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26" windowWidth="15690" windowHeight="7030" firstSheet="42" activeTab="46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sor9rgo" sheetId="13" r:id="rId13"/>
    <sheet name="arr10roz" sheetId="14" r:id="rId14"/>
    <sheet name="jud11cas" sheetId="15" r:id="rId15"/>
    <sheet name="pat12ión" sheetId="16" r:id="rId16"/>
    <sheet name="pat13día" sheetId="17" r:id="rId17"/>
    <sheet name="pat14tal" sheetId="18" r:id="rId18"/>
    <sheet name="rem15no)" sheetId="19" r:id="rId19"/>
    <sheet name="alg16dón" sheetId="20" r:id="rId20"/>
    <sheet name="gir17sol" sheetId="21" r:id="rId21"/>
    <sheet name="soj18oja" sheetId="22" r:id="rId22"/>
    <sheet name="col19lza" sheetId="23" r:id="rId23"/>
    <sheet name="maí20ero" sheetId="24" r:id="rId24"/>
    <sheet name="esp21ago" sheetId="25" r:id="rId25"/>
    <sheet name="san22día" sheetId="26" r:id="rId26"/>
    <sheet name="mel23lón" sheetId="27" r:id="rId27"/>
    <sheet name="tom24II)" sheetId="28" r:id="rId28"/>
    <sheet name="tom25tal" sheetId="29" r:id="rId29"/>
    <sheet name="tom26rva" sheetId="30" r:id="rId30"/>
    <sheet name="pim27rva" sheetId="31" r:id="rId31"/>
    <sheet name="ceb28osa" sheetId="32" r:id="rId32"/>
    <sheet name="ceb29ano" sheetId="33" r:id="rId33"/>
    <sheet name="esp30cas" sheetId="34" r:id="rId34"/>
    <sheet name="bró31oli" sheetId="35" r:id="rId35"/>
    <sheet name="api32pio" sheetId="36" r:id="rId36"/>
    <sheet name="pep33llo" sheetId="37" r:id="rId37"/>
    <sheet name="cal34cín" sheetId="38" r:id="rId38"/>
    <sheet name="nab35abo" sheetId="39" r:id="rId39"/>
    <sheet name="ráb36ano" sheetId="40" r:id="rId40"/>
    <sheet name="pue37rro" sheetId="41" r:id="rId41"/>
    <sheet name="man38esa" sheetId="42" r:id="rId42"/>
    <sheet name="per39tal" sheetId="43" r:id="rId43"/>
    <sheet name="alb40que" sheetId="44" r:id="rId44"/>
    <sheet name="mel41tón" sheetId="45" r:id="rId45"/>
    <sheet name="alm42dra" sheetId="46" r:id="rId46"/>
    <sheet name="ave43ana" sheetId="47" r:id="rId47"/>
    <sheet name="uva44esa" sheetId="48" r:id="rId48"/>
    <sheet name="uva45ión " sheetId="49" r:id="rId49"/>
    <sheet name="Hoja_del_programa" sheetId="50" r:id="rId50"/>
  </sheets>
  <externalReferences>
    <externalReference r:id="rId53"/>
    <externalReference r:id="rId54"/>
    <externalReference r:id="rId55"/>
    <externalReference r:id="rId56"/>
  </externalReferences>
  <definedNames>
    <definedName name="_xlnm.Print_Area" localSheetId="45">'alm42dra'!$A$1:$K$90</definedName>
    <definedName name="_xlnm.Print_Area" localSheetId="46">'ave43ana'!$A$1:$K$90</definedName>
    <definedName name="_xlnm.Print_Area" localSheetId="44">'mel41tón'!$A$1:$K$90</definedName>
    <definedName name="_xlnm.Print_Area" localSheetId="0">'portada'!$A$1:$K$70</definedName>
    <definedName name="_xlnm.Print_Area" localSheetId="2">'resumen nacional'!$A$1:$AB$91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3">'alb40que'!#REF!</definedName>
    <definedName name="Menú_cuaderno" localSheetId="19">'alg16dón'!#REF!</definedName>
    <definedName name="Menú_cuaderno" localSheetId="45">'alm42dra'!#REF!</definedName>
    <definedName name="Menú_cuaderno" localSheetId="35">'api32pio'!#REF!</definedName>
    <definedName name="Menú_cuaderno" localSheetId="13">'arr10roz'!#REF!</definedName>
    <definedName name="Menú_cuaderno" localSheetId="46">'ave43ana'!#REF!</definedName>
    <definedName name="Menú_cuaderno" localSheetId="9">'ave6ena'!#REF!</definedName>
    <definedName name="Menú_cuaderno" localSheetId="34">'bró31oli'!#REF!</definedName>
    <definedName name="Menú_cuaderno" localSheetId="37">'cal34cín'!#REF!</definedName>
    <definedName name="Menú_cuaderno" localSheetId="31">'ceb28osa'!#REF!</definedName>
    <definedName name="Menú_cuaderno" localSheetId="32">'ceb29ano'!#REF!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2">'col19lza'!#REF!</definedName>
    <definedName name="Menú_cuaderno" localSheetId="24">'esp21ago'!#REF!</definedName>
    <definedName name="Menú_cuaderno" localSheetId="33">'esp30cas'!#REF!</definedName>
    <definedName name="Menú_cuaderno" localSheetId="20">'gir17sol'!#REF!</definedName>
    <definedName name="Menú_cuaderno" localSheetId="14">'jud11cas'!#REF!</definedName>
    <definedName name="Menú_cuaderno" localSheetId="23">'maí20ero'!#REF!</definedName>
    <definedName name="Menú_cuaderno" localSheetId="11">'maí8aíz'!#REF!</definedName>
    <definedName name="Menú_cuaderno" localSheetId="41">'man38esa'!#REF!</definedName>
    <definedName name="Menú_cuaderno" localSheetId="26">'mel23lón'!#REF!</definedName>
    <definedName name="Menú_cuaderno" localSheetId="44">'mel41tón'!#REF!</definedName>
    <definedName name="Menú_cuaderno" localSheetId="38">'nab35abo'!#REF!</definedName>
    <definedName name="Menú_cuaderno" localSheetId="15">'pat12ión'!#REF!</definedName>
    <definedName name="Menú_cuaderno" localSheetId="16">'pat13día'!#REF!</definedName>
    <definedName name="Menú_cuaderno" localSheetId="17">'pat14tal'!#REF!</definedName>
    <definedName name="Menú_cuaderno" localSheetId="36">'pep33llo'!#REF!</definedName>
    <definedName name="Menú_cuaderno" localSheetId="42">'per39tal'!#REF!</definedName>
    <definedName name="Menú_cuaderno" localSheetId="30">'pim27rva'!#REF!</definedName>
    <definedName name="Menú_cuaderno" localSheetId="0">'[4]tri0ndo'!#REF!</definedName>
    <definedName name="Menú_cuaderno" localSheetId="40">'pue37rro'!#REF!</definedName>
    <definedName name="Menú_cuaderno" localSheetId="39">'ráb36ano'!#REF!</definedName>
    <definedName name="Menú_cuaderno" localSheetId="18">'rem15no)'!#REF!</definedName>
    <definedName name="Menú_cuaderno" localSheetId="25">'san22día'!#REF!</definedName>
    <definedName name="Menú_cuaderno" localSheetId="21">'soj18oja'!#REF!</definedName>
    <definedName name="Menú_cuaderno" localSheetId="12">'sor9rgo'!#REF!</definedName>
    <definedName name="Menú_cuaderno" localSheetId="27">'tom24II)'!#REF!</definedName>
    <definedName name="Menú_cuaderno" localSheetId="28">'tom25tal'!#REF!</definedName>
    <definedName name="Menú_cuaderno" localSheetId="29">'tom26rva'!#REF!</definedName>
    <definedName name="Menú_cuaderno" localSheetId="4">'tri1uro'!#REF!</definedName>
    <definedName name="Menú_cuaderno" localSheetId="5">'tri2tal'!#REF!</definedName>
    <definedName name="Menú_cuaderno" localSheetId="47">'uva44esa'!#REF!</definedName>
    <definedName name="Menú_cuaderno" localSheetId="48">'uva45ión '!#REF!</definedName>
    <definedName name="Menú_cuaderno">'tri0ndo'!#REF!</definedName>
    <definedName name="Menú_índice" localSheetId="0">#REF!</definedName>
    <definedName name="Menú_índice" localSheetId="47">#REF!</definedName>
    <definedName name="Menú_índice" localSheetId="48">#REF!</definedName>
    <definedName name="Menú_índice">'índice'!$A$89:$D$106</definedName>
    <definedName name="Menú_portada" localSheetId="0">'portada'!$A$77:$D$90</definedName>
    <definedName name="Menú_portada" localSheetId="47">#REF!</definedName>
    <definedName name="Menú_portada" localSheetId="48">#REF!</definedName>
    <definedName name="Menú_portada">#REF!</definedName>
    <definedName name="Menú_resumen">'resumen nacional'!$A$161:$D$174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<sst xmlns="http://schemas.openxmlformats.org/spreadsheetml/2006/main" count="3580" uniqueCount="314">
  <si>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</si>
  <si>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</si>
  <si>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</si>
  <si>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</si>
  <si>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</si>
  <si>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</si>
  <si>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</si>
  <si>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</si>
  <si>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</si>
  <si>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</si>
  <si>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</si>
  <si>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</si>
  <si>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</si>
  <si>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</si>
  <si>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</si>
  <si>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</si>
  <si>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</si>
  <si>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</si>
  <si>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</si>
  <si>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</si>
  <si>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</si>
  <si>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</si>
  <si>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</si>
  <si>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</si>
  <si>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</si>
  <si>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</si>
  <si>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</si>
  <si>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</si>
  <si>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</si>
  <si>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</si>
  <si>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</si>
  <si>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</si>
  <si>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</si>
  <si>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</si>
  <si>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</si>
  <si>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</si>
  <si>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</si>
  <si>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</si>
  <si>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</si>
  <si>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</si>
  <si>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</si>
  <si>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</si>
  <si>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</si>
  <si>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</si>
  <si>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</si>
  <si>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</si>
  <si>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</si>
  <si>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</si>
  <si>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</si>
  <si>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</si>
  <si>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</si>
  <si>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</si>
  <si>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</si>
  <si>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</si>
  <si>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</si>
  <si>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</si>
  <si>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</si>
  <si>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</si>
  <si>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</si>
  <si>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</si>
  <si>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</si>
  <si>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</si>
  <si>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</si>
  <si>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</si>
  <si>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</si>
  <si>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</si>
  <si>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</si>
  <si>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</si>
  <si>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</si>
  <si>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</si>
  <si>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2016 JULIO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</si>
  <si>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</si>
  <si>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</si>
  <si>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</si>
  <si>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</si>
  <si>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</si>
  <si>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</si>
  <si>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</si>
  <si>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</si>
  <si>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SORGO</t>
  </si>
  <si>
    <t>ARROZ</t>
  </si>
  <si>
    <t>JUDÍAS SECAS</t>
  </si>
  <si>
    <t>PATATA MEDIA ESTACIÓN</t>
  </si>
  <si>
    <t>PATATA TARDÍA</t>
  </si>
  <si>
    <t>PATATA TOTAL</t>
  </si>
  <si>
    <t>REMOLACHA AZUCARERA (R. VERANO)</t>
  </si>
  <si>
    <t>ALGODÓN</t>
  </si>
  <si>
    <t>GIRASOL</t>
  </si>
  <si>
    <t>SOJA</t>
  </si>
  <si>
    <t>COLZA</t>
  </si>
  <si>
    <t>MAÍZ FORRAJERO</t>
  </si>
  <si>
    <t>ESPÁRRAGO</t>
  </si>
  <si>
    <t>SANDÍA</t>
  </si>
  <si>
    <t>MELÓN</t>
  </si>
  <si>
    <t>TOMATE (REC. 1-X/31XII)</t>
  </si>
  <si>
    <t>TOMATE TOTAL</t>
  </si>
  <si>
    <t>TOMATE CONSERVA</t>
  </si>
  <si>
    <t>PIMIENTO CONSERVA</t>
  </si>
  <si>
    <t>CEBOLLA BABOSA</t>
  </si>
  <si>
    <t>CEBOLLA GRANO Y MEDIO GRANO</t>
  </si>
  <si>
    <t>ESPINACAS</t>
  </si>
  <si>
    <t>BRÓCOLI</t>
  </si>
  <si>
    <t>APIO</t>
  </si>
  <si>
    <t>PEPINILLO</t>
  </si>
  <si>
    <t>CALABACÍN</t>
  </si>
  <si>
    <t>NABO</t>
  </si>
  <si>
    <t>RÁBANO</t>
  </si>
  <si>
    <t>PUERRO</t>
  </si>
  <si>
    <t>MANZANA DE MESA</t>
  </si>
  <si>
    <t>PERA TOTAL</t>
  </si>
  <si>
    <t>ALBARICOQUE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</si>
  <si>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</si>
  <si>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</si>
  <si>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</si>
  <si>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</si>
  <si>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</si>
  <si>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</si>
  <si>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</si>
  <si>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</si>
  <si>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JULIO 2016</t>
  </si>
  <si>
    <t>HORTALIZAS</t>
  </si>
  <si>
    <t>apio</t>
  </si>
  <si>
    <t>nabo</t>
  </si>
  <si>
    <t>rábano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</si>
  <si>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</si>
  <si>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</si>
  <si>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</si>
  <si>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</si>
  <si>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</si>
  <si>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</si>
  <si>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</si>
  <si>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</si>
  <si>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</si>
  <si>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</si>
  <si>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</si>
  <si>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</si>
  <si>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</si>
  <si>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</si>
  <si>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</si>
  <si>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</si>
  <si>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</si>
  <si>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</si>
  <si>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</si>
  <si>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</si>
  <si>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</si>
  <si>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</si>
  <si>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</si>
  <si>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</si>
  <si>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</si>
  <si>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</si>
  <si>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</si>
  <si>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</si>
  <si>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</si>
  <si>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</si>
  <si>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</si>
  <si>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</si>
  <si>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</si>
  <si>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</si>
  <si>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</si>
  <si>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</si>
  <si>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</si>
  <si>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</si>
  <si>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</si>
  <si>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</si>
  <si>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</si>
  <si>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</si>
  <si>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</si>
  <si>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</si>
  <si>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</si>
  <si>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</si>
  <si>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</si>
  <si>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</si>
  <si>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</si>
  <si>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</si>
  <si>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</si>
  <si>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</si>
  <si>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</si>
  <si>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</si>
  <si>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</si>
  <si>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</si>
  <si>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</si>
  <si>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</si>
  <si>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</si>
  <si>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</si>
  <si>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</si>
  <si>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</si>
  <si>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</si>
  <si>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</si>
  <si>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</si>
  <si>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</si>
  <si>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</si>
  <si>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</si>
  <si>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</si>
  <si>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</si>
  <si>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</si>
  <si>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</si>
  <si>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</si>
  <si>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</si>
  <si>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</si>
  <si>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</si>
  <si>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</si>
  <si>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</si>
  <si>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</si>
  <si>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</si>
  <si>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</si>
  <si>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</si>
  <si>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</si>
  <si>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</si>
  <si>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</si>
  <si>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</si>
  <si>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</si>
  <si>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</si>
  <si>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</si>
  <si>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</si>
  <si>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</si>
  <si>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</si>
  <si>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</si>
  <si>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</si>
  <si>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</si>
  <si>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</si>
  <si>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</si>
  <si>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</si>
  <si>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</si>
  <si>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</si>
  <si>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</si>
  <si>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</si>
  <si>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</si>
  <si>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</si>
  <si>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</si>
  <si>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</si>
  <si>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</si>
  <si>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</si>
  <si>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</si>
  <si>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</si>
  <si>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</si>
  <si>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</si>
  <si>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</si>
  <si>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</si>
  <si>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sorgo</t>
  </si>
  <si>
    <t xml:space="preserve"> arroz</t>
  </si>
  <si>
    <t xml:space="preserve"> judías secas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</si>
  <si>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</si>
  <si>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</si>
  <si>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</si>
  <si>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</si>
  <si>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</si>
  <si>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</si>
  <si>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</si>
  <si>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</si>
  <si>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maíz forrajero</t>
  </si>
  <si>
    <t xml:space="preserve"> espárrago</t>
  </si>
  <si>
    <t xml:space="preserve"> sandía</t>
  </si>
  <si>
    <t xml:space="preserve"> melón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</si>
  <si>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</si>
  <si>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</si>
  <si>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</si>
  <si>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</si>
  <si>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cebolla babosa</t>
  </si>
  <si>
    <t xml:space="preserve"> cebolla grano y medio grano</t>
  </si>
  <si>
    <t xml:space="preserve"> espinacas</t>
  </si>
  <si>
    <t xml:space="preserve"> brócoli</t>
  </si>
  <si>
    <t xml:space="preserve"> apio</t>
  </si>
  <si>
    <t xml:space="preserve"> pepinillo</t>
  </si>
  <si>
    <t xml:space="preserve"> calabacín</t>
  </si>
  <si>
    <t xml:space="preserve"> nabo</t>
  </si>
  <si>
    <t xml:space="preserve"> rábano</t>
  </si>
  <si>
    <t xml:space="preserve"> puerro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</si>
  <si>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</si>
  <si>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</si>
  <si>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</si>
  <si>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</si>
  <si>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almendra</t>
  </si>
  <si>
    <t xml:space="preserve"> avellana</t>
  </si>
  <si>
    <t>SECRETARÍA GENERAL TÉCNICA</t>
  </si>
  <si>
    <t>AVANCES DE SUPERFICIES Y PRODUCCIONES AGRÍCOLAS</t>
  </si>
  <si>
    <t xml:space="preserve">     http://www.magrama.es/</t>
  </si>
  <si>
    <t>ESTIMACIONES DE JULIO</t>
  </si>
  <si>
    <t>DEFINITIVO</t>
  </si>
  <si>
    <t>UVA DE MESA</t>
  </si>
  <si>
    <t>uva de vinificación</t>
  </si>
  <si>
    <t>UVA VINIFICACIÓN</t>
  </si>
  <si>
    <t>DEFINIT.</t>
  </si>
  <si>
    <t>(*) Mes al que corresponde la última estimación</t>
  </si>
  <si>
    <t>(**) La superficie se expresa en miles de áreas</t>
  </si>
  <si>
    <t>(***) Producción total de Vino y Mosto en miles de Hectolitros. No corresponde a las existencias  a 25 de noviembre</t>
  </si>
  <si>
    <t>(****) Incluye el paraguayo o "melocotón plano" y las "pavías", pero no las nectarinas</t>
  </si>
  <si>
    <t xml:space="preserve">            2. Datos FEGA 2015 Vino + Mosto: 42.218.291 hl. No incluye a los pequeños productores ni la conversión de los mostos concentrados a mosto normal</t>
  </si>
  <si>
    <t xml:space="preserve"> Notas: 1. En Madrid y Galicia sin actualizar información por falta de envío de datos por la comunidad autónoma</t>
  </si>
  <si>
    <t xml:space="preserve">  (*) En Madrid y Galicia sin actualizar información por falta de envío de datos por la Comunidad Autónoma</t>
  </si>
  <si>
    <t>vino + mosto (***)</t>
  </si>
  <si>
    <t>ALMENDRA (*)</t>
  </si>
  <si>
    <t>AVELLANA (*)</t>
  </si>
  <si>
    <t>(*) Los datos se dan en cáscara, no en grano</t>
  </si>
  <si>
    <t>MELOCOTÓN (*)</t>
  </si>
  <si>
    <t>(*) Incluye el paraguayo o "melocotón plano" y las "pavías", pero no las nectarinas</t>
  </si>
  <si>
    <t>melocotón (****)</t>
  </si>
  <si>
    <t>(*****) Los datos se dan en cáscara, no en grano</t>
  </si>
  <si>
    <t>almendra (*****)</t>
  </si>
  <si>
    <t>avellana (*****)</t>
  </si>
  <si>
    <t>nuez (*****)</t>
  </si>
  <si>
    <t>cereales otoño invierno</t>
  </si>
  <si>
    <t>remolacha total</t>
  </si>
  <si>
    <t>endivias   (**)</t>
  </si>
  <si>
    <t>champiñón   (**)</t>
  </si>
  <si>
    <t>otras setas   (**)</t>
  </si>
  <si>
    <t>pepinillo   (**)</t>
  </si>
  <si>
    <t>rábano   (**)</t>
  </si>
  <si>
    <t>mandarina total</t>
  </si>
  <si>
    <t>manzana total</t>
  </si>
  <si>
    <t>MINISTERIO DE AGRICULTURA, ALIMENTACIÓN Y MEDIO AMBIENTE</t>
  </si>
  <si>
    <t>SUBDIRECCIÓN GENERAL DE ESTADÍSTICA</t>
  </si>
  <si>
    <t xml:space="preserve"> DISPONIBLE EN LA WEB DEL MAGRAMA:</t>
  </si>
  <si>
    <t>FECHA:  31/07/2016</t>
  </si>
  <si>
    <t xml:space="preserve">Área de Estadísticas Físicas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</si>
</sst>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9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165" fontId="2" fillId="34" borderId="12" xfId="51" applyNumberFormat="1" applyFont="1" applyFill="1" applyBorder="1" applyAlignment="1">
      <alignment vertical="justify"/>
      <protection/>
    </xf>
    <xf numFmtId="165" fontId="2" fillId="34" borderId="13" xfId="51" applyNumberFormat="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Fill="1" applyAlignment="1">
      <alignment horizontal="right"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8" fillId="0" borderId="0" xfId="55">
      <alignment/>
      <protection/>
    </xf>
    <xf numFmtId="0" fontId="7" fillId="0" borderId="0" xfId="55" applyFont="1">
      <alignment/>
      <protection/>
    </xf>
    <xf numFmtId="165" fontId="4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4" borderId="15" xfId="51" applyNumberFormat="1" applyFont="1" applyFill="1" applyBorder="1" applyAlignment="1" applyProtection="1">
      <alignment vertical="justify"/>
      <protection/>
    </xf>
    <xf numFmtId="166" fontId="7" fillId="34" borderId="16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167" fontId="4" fillId="0" borderId="0" xfId="55" applyNumberFormat="1" applyFont="1" applyFill="1" applyAlignment="1">
      <alignment vertical="justify"/>
      <protection/>
    </xf>
    <xf numFmtId="166" fontId="4" fillId="0" borderId="0" xfId="55" applyNumberFormat="1" applyFont="1" applyFill="1" applyAlignment="1" applyProtection="1">
      <alignment vertical="justify"/>
      <protection/>
    </xf>
    <xf numFmtId="0" fontId="4" fillId="0" borderId="0" xfId="53" applyFont="1" applyAlignment="1">
      <alignment vertical="justify"/>
      <protection/>
    </xf>
    <xf numFmtId="0" fontId="5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justify"/>
      <protection/>
    </xf>
    <xf numFmtId="0" fontId="5" fillId="33" borderId="0" xfId="53" applyFont="1" applyFill="1" applyBorder="1" applyAlignment="1" quotePrefix="1">
      <alignment horizontal="left" vertical="justify"/>
      <protection/>
    </xf>
    <xf numFmtId="0" fontId="5" fillId="33" borderId="0" xfId="53" applyFont="1" applyFill="1" applyBorder="1" applyAlignment="1">
      <alignment horizontal="left" vertical="center"/>
      <protection/>
    </xf>
    <xf numFmtId="0" fontId="6" fillId="34" borderId="10" xfId="53" applyFont="1" applyFill="1" applyBorder="1" applyAlignment="1" quotePrefix="1">
      <alignment horizontal="center" vertical="justify"/>
      <protection/>
    </xf>
    <xf numFmtId="0" fontId="6" fillId="33" borderId="0" xfId="53" applyFont="1" applyFill="1" applyBorder="1" applyAlignment="1">
      <alignment vertical="justify"/>
      <protection/>
    </xf>
    <xf numFmtId="0" fontId="6" fillId="33" borderId="0" xfId="53" applyFont="1" applyFill="1" applyAlignment="1">
      <alignment vertical="justify"/>
      <protection/>
    </xf>
    <xf numFmtId="0" fontId="5" fillId="0" borderId="0" xfId="53" applyFont="1" applyAlignment="1">
      <alignment vertical="justify"/>
      <protection/>
    </xf>
    <xf numFmtId="0" fontId="6" fillId="34" borderId="11" xfId="53" applyFont="1" applyFill="1" applyBorder="1" applyAlignment="1" quotePrefix="1">
      <alignment horizontal="center" vertical="justify"/>
      <protection/>
    </xf>
    <xf numFmtId="0" fontId="6" fillId="34" borderId="12" xfId="53" applyFont="1" applyFill="1" applyBorder="1" applyAlignment="1">
      <alignment vertical="justify"/>
      <protection/>
    </xf>
    <xf numFmtId="0" fontId="6" fillId="34" borderId="13" xfId="53" applyFont="1" applyFill="1" applyBorder="1" applyAlignment="1">
      <alignment vertical="justify"/>
      <protection/>
    </xf>
    <xf numFmtId="0" fontId="6" fillId="34" borderId="14" xfId="53" applyFont="1" applyFill="1" applyBorder="1" applyAlignment="1">
      <alignment vertical="justify"/>
      <protection/>
    </xf>
    <xf numFmtId="1" fontId="6" fillId="34" borderId="15" xfId="53" applyNumberFormat="1" applyFont="1" applyFill="1" applyBorder="1" applyAlignment="1">
      <alignment horizontal="center" vertical="justify"/>
      <protection/>
    </xf>
    <xf numFmtId="1" fontId="6" fillId="34" borderId="16" xfId="53" applyNumberFormat="1" applyFont="1" applyFill="1" applyBorder="1" applyAlignment="1">
      <alignment horizontal="center" vertical="justify"/>
      <protection/>
    </xf>
    <xf numFmtId="1" fontId="6" fillId="34" borderId="17" xfId="53" applyNumberFormat="1" applyFont="1" applyFill="1" applyBorder="1" applyAlignment="1">
      <alignment horizontal="center" vertical="justify"/>
      <protection/>
    </xf>
    <xf numFmtId="1" fontId="6" fillId="33" borderId="0" xfId="53" applyNumberFormat="1" applyFont="1" applyFill="1" applyAlignment="1">
      <alignment horizontal="center" vertical="justify"/>
      <protection/>
    </xf>
    <xf numFmtId="0" fontId="6" fillId="34" borderId="18" xfId="53" applyFont="1" applyFill="1" applyBorder="1" applyAlignment="1">
      <alignment vertical="justify"/>
      <protection/>
    </xf>
    <xf numFmtId="0" fontId="6" fillId="34" borderId="12" xfId="53" applyFont="1" applyFill="1" applyBorder="1" applyAlignment="1">
      <alignment horizontal="center" vertical="justify"/>
      <protection/>
    </xf>
    <xf numFmtId="0" fontId="6" fillId="34" borderId="13" xfId="53" applyFont="1" applyFill="1" applyBorder="1" applyAlignment="1">
      <alignment horizontal="center" vertical="justify"/>
      <protection/>
    </xf>
    <xf numFmtId="0" fontId="6" fillId="34" borderId="14" xfId="53" applyFont="1" applyFill="1" applyBorder="1" applyAlignment="1">
      <alignment horizontal="center" vertical="justify"/>
      <protection/>
    </xf>
    <xf numFmtId="0" fontId="6" fillId="33" borderId="0" xfId="53" applyFont="1" applyFill="1" applyAlignment="1">
      <alignment horizontal="center" vertical="justify"/>
      <protection/>
    </xf>
    <xf numFmtId="0" fontId="4" fillId="33" borderId="19" xfId="53" applyFont="1" applyFill="1" applyBorder="1" applyAlignment="1">
      <alignment horizontal="fill" vertical="justify"/>
      <protection/>
    </xf>
    <xf numFmtId="0" fontId="4" fillId="33" borderId="0" xfId="53" applyFont="1" applyFill="1" applyAlignment="1">
      <alignment horizontal="fill" vertical="justify"/>
      <protection/>
    </xf>
    <xf numFmtId="0" fontId="4" fillId="33" borderId="0" xfId="53" applyFont="1" applyFill="1" applyAlignment="1">
      <alignment vertical="justify"/>
      <protection/>
    </xf>
    <xf numFmtId="0" fontId="4" fillId="33" borderId="0" xfId="53" applyFont="1" applyFill="1" applyBorder="1" applyAlignment="1">
      <alignment horizontal="fill" vertical="justify"/>
      <protection/>
    </xf>
    <xf numFmtId="0" fontId="4" fillId="33" borderId="20" xfId="53" applyFont="1" applyFill="1" applyBorder="1" applyAlignment="1">
      <alignment horizontal="fill" vertical="justify"/>
      <protection/>
    </xf>
    <xf numFmtId="0" fontId="7" fillId="33" borderId="19" xfId="53" applyFont="1" applyFill="1" applyBorder="1" applyAlignment="1" quotePrefix="1">
      <alignment horizontal="left" vertical="justify"/>
      <protection/>
    </xf>
    <xf numFmtId="0" fontId="7" fillId="33" borderId="0" xfId="53" applyFont="1" applyFill="1" applyAlignment="1">
      <alignment vertical="justify"/>
      <protection/>
    </xf>
    <xf numFmtId="3" fontId="7" fillId="33" borderId="0" xfId="53" applyNumberFormat="1" applyFont="1" applyFill="1" applyAlignment="1" applyProtection="1">
      <alignment vertical="justify"/>
      <protection/>
    </xf>
    <xf numFmtId="164" fontId="7" fillId="33" borderId="0" xfId="53" applyNumberFormat="1" applyFont="1" applyFill="1" applyAlignment="1" applyProtection="1">
      <alignment vertical="justify"/>
      <protection/>
    </xf>
    <xf numFmtId="166" fontId="7" fillId="33" borderId="0" xfId="53" applyNumberFormat="1" applyFont="1" applyFill="1" applyBorder="1" applyAlignment="1" applyProtection="1">
      <alignment vertical="justify"/>
      <protection/>
    </xf>
    <xf numFmtId="164" fontId="7" fillId="33" borderId="20" xfId="53" applyNumberFormat="1" applyFont="1" applyFill="1" applyBorder="1" applyAlignment="1" applyProtection="1">
      <alignment vertical="justify"/>
      <protection/>
    </xf>
    <xf numFmtId="0" fontId="7" fillId="0" borderId="0" xfId="53" applyFont="1" applyAlignment="1">
      <alignment vertical="justify"/>
      <protection/>
    </xf>
    <xf numFmtId="0" fontId="7" fillId="33" borderId="19" xfId="53" applyFont="1" applyFill="1" applyBorder="1" applyAlignment="1">
      <alignment vertical="justify"/>
      <protection/>
    </xf>
    <xf numFmtId="0" fontId="6" fillId="34" borderId="21" xfId="53" applyFont="1" applyFill="1" applyBorder="1" applyAlignment="1">
      <alignment vertical="justify"/>
      <protection/>
    </xf>
    <xf numFmtId="0" fontId="6" fillId="34" borderId="22" xfId="53" applyFont="1" applyFill="1" applyBorder="1" applyAlignment="1">
      <alignment vertical="justify"/>
      <protection/>
    </xf>
    <xf numFmtId="3" fontId="6" fillId="34" borderId="22" xfId="53" applyNumberFormat="1" applyFont="1" applyFill="1" applyBorder="1" applyAlignment="1" applyProtection="1">
      <alignment vertical="justify"/>
      <protection/>
    </xf>
    <xf numFmtId="164" fontId="6" fillId="34" borderId="23" xfId="53" applyNumberFormat="1" applyFont="1" applyFill="1" applyBorder="1" applyAlignment="1" applyProtection="1">
      <alignment vertical="justify"/>
      <protection/>
    </xf>
    <xf numFmtId="164" fontId="6" fillId="33" borderId="0" xfId="53" applyNumberFormat="1" applyFont="1" applyFill="1" applyAlignment="1" applyProtection="1">
      <alignment vertical="justify"/>
      <protection/>
    </xf>
    <xf numFmtId="166" fontId="6" fillId="34" borderId="21" xfId="53" applyNumberFormat="1" applyFont="1" applyFill="1" applyBorder="1" applyAlignment="1" applyProtection="1">
      <alignment vertical="justify"/>
      <protection/>
    </xf>
    <xf numFmtId="166" fontId="6" fillId="34" borderId="22" xfId="53" applyNumberFormat="1" applyFont="1" applyFill="1" applyBorder="1" applyAlignment="1" applyProtection="1">
      <alignment vertical="justify"/>
      <protection/>
    </xf>
    <xf numFmtId="164" fontId="6" fillId="34" borderId="24" xfId="53" applyNumberFormat="1" applyFont="1" applyFill="1" applyBorder="1" applyAlignment="1" applyProtection="1">
      <alignment vertical="justify"/>
      <protection/>
    </xf>
    <xf numFmtId="0" fontId="6" fillId="0" borderId="0" xfId="53" applyFont="1" applyAlignment="1">
      <alignment vertical="justify"/>
      <protection/>
    </xf>
    <xf numFmtId="0" fontId="7" fillId="0" borderId="19" xfId="53" applyFont="1" applyBorder="1" applyAlignment="1">
      <alignment vertical="justify"/>
      <protection/>
    </xf>
    <xf numFmtId="0" fontId="6" fillId="34" borderId="21" xfId="53" applyFont="1" applyFill="1" applyBorder="1" applyAlignment="1" quotePrefix="1">
      <alignment horizontal="left" vertical="justify"/>
      <protection/>
    </xf>
    <xf numFmtId="0" fontId="7" fillId="33" borderId="0" xfId="53" applyFont="1" applyFill="1" applyBorder="1" applyAlignment="1">
      <alignment vertical="justify"/>
      <protection/>
    </xf>
    <xf numFmtId="3" fontId="7" fillId="33" borderId="0" xfId="53" applyNumberFormat="1" applyFont="1" applyFill="1" applyBorder="1" applyAlignment="1" applyProtection="1">
      <alignment vertical="justify"/>
      <protection/>
    </xf>
    <xf numFmtId="164" fontId="7" fillId="33" borderId="0" xfId="53" applyNumberFormat="1" applyFont="1" applyFill="1" applyBorder="1" applyAlignment="1" applyProtection="1">
      <alignment vertical="justify"/>
      <protection/>
    </xf>
    <xf numFmtId="0" fontId="7" fillId="34" borderId="25" xfId="53" applyFont="1" applyFill="1" applyBorder="1" applyAlignment="1">
      <alignment vertical="justify"/>
      <protection/>
    </xf>
    <xf numFmtId="0" fontId="7" fillId="34" borderId="16" xfId="53" applyFont="1" applyFill="1" applyBorder="1" applyAlignment="1">
      <alignment vertical="justify"/>
      <protection/>
    </xf>
    <xf numFmtId="3" fontId="7" fillId="34" borderId="16" xfId="53" applyNumberFormat="1" applyFont="1" applyFill="1" applyBorder="1" applyAlignment="1" applyProtection="1">
      <alignment vertical="justify"/>
      <protection/>
    </xf>
    <xf numFmtId="164" fontId="7" fillId="34" borderId="17" xfId="53" applyNumberFormat="1" applyFont="1" applyFill="1" applyBorder="1" applyAlignment="1" applyProtection="1">
      <alignment vertical="justify"/>
      <protection/>
    </xf>
    <xf numFmtId="166" fontId="7" fillId="34" borderId="15" xfId="53" applyNumberFormat="1" applyFont="1" applyFill="1" applyBorder="1" applyAlignment="1" applyProtection="1">
      <alignment vertical="justify"/>
      <protection/>
    </xf>
    <xf numFmtId="166" fontId="7" fillId="34" borderId="16" xfId="53" applyNumberFormat="1" applyFont="1" applyFill="1" applyBorder="1" applyAlignment="1" applyProtection="1">
      <alignment vertical="justify"/>
      <protection/>
    </xf>
    <xf numFmtId="0" fontId="6" fillId="34" borderId="19" xfId="53" applyFont="1" applyFill="1" applyBorder="1" applyAlignment="1">
      <alignment vertical="justify"/>
      <protection/>
    </xf>
    <xf numFmtId="0" fontId="6" fillId="34" borderId="0" xfId="53" applyFont="1" applyFill="1" applyBorder="1" applyAlignment="1">
      <alignment vertical="justify"/>
      <protection/>
    </xf>
    <xf numFmtId="3" fontId="6" fillId="34" borderId="0" xfId="53" applyNumberFormat="1" applyFont="1" applyFill="1" applyBorder="1" applyAlignment="1" applyProtection="1">
      <alignment vertical="justify"/>
      <protection/>
    </xf>
    <xf numFmtId="164" fontId="6" fillId="34" borderId="20" xfId="53" applyNumberFormat="1" applyFont="1" applyFill="1" applyBorder="1" applyAlignment="1" applyProtection="1">
      <alignment vertical="justify"/>
      <protection/>
    </xf>
    <xf numFmtId="166" fontId="6" fillId="34" borderId="27" xfId="53" applyNumberFormat="1" applyFont="1" applyFill="1" applyBorder="1" applyAlignment="1" applyProtection="1">
      <alignment vertical="justify"/>
      <protection/>
    </xf>
    <xf numFmtId="166" fontId="6" fillId="34" borderId="0" xfId="53" applyNumberFormat="1" applyFont="1" applyFill="1" applyBorder="1" applyAlignment="1" applyProtection="1">
      <alignment vertical="justify"/>
      <protection/>
    </xf>
    <xf numFmtId="0" fontId="2" fillId="34" borderId="26" xfId="53" applyFont="1" applyFill="1" applyBorder="1" applyAlignment="1">
      <alignment vertical="justify"/>
      <protection/>
    </xf>
    <xf numFmtId="0" fontId="2" fillId="34" borderId="13" xfId="53" applyFont="1" applyFill="1" applyBorder="1" applyAlignment="1">
      <alignment vertical="justify"/>
      <protection/>
    </xf>
    <xf numFmtId="3" fontId="2" fillId="34" borderId="13" xfId="53" applyNumberFormat="1" applyFont="1" applyFill="1" applyBorder="1" applyAlignment="1">
      <alignment vertical="justify"/>
      <protection/>
    </xf>
    <xf numFmtId="0" fontId="2" fillId="34" borderId="14" xfId="53" applyFont="1" applyFill="1" applyBorder="1" applyAlignment="1">
      <alignment vertical="justify"/>
      <protection/>
    </xf>
    <xf numFmtId="0" fontId="2" fillId="33" borderId="13" xfId="53" applyFont="1" applyFill="1" applyBorder="1" applyAlignment="1">
      <alignment vertical="justify"/>
      <protection/>
    </xf>
    <xf numFmtId="165" fontId="2" fillId="34" borderId="12" xfId="53" applyNumberFormat="1" applyFont="1" applyFill="1" applyBorder="1" applyAlignment="1">
      <alignment vertical="justify"/>
      <protection/>
    </xf>
    <xf numFmtId="165" fontId="2" fillId="34" borderId="13" xfId="53" applyNumberFormat="1" applyFont="1" applyFill="1" applyBorder="1" applyAlignment="1">
      <alignment vertical="justify"/>
      <protection/>
    </xf>
    <xf numFmtId="37" fontId="2" fillId="0" borderId="0" xfId="53" applyNumberFormat="1" applyFont="1" applyAlignment="1" applyProtection="1">
      <alignment vertical="justify"/>
      <protection/>
    </xf>
    <xf numFmtId="0" fontId="2" fillId="0" borderId="0" xfId="53" applyFont="1" applyAlignment="1">
      <alignment vertical="justify"/>
      <protection/>
    </xf>
    <xf numFmtId="0" fontId="7" fillId="0" borderId="0" xfId="55" applyNumberFormat="1" applyFont="1" applyAlignment="1">
      <alignment vertical="center"/>
      <protection/>
    </xf>
    <xf numFmtId="0" fontId="7" fillId="0" borderId="0" xfId="55" applyNumberFormat="1" applyFont="1" applyAlignment="1">
      <alignment vertical="justify" wrapText="1"/>
      <protection/>
    </xf>
    <xf numFmtId="0" fontId="0" fillId="0" borderId="0" xfId="0" applyAlignment="1">
      <alignment wrapText="1"/>
    </xf>
    <xf numFmtId="2" fontId="48" fillId="0" borderId="0" xfId="0" applyNumberFormat="1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7" fillId="0" borderId="0" xfId="55" applyNumberFormat="1" applyFont="1" applyAlignment="1">
      <alignment vertical="justify" wrapText="1"/>
      <protection/>
    </xf>
    <xf numFmtId="2" fontId="48" fillId="0" borderId="0" xfId="0" applyNumberFormat="1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Font="1" applyAlignment="1">
      <alignment vertical="justify" wrapText="1"/>
      <protection/>
    </xf>
    <xf numFmtId="0" fontId="0" fillId="0" borderId="0" xfId="0" applyAlignment="1">
      <alignment vertical="justify"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  <xf numFmtId="0" fontId="2" fillId="0" borderId="16" xfId="53" applyFont="1" applyBorder="1" applyAlignment="1">
      <alignment vertical="justify" wrapText="1"/>
      <protection/>
    </xf>
    <xf numFmtId="0" fontId="0" fillId="0" borderId="16" xfId="0" applyBorder="1" applyAlignment="1">
      <alignment vertical="justify" wrapText="1"/>
    </xf>
    <xf numFmtId="0" fontId="3" fillId="33" borderId="0" xfId="53" applyFont="1" applyFill="1" applyBorder="1" applyAlignment="1" quotePrefix="1">
      <alignment horizontal="center" vertical="center"/>
      <protection/>
    </xf>
    <xf numFmtId="0" fontId="5" fillId="33" borderId="0" xfId="53" applyFont="1" applyFill="1" applyBorder="1" applyAlignment="1">
      <alignment horizontal="center" vertical="justify"/>
      <protection/>
    </xf>
    <xf numFmtId="0" fontId="6" fillId="34" borderId="15" xfId="53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center" vertical="center"/>
      <protection/>
    </xf>
    <xf numFmtId="0" fontId="6" fillId="34" borderId="17" xfId="53" applyFont="1" applyFill="1" applyBorder="1" applyAlignment="1">
      <alignment horizontal="center" vertical="center"/>
      <protection/>
    </xf>
    <xf numFmtId="0" fontId="6" fillId="34" borderId="15" xfId="53" applyFont="1" applyFill="1" applyBorder="1" applyAlignment="1" quotePrefix="1">
      <alignment horizontal="center" vertical="center"/>
      <protection/>
    </xf>
    <xf numFmtId="0" fontId="6" fillId="34" borderId="16" xfId="53" applyFont="1" applyFill="1" applyBorder="1" applyAlignment="1" quotePrefix="1">
      <alignment horizontal="center" vertical="center"/>
      <protection/>
    </xf>
    <xf numFmtId="0" fontId="6" fillId="34" borderId="17" xfId="53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3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externalLink" Target="externalLinks/externalLink3.xml" /><Relationship Id="rId56" Type="http://schemas.openxmlformats.org/officeDocument/2006/relationships/externalLink" Target="externalLinks/externalLink4.xml" /><Relationship Id="rId5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95250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Junio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6\Avances%20Abril%202016\Cuaderno%20Abril%202016\Portada%20Exc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6\Avances%20Abril%202016\Cuaderno%20Abril%202016\cuaderno_Abril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uva64esa"/>
      <sheetName val="uva65ión"/>
      <sheetName val="Hoja_del_pr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ana"/>
      <sheetName val="pat22ión"/>
      <sheetName val="pat23día"/>
      <sheetName val="pat24tal"/>
      <sheetName val="rem25no)"/>
      <sheetName val="alg26dón"/>
      <sheetName val="gir27sol"/>
      <sheetName val="col28lza"/>
      <sheetName val="esp29ago"/>
      <sheetName val="san30día"/>
      <sheetName val="mel31lón"/>
      <sheetName val="tom32-V)"/>
      <sheetName val="tom33IX)"/>
      <sheetName val="tom34rva"/>
      <sheetName val="pim35rva"/>
      <sheetName val="fre36són"/>
      <sheetName val="ceb37osa"/>
      <sheetName val="ceb38ano"/>
      <sheetName val="otr39las"/>
      <sheetName val="ceb40tal"/>
      <sheetName val="end41ias"/>
      <sheetName val="esp42cas"/>
      <sheetName val="cha43ñón"/>
      <sheetName val="otr44tas"/>
      <sheetName val="pep45llo"/>
      <sheetName val="ber46ena"/>
      <sheetName val="cal47aza"/>
      <sheetName val="cal48cín"/>
      <sheetName val="pue49rro"/>
      <sheetName val="pom50elo"/>
      <sheetName val="alb51que"/>
      <sheetName val="mel52tón"/>
      <sheetName val="fra53esa"/>
      <sheetName val="alm54dr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view="pageBreakPreview" zoomScale="70" zoomScaleNormal="80" zoomScaleSheetLayoutView="70" zoomScalePageLayoutView="0" workbookViewId="0" topLeftCell="A1">
      <selection activeCell="G15" sqref="G15"/>
    </sheetView>
  </sheetViews>
  <sheetFormatPr defaultColWidth="11.57421875" defaultRowHeight="15"/>
  <cols>
    <col min="1" max="10" width="11.57421875" style="206" customWidth="1"/>
    <col min="11" max="11" width="1.57421875" style="206" customWidth="1"/>
    <col min="12" max="16384" width="11.57421875" style="206" customWidth="1"/>
  </cols>
  <sheetData>
    <row r="1" spans="1:11" ht="12">
      <c r="A1" s="205"/>
      <c r="B1" s="238" t="s">
        <v>309</v>
      </c>
      <c r="C1" s="238"/>
      <c r="D1" s="238"/>
      <c r="E1" s="205"/>
      <c r="F1" s="205"/>
      <c r="G1" s="205"/>
      <c r="H1" s="205"/>
      <c r="I1" s="205"/>
      <c r="J1" s="205"/>
      <c r="K1" s="205"/>
    </row>
    <row r="2" spans="1:11" ht="12">
      <c r="A2" s="205"/>
      <c r="B2" s="238"/>
      <c r="C2" s="238"/>
      <c r="D2" s="238"/>
      <c r="E2" s="205"/>
      <c r="F2" s="205"/>
      <c r="G2" s="239"/>
      <c r="H2" s="240"/>
      <c r="I2" s="240"/>
      <c r="J2" s="241"/>
      <c r="K2" s="207"/>
    </row>
    <row r="3" spans="1:11" ht="5.25" customHeight="1">
      <c r="A3" s="205"/>
      <c r="B3" s="238"/>
      <c r="C3" s="238"/>
      <c r="D3" s="238"/>
      <c r="E3" s="205"/>
      <c r="F3" s="205"/>
      <c r="G3" s="208"/>
      <c r="H3" s="209"/>
      <c r="I3" s="209"/>
      <c r="J3" s="210"/>
      <c r="K3" s="207"/>
    </row>
    <row r="4" spans="1:11" ht="12">
      <c r="A4" s="205"/>
      <c r="B4" s="238"/>
      <c r="C4" s="238"/>
      <c r="D4" s="238"/>
      <c r="E4" s="205"/>
      <c r="F4" s="205"/>
      <c r="G4" s="242" t="s">
        <v>273</v>
      </c>
      <c r="H4" s="243"/>
      <c r="I4" s="243"/>
      <c r="J4" s="244"/>
      <c r="K4" s="207"/>
    </row>
    <row r="5" spans="1:11" ht="12">
      <c r="A5" s="205"/>
      <c r="B5" s="205"/>
      <c r="C5" s="205"/>
      <c r="D5" s="205"/>
      <c r="E5" s="205"/>
      <c r="F5" s="205"/>
      <c r="G5" s="245"/>
      <c r="H5" s="246"/>
      <c r="I5" s="246"/>
      <c r="J5" s="247"/>
      <c r="K5" s="207"/>
    </row>
    <row r="6" spans="1:11" ht="12">
      <c r="A6" s="205"/>
      <c r="B6" s="205"/>
      <c r="C6" s="205"/>
      <c r="D6" s="205"/>
      <c r="E6" s="205"/>
      <c r="F6" s="205"/>
      <c r="G6" s="211"/>
      <c r="H6" s="211"/>
      <c r="I6" s="211"/>
      <c r="J6" s="211"/>
      <c r="K6" s="207"/>
    </row>
    <row r="7" spans="1:11" ht="5.25" customHeight="1">
      <c r="A7" s="205"/>
      <c r="B7" s="205"/>
      <c r="C7" s="205"/>
      <c r="D7" s="205"/>
      <c r="E7" s="205"/>
      <c r="F7" s="205"/>
      <c r="G7" s="212"/>
      <c r="H7" s="212"/>
      <c r="I7" s="212"/>
      <c r="J7" s="212"/>
      <c r="K7" s="207"/>
    </row>
    <row r="8" spans="1:11" ht="12">
      <c r="A8" s="205"/>
      <c r="B8" s="205"/>
      <c r="C8" s="205"/>
      <c r="D8" s="205"/>
      <c r="E8" s="205"/>
      <c r="F8" s="205"/>
      <c r="G8" s="248" t="s">
        <v>310</v>
      </c>
      <c r="H8" s="248"/>
      <c r="I8" s="248"/>
      <c r="J8" s="248"/>
      <c r="K8" s="248"/>
    </row>
    <row r="9" spans="1:11" ht="16.5" customHeight="1">
      <c r="A9" s="205"/>
      <c r="B9" s="205"/>
      <c r="C9" s="205"/>
      <c r="D9" s="213"/>
      <c r="E9" s="213"/>
      <c r="F9" s="205"/>
      <c r="G9" s="248" t="s">
        <v>313</v>
      </c>
      <c r="H9" s="248"/>
      <c r="I9" s="248"/>
      <c r="J9" s="248"/>
      <c r="K9" s="248"/>
    </row>
    <row r="10" spans="1:11" ht="12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11" ht="12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1" ht="1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</row>
    <row r="13" spans="1:11" ht="12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</row>
    <row r="14" spans="1:11" ht="12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11" ht="12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</row>
    <row r="17" spans="1:11" ht="12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</row>
    <row r="18" spans="1:11" ht="12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1" ht="12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 ht="12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</row>
    <row r="21" spans="1:11" ht="12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</row>
    <row r="22" spans="1:11" ht="12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</row>
    <row r="23" spans="1:11" ht="12.75" thickBot="1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</row>
    <row r="24" spans="1:11" ht="12.75" thickTop="1">
      <c r="A24" s="205"/>
      <c r="B24" s="205"/>
      <c r="C24" s="214"/>
      <c r="D24" s="215"/>
      <c r="E24" s="215"/>
      <c r="F24" s="215"/>
      <c r="G24" s="215"/>
      <c r="H24" s="215"/>
      <c r="I24" s="216"/>
      <c r="J24" s="205"/>
      <c r="K24" s="205"/>
    </row>
    <row r="25" spans="1:11" ht="12">
      <c r="A25" s="205"/>
      <c r="B25" s="205"/>
      <c r="C25" s="217"/>
      <c r="D25" s="218"/>
      <c r="E25" s="218"/>
      <c r="F25" s="218"/>
      <c r="G25" s="218"/>
      <c r="H25" s="218"/>
      <c r="I25" s="219"/>
      <c r="J25" s="205"/>
      <c r="K25" s="205"/>
    </row>
    <row r="26" spans="1:11" ht="12">
      <c r="A26" s="205"/>
      <c r="B26" s="205"/>
      <c r="C26" s="217"/>
      <c r="D26" s="218"/>
      <c r="E26" s="218"/>
      <c r="F26" s="218"/>
      <c r="G26" s="218"/>
      <c r="H26" s="218"/>
      <c r="I26" s="219"/>
      <c r="J26" s="205"/>
      <c r="K26" s="205"/>
    </row>
    <row r="27" spans="1:11" ht="18.75" customHeight="1">
      <c r="A27" s="205"/>
      <c r="B27" s="205"/>
      <c r="C27" s="233" t="s">
        <v>274</v>
      </c>
      <c r="D27" s="234"/>
      <c r="E27" s="234"/>
      <c r="F27" s="234"/>
      <c r="G27" s="234"/>
      <c r="H27" s="234"/>
      <c r="I27" s="235"/>
      <c r="J27" s="205"/>
      <c r="K27" s="205"/>
    </row>
    <row r="28" spans="1:11" ht="12">
      <c r="A28" s="205"/>
      <c r="B28" s="205"/>
      <c r="C28" s="217"/>
      <c r="D28" s="218"/>
      <c r="E28" s="218"/>
      <c r="F28" s="218"/>
      <c r="G28" s="218"/>
      <c r="H28" s="218"/>
      <c r="I28" s="219"/>
      <c r="J28" s="205"/>
      <c r="K28" s="205"/>
    </row>
    <row r="29" spans="1:11" ht="12">
      <c r="A29" s="205"/>
      <c r="B29" s="205"/>
      <c r="C29" s="217"/>
      <c r="D29" s="218"/>
      <c r="E29" s="218"/>
      <c r="F29" s="218"/>
      <c r="G29" s="218"/>
      <c r="H29" s="218"/>
      <c r="I29" s="219"/>
      <c r="J29" s="205"/>
      <c r="K29" s="205"/>
    </row>
    <row r="30" spans="1:11" ht="18.75" customHeight="1">
      <c r="A30" s="205"/>
      <c r="B30" s="205"/>
      <c r="C30" s="233" t="s">
        <v>276</v>
      </c>
      <c r="D30" s="234"/>
      <c r="E30" s="234"/>
      <c r="F30" s="234"/>
      <c r="G30" s="234"/>
      <c r="H30" s="234"/>
      <c r="I30" s="235"/>
      <c r="J30" s="205"/>
      <c r="K30" s="205"/>
    </row>
    <row r="31" spans="1:11" ht="12">
      <c r="A31" s="205"/>
      <c r="B31" s="205"/>
      <c r="C31" s="217"/>
      <c r="D31" s="218"/>
      <c r="E31" s="218"/>
      <c r="F31" s="218"/>
      <c r="G31" s="218"/>
      <c r="H31" s="218"/>
      <c r="I31" s="219"/>
      <c r="J31" s="205"/>
      <c r="K31" s="205"/>
    </row>
    <row r="32" spans="1:11" ht="12">
      <c r="A32" s="205"/>
      <c r="B32" s="205"/>
      <c r="C32" s="217"/>
      <c r="D32" s="218"/>
      <c r="E32" s="218"/>
      <c r="F32" s="218"/>
      <c r="G32" s="218"/>
      <c r="H32" s="218"/>
      <c r="I32" s="219"/>
      <c r="J32" s="205"/>
      <c r="K32" s="205"/>
    </row>
    <row r="33" spans="1:11" ht="12">
      <c r="A33" s="205"/>
      <c r="B33" s="205"/>
      <c r="C33" s="217"/>
      <c r="D33" s="218"/>
      <c r="E33" s="218"/>
      <c r="F33" s="218"/>
      <c r="G33" s="218"/>
      <c r="H33" s="218"/>
      <c r="I33" s="219"/>
      <c r="J33" s="205"/>
      <c r="K33" s="205"/>
    </row>
    <row r="34" spans="1:11" ht="12.75" thickBot="1">
      <c r="A34" s="205"/>
      <c r="B34" s="205"/>
      <c r="C34" s="220"/>
      <c r="D34" s="221"/>
      <c r="E34" s="221"/>
      <c r="F34" s="221"/>
      <c r="G34" s="221"/>
      <c r="H34" s="221"/>
      <c r="I34" s="222"/>
      <c r="J34" s="205"/>
      <c r="K34" s="205"/>
    </row>
    <row r="35" spans="1:11" ht="12.75" thickTop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</row>
    <row r="36" spans="1:11" ht="12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</row>
    <row r="37" spans="1:11" ht="12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</row>
    <row r="38" spans="1:11" ht="12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</row>
    <row r="39" spans="1:11" ht="12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</row>
    <row r="40" spans="1:11" ht="15">
      <c r="A40" s="205"/>
      <c r="B40" s="205"/>
      <c r="C40" s="205"/>
      <c r="D40" s="205"/>
      <c r="E40" s="236"/>
      <c r="F40" s="236"/>
      <c r="G40" s="236"/>
      <c r="H40" s="205"/>
      <c r="I40" s="205"/>
      <c r="J40" s="205"/>
      <c r="K40" s="205"/>
    </row>
    <row r="41" spans="1:11" ht="12">
      <c r="A41" s="205"/>
      <c r="B41" s="205"/>
      <c r="C41" s="205"/>
      <c r="D41" s="205"/>
      <c r="E41" s="237"/>
      <c r="F41" s="237"/>
      <c r="G41" s="237"/>
      <c r="H41" s="205"/>
      <c r="I41" s="205"/>
      <c r="J41" s="205"/>
      <c r="K41" s="205"/>
    </row>
    <row r="42" spans="1:11" ht="15">
      <c r="A42" s="205"/>
      <c r="B42" s="205"/>
      <c r="C42" s="205"/>
      <c r="D42" s="205"/>
      <c r="E42" s="236"/>
      <c r="F42" s="236"/>
      <c r="G42" s="236"/>
      <c r="H42" s="205"/>
      <c r="I42" s="205"/>
      <c r="J42" s="205"/>
      <c r="K42" s="205"/>
    </row>
    <row r="43" spans="1:11" ht="12">
      <c r="A43" s="205"/>
      <c r="B43" s="205"/>
      <c r="C43" s="205"/>
      <c r="D43" s="205"/>
      <c r="E43" s="237"/>
      <c r="F43" s="237"/>
      <c r="G43" s="237"/>
      <c r="H43" s="205"/>
      <c r="I43" s="205"/>
      <c r="J43" s="205"/>
      <c r="K43" s="205"/>
    </row>
    <row r="44" spans="1:11" ht="15">
      <c r="A44" s="205"/>
      <c r="B44" s="205"/>
      <c r="C44" s="205"/>
      <c r="D44" s="205"/>
      <c r="E44" s="223" t="s">
        <v>311</v>
      </c>
      <c r="F44" s="223"/>
      <c r="G44" s="223"/>
      <c r="H44" s="205"/>
      <c r="I44" s="205"/>
      <c r="J44" s="205"/>
      <c r="K44" s="205"/>
    </row>
    <row r="45" spans="1:11" ht="12.75">
      <c r="A45" s="205"/>
      <c r="B45" s="205"/>
      <c r="C45" s="205"/>
      <c r="D45" s="205"/>
      <c r="E45" s="229" t="s">
        <v>275</v>
      </c>
      <c r="F45" s="229"/>
      <c r="G45" s="229"/>
      <c r="H45" s="205"/>
      <c r="I45" s="205"/>
      <c r="J45" s="205"/>
      <c r="K45" s="205"/>
    </row>
    <row r="46" spans="1:11" ht="12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</row>
    <row r="47" spans="1:11" ht="12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</row>
    <row r="48" spans="1:11" ht="12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</row>
    <row r="49" spans="1:11" ht="12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</row>
    <row r="51" spans="1:11" ht="12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</row>
    <row r="52" spans="1:11" ht="12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</row>
    <row r="53" spans="1:11" ht="15">
      <c r="A53" s="205"/>
      <c r="B53" s="205"/>
      <c r="C53" s="205"/>
      <c r="D53" s="224"/>
      <c r="E53" s="205"/>
      <c r="F53" s="225"/>
      <c r="G53" s="225"/>
      <c r="H53" s="205"/>
      <c r="I53" s="205"/>
      <c r="J53" s="205"/>
      <c r="K53" s="205"/>
    </row>
    <row r="54" spans="1:11" ht="12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</row>
    <row r="55" spans="1:11" ht="12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</row>
    <row r="56" spans="1:11" ht="12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</row>
    <row r="57" spans="1:11" ht="12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</row>
    <row r="58" spans="1:11" ht="12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12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</row>
    <row r="60" spans="1:11" ht="12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</row>
    <row r="61" spans="1:11" ht="12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</row>
    <row r="62" spans="1:11" ht="12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</row>
    <row r="63" spans="1:11" ht="12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</row>
    <row r="64" spans="1:11" ht="12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</row>
    <row r="65" spans="1:11" ht="12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</row>
    <row r="66" spans="1:11" ht="12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</row>
    <row r="67" spans="1:11" ht="12.75" thickBot="1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19.5" customHeight="1" thickBot="1" thickTop="1">
      <c r="A68" s="205"/>
      <c r="B68" s="205"/>
      <c r="C68" s="205"/>
      <c r="D68" s="205"/>
      <c r="E68" s="205"/>
      <c r="F68" s="205"/>
      <c r="G68" s="205"/>
      <c r="H68" s="230" t="s">
        <v>312</v>
      </c>
      <c r="I68" s="231"/>
      <c r="J68" s="232"/>
      <c r="K68" s="226"/>
    </row>
    <row r="69" spans="1:11" s="227" customFormat="1" ht="12.75" customHeight="1" thickTop="1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</row>
    <row r="70" spans="1:11" ht="12.75" customHeight="1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</row>
    <row r="71" spans="1:11" ht="12.75" customHeight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</row>
    <row r="72" spans="1:11" ht="12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</row>
    <row r="73" spans="1:11" ht="12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</row>
    <row r="76" spans="1:4" ht="12">
      <c r="A76" s="228"/>
      <c r="B76" s="228"/>
      <c r="C76" s="228"/>
      <c r="D76" s="228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60" zoomScaleNormal="70" zoomScalePageLayoutView="0" workbookViewId="0" topLeftCell="A22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3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22</v>
      </c>
      <c r="E9" s="31">
        <v>22</v>
      </c>
      <c r="F9" s="32"/>
      <c r="G9" s="32"/>
      <c r="H9" s="121">
        <v>0.01</v>
      </c>
      <c r="I9" s="121">
        <v>0.032</v>
      </c>
      <c r="J9" s="121">
        <v>0.032477091978044555</v>
      </c>
      <c r="K9" s="33"/>
    </row>
    <row r="10" spans="1:11" s="34" customFormat="1" ht="11.25" customHeight="1">
      <c r="A10" s="36" t="s">
        <v>9</v>
      </c>
      <c r="B10" s="30"/>
      <c r="C10" s="31">
        <v>60</v>
      </c>
      <c r="D10" s="31">
        <v>60.258118389855255</v>
      </c>
      <c r="E10" s="31">
        <v>60</v>
      </c>
      <c r="F10" s="32"/>
      <c r="G10" s="32"/>
      <c r="H10" s="121">
        <v>0.085</v>
      </c>
      <c r="I10" s="121">
        <v>0.085</v>
      </c>
      <c r="J10" s="121">
        <v>0.08463589863533824</v>
      </c>
      <c r="K10" s="33"/>
    </row>
    <row r="11" spans="1:11" s="34" customFormat="1" ht="11.25" customHeight="1">
      <c r="A11" s="29" t="s">
        <v>10</v>
      </c>
      <c r="B11" s="30"/>
      <c r="C11" s="31">
        <v>42</v>
      </c>
      <c r="D11" s="31">
        <v>65</v>
      </c>
      <c r="E11" s="31">
        <v>7</v>
      </c>
      <c r="F11" s="32"/>
      <c r="G11" s="32"/>
      <c r="H11" s="121">
        <v>0.059</v>
      </c>
      <c r="I11" s="121">
        <v>0.093</v>
      </c>
      <c r="J11" s="121">
        <v>0.010015384615384615</v>
      </c>
      <c r="K11" s="33"/>
    </row>
    <row r="12" spans="1:11" s="34" customFormat="1" ht="11.25" customHeight="1">
      <c r="A12" s="36" t="s">
        <v>11</v>
      </c>
      <c r="B12" s="30"/>
      <c r="C12" s="31">
        <v>41</v>
      </c>
      <c r="D12" s="31">
        <v>40.63252854836936</v>
      </c>
      <c r="E12" s="31">
        <v>40</v>
      </c>
      <c r="F12" s="32"/>
      <c r="G12" s="32"/>
      <c r="H12" s="121">
        <v>0.058</v>
      </c>
      <c r="I12" s="121">
        <v>0.05742026404341364</v>
      </c>
      <c r="J12" s="121">
        <v>0.0565264</v>
      </c>
      <c r="K12" s="33"/>
    </row>
    <row r="13" spans="1:11" s="43" customFormat="1" ht="11.25" customHeight="1">
      <c r="A13" s="37" t="s">
        <v>12</v>
      </c>
      <c r="B13" s="38"/>
      <c r="C13" s="39">
        <v>150</v>
      </c>
      <c r="D13" s="39">
        <v>187.89064693822462</v>
      </c>
      <c r="E13" s="39">
        <v>129</v>
      </c>
      <c r="F13" s="40">
        <f>IF(D13&gt;0,100*E13/D13,0)</f>
        <v>68.6569566405363</v>
      </c>
      <c r="G13" s="41"/>
      <c r="H13" s="122">
        <v>0.212</v>
      </c>
      <c r="I13" s="123">
        <v>0.2674202640434137</v>
      </c>
      <c r="J13" s="123">
        <v>0.18365477522876741</v>
      </c>
      <c r="K13" s="42">
        <f>IF(I13&gt;0,100*J13/I13,0)</f>
        <v>68.67646170559178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28</v>
      </c>
      <c r="D17" s="39">
        <v>79.18</v>
      </c>
      <c r="E17" s="39">
        <v>33</v>
      </c>
      <c r="F17" s="40">
        <f>IF(D17&gt;0,100*E17/D17,0)</f>
        <v>41.67719120990149</v>
      </c>
      <c r="G17" s="41"/>
      <c r="H17" s="122">
        <v>0.028</v>
      </c>
      <c r="I17" s="123">
        <v>0.119</v>
      </c>
      <c r="J17" s="123">
        <v>0.049</v>
      </c>
      <c r="K17" s="42">
        <f>IF(I17&gt;0,100*J17/I17,0)</f>
        <v>41.1764705882353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7206</v>
      </c>
      <c r="D19" s="31">
        <v>5683</v>
      </c>
      <c r="E19" s="31">
        <v>6368</v>
      </c>
      <c r="F19" s="32"/>
      <c r="G19" s="32"/>
      <c r="H19" s="121">
        <v>33.868</v>
      </c>
      <c r="I19" s="121">
        <v>21.595</v>
      </c>
      <c r="J19" s="121">
        <v>38.208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7206</v>
      </c>
      <c r="D22" s="39">
        <v>5683</v>
      </c>
      <c r="E22" s="39">
        <v>6368</v>
      </c>
      <c r="F22" s="40">
        <f>IF(D22&gt;0,100*E22/D22,0)</f>
        <v>112.05349287348231</v>
      </c>
      <c r="G22" s="41"/>
      <c r="H22" s="122">
        <v>33.868</v>
      </c>
      <c r="I22" s="123">
        <v>21.595</v>
      </c>
      <c r="J22" s="123">
        <v>38.208</v>
      </c>
      <c r="K22" s="42">
        <f>IF(I22&gt;0,100*J22/I22,0)</f>
        <v>176.92984487149803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9136</v>
      </c>
      <c r="D24" s="39">
        <v>9265</v>
      </c>
      <c r="E24" s="39">
        <v>11577</v>
      </c>
      <c r="F24" s="40">
        <f>IF(D24&gt;0,100*E24/D24,0)</f>
        <v>124.95412844036697</v>
      </c>
      <c r="G24" s="41"/>
      <c r="H24" s="122">
        <v>38.927</v>
      </c>
      <c r="I24" s="123">
        <v>31.728</v>
      </c>
      <c r="J24" s="123">
        <v>57.897</v>
      </c>
      <c r="K24" s="42">
        <f>IF(I24&gt;0,100*J24/I24,0)</f>
        <v>182.47919818456882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225</v>
      </c>
      <c r="D26" s="39">
        <v>310</v>
      </c>
      <c r="E26" s="39">
        <v>450</v>
      </c>
      <c r="F26" s="40">
        <f>IF(D26&gt;0,100*E26/D26,0)</f>
        <v>145.16129032258064</v>
      </c>
      <c r="G26" s="41"/>
      <c r="H26" s="122">
        <v>0.829</v>
      </c>
      <c r="I26" s="123">
        <v>0.95</v>
      </c>
      <c r="J26" s="123">
        <v>2.3</v>
      </c>
      <c r="K26" s="42">
        <f>IF(I26&gt;0,100*J26/I26,0)</f>
        <v>242.1052631578947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1475</v>
      </c>
      <c r="D28" s="31">
        <v>2385</v>
      </c>
      <c r="E28" s="31">
        <v>2600</v>
      </c>
      <c r="F28" s="32"/>
      <c r="G28" s="32"/>
      <c r="H28" s="121">
        <v>4.626</v>
      </c>
      <c r="I28" s="121">
        <v>6.885</v>
      </c>
      <c r="J28" s="121">
        <v>8.28</v>
      </c>
      <c r="K28" s="33"/>
    </row>
    <row r="29" spans="1:11" s="34" customFormat="1" ht="11.25" customHeight="1">
      <c r="A29" s="36" t="s">
        <v>22</v>
      </c>
      <c r="B29" s="30"/>
      <c r="C29" s="31">
        <v>16269</v>
      </c>
      <c r="D29" s="31">
        <v>16227</v>
      </c>
      <c r="E29" s="31">
        <v>15749</v>
      </c>
      <c r="F29" s="32"/>
      <c r="G29" s="32"/>
      <c r="H29" s="121">
        <v>17.706</v>
      </c>
      <c r="I29" s="121">
        <v>32.062</v>
      </c>
      <c r="J29" s="121">
        <v>28.617</v>
      </c>
      <c r="K29" s="33"/>
    </row>
    <row r="30" spans="1:11" s="34" customFormat="1" ht="11.25" customHeight="1">
      <c r="A30" s="36" t="s">
        <v>23</v>
      </c>
      <c r="B30" s="30"/>
      <c r="C30" s="31">
        <v>6448</v>
      </c>
      <c r="D30" s="31">
        <v>7562</v>
      </c>
      <c r="E30" s="31">
        <v>7562</v>
      </c>
      <c r="F30" s="32"/>
      <c r="G30" s="32"/>
      <c r="H30" s="121">
        <v>6.952</v>
      </c>
      <c r="I30" s="121">
        <v>7.974</v>
      </c>
      <c r="J30" s="121">
        <v>12.197</v>
      </c>
      <c r="K30" s="33"/>
    </row>
    <row r="31" spans="1:11" s="43" customFormat="1" ht="11.25" customHeight="1">
      <c r="A31" s="44" t="s">
        <v>24</v>
      </c>
      <c r="B31" s="38"/>
      <c r="C31" s="39">
        <v>24192</v>
      </c>
      <c r="D31" s="39">
        <v>26174</v>
      </c>
      <c r="E31" s="39">
        <v>25911</v>
      </c>
      <c r="F31" s="40">
        <f>IF(D31&gt;0,100*E31/D31,0)</f>
        <v>98.99518606250477</v>
      </c>
      <c r="G31" s="41"/>
      <c r="H31" s="122">
        <v>29.284</v>
      </c>
      <c r="I31" s="123">
        <v>46.92099999999999</v>
      </c>
      <c r="J31" s="123">
        <v>49.093999999999994</v>
      </c>
      <c r="K31" s="42">
        <f>IF(I31&gt;0,100*J31/I31,0)</f>
        <v>104.63118859359349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1975</v>
      </c>
      <c r="D33" s="31">
        <v>1750</v>
      </c>
      <c r="E33" s="31">
        <v>1980</v>
      </c>
      <c r="F33" s="32"/>
      <c r="G33" s="32"/>
      <c r="H33" s="121">
        <v>2.74</v>
      </c>
      <c r="I33" s="121">
        <v>1.75</v>
      </c>
      <c r="J33" s="121">
        <v>4.8</v>
      </c>
      <c r="K33" s="33"/>
    </row>
    <row r="34" spans="1:11" s="34" customFormat="1" ht="11.25" customHeight="1">
      <c r="A34" s="36" t="s">
        <v>26</v>
      </c>
      <c r="B34" s="30"/>
      <c r="C34" s="31">
        <v>4465</v>
      </c>
      <c r="D34" s="31">
        <v>7960</v>
      </c>
      <c r="E34" s="31">
        <v>6950</v>
      </c>
      <c r="F34" s="32"/>
      <c r="G34" s="32"/>
      <c r="H34" s="121">
        <v>9.892</v>
      </c>
      <c r="I34" s="121">
        <v>15</v>
      </c>
      <c r="J34" s="121">
        <v>15</v>
      </c>
      <c r="K34" s="33"/>
    </row>
    <row r="35" spans="1:11" s="34" customFormat="1" ht="11.25" customHeight="1">
      <c r="A35" s="36" t="s">
        <v>27</v>
      </c>
      <c r="B35" s="30"/>
      <c r="C35" s="31">
        <v>2351</v>
      </c>
      <c r="D35" s="31">
        <v>2500</v>
      </c>
      <c r="E35" s="31">
        <v>2000</v>
      </c>
      <c r="F35" s="32"/>
      <c r="G35" s="32"/>
      <c r="H35" s="121">
        <v>4.397</v>
      </c>
      <c r="I35" s="121">
        <v>5.1</v>
      </c>
      <c r="J35" s="121">
        <v>4.5</v>
      </c>
      <c r="K35" s="33"/>
    </row>
    <row r="36" spans="1:11" s="34" customFormat="1" ht="11.25" customHeight="1">
      <c r="A36" s="36" t="s">
        <v>28</v>
      </c>
      <c r="B36" s="30"/>
      <c r="C36" s="31">
        <v>1239</v>
      </c>
      <c r="D36" s="31">
        <v>1625</v>
      </c>
      <c r="E36" s="31">
        <v>1945</v>
      </c>
      <c r="F36" s="32"/>
      <c r="G36" s="32"/>
      <c r="H36" s="121">
        <v>2.481</v>
      </c>
      <c r="I36" s="121">
        <v>2.925</v>
      </c>
      <c r="J36" s="121">
        <v>4.474</v>
      </c>
      <c r="K36" s="33"/>
    </row>
    <row r="37" spans="1:11" s="43" customFormat="1" ht="11.25" customHeight="1">
      <c r="A37" s="37" t="s">
        <v>29</v>
      </c>
      <c r="B37" s="38"/>
      <c r="C37" s="39">
        <v>10030</v>
      </c>
      <c r="D37" s="39">
        <v>13835</v>
      </c>
      <c r="E37" s="39">
        <v>12875</v>
      </c>
      <c r="F37" s="40">
        <f>IF(D37&gt;0,100*E37/D37,0)</f>
        <v>93.06107697867726</v>
      </c>
      <c r="G37" s="41"/>
      <c r="H37" s="122">
        <v>19.509999999999998</v>
      </c>
      <c r="I37" s="123">
        <v>24.775000000000002</v>
      </c>
      <c r="J37" s="123">
        <v>28.774</v>
      </c>
      <c r="K37" s="42">
        <f>IF(I37&gt;0,100*J37/I37,0)</f>
        <v>116.14127144298688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18755</v>
      </c>
      <c r="D39" s="39">
        <v>18755</v>
      </c>
      <c r="E39" s="39">
        <v>14480</v>
      </c>
      <c r="F39" s="40">
        <f>IF(D39&gt;0,100*E39/D39,0)</f>
        <v>77.20607837909891</v>
      </c>
      <c r="G39" s="41"/>
      <c r="H39" s="122">
        <v>12.435</v>
      </c>
      <c r="I39" s="123">
        <v>11.19</v>
      </c>
      <c r="J39" s="123">
        <v>8.1</v>
      </c>
      <c r="K39" s="42">
        <f>IF(I39&gt;0,100*J39/I39,0)</f>
        <v>72.38605898123325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1594</v>
      </c>
      <c r="D41" s="31">
        <v>1567</v>
      </c>
      <c r="E41" s="31">
        <v>2908</v>
      </c>
      <c r="F41" s="32"/>
      <c r="G41" s="32"/>
      <c r="H41" s="121">
        <v>1.487</v>
      </c>
      <c r="I41" s="121">
        <v>2.877</v>
      </c>
      <c r="J41" s="121">
        <v>7.675</v>
      </c>
      <c r="K41" s="33"/>
    </row>
    <row r="42" spans="1:11" s="34" customFormat="1" ht="11.25" customHeight="1">
      <c r="A42" s="36" t="s">
        <v>32</v>
      </c>
      <c r="B42" s="30"/>
      <c r="C42" s="31">
        <v>7263</v>
      </c>
      <c r="D42" s="31">
        <v>7814</v>
      </c>
      <c r="E42" s="31">
        <v>10359</v>
      </c>
      <c r="F42" s="32"/>
      <c r="G42" s="32"/>
      <c r="H42" s="121">
        <v>24.031</v>
      </c>
      <c r="I42" s="121">
        <v>24.34</v>
      </c>
      <c r="J42" s="121">
        <v>41.096</v>
      </c>
      <c r="K42" s="33"/>
    </row>
    <row r="43" spans="1:11" s="34" customFormat="1" ht="11.25" customHeight="1">
      <c r="A43" s="36" t="s">
        <v>33</v>
      </c>
      <c r="B43" s="30"/>
      <c r="C43" s="31">
        <v>9782</v>
      </c>
      <c r="D43" s="31">
        <v>11723</v>
      </c>
      <c r="E43" s="31">
        <v>13143</v>
      </c>
      <c r="F43" s="32"/>
      <c r="G43" s="32"/>
      <c r="H43" s="121">
        <v>19.585</v>
      </c>
      <c r="I43" s="121">
        <v>26.697</v>
      </c>
      <c r="J43" s="121">
        <v>45.661</v>
      </c>
      <c r="K43" s="33"/>
    </row>
    <row r="44" spans="1:11" s="34" customFormat="1" ht="11.25" customHeight="1">
      <c r="A44" s="36" t="s">
        <v>34</v>
      </c>
      <c r="B44" s="30"/>
      <c r="C44" s="31">
        <v>11599</v>
      </c>
      <c r="D44" s="31">
        <v>16570</v>
      </c>
      <c r="E44" s="31">
        <v>22267</v>
      </c>
      <c r="F44" s="32"/>
      <c r="G44" s="32"/>
      <c r="H44" s="121">
        <v>32.351</v>
      </c>
      <c r="I44" s="121">
        <v>46.862</v>
      </c>
      <c r="J44" s="121">
        <v>81.9</v>
      </c>
      <c r="K44" s="33"/>
    </row>
    <row r="45" spans="1:11" s="34" customFormat="1" ht="11.25" customHeight="1">
      <c r="A45" s="36" t="s">
        <v>35</v>
      </c>
      <c r="B45" s="30"/>
      <c r="C45" s="31">
        <v>11257</v>
      </c>
      <c r="D45" s="31">
        <v>10955</v>
      </c>
      <c r="E45" s="31">
        <v>12512</v>
      </c>
      <c r="F45" s="32"/>
      <c r="G45" s="32"/>
      <c r="H45" s="121">
        <v>17.611</v>
      </c>
      <c r="I45" s="121">
        <v>20.05</v>
      </c>
      <c r="J45" s="121">
        <v>40.73</v>
      </c>
      <c r="K45" s="33"/>
    </row>
    <row r="46" spans="1:11" s="34" customFormat="1" ht="11.25" customHeight="1">
      <c r="A46" s="36" t="s">
        <v>36</v>
      </c>
      <c r="B46" s="30"/>
      <c r="C46" s="31">
        <v>1406</v>
      </c>
      <c r="D46" s="31">
        <v>2350</v>
      </c>
      <c r="E46" s="31">
        <v>1348</v>
      </c>
      <c r="F46" s="32"/>
      <c r="G46" s="32"/>
      <c r="H46" s="121">
        <v>1.889</v>
      </c>
      <c r="I46" s="121">
        <v>2.912</v>
      </c>
      <c r="J46" s="121">
        <v>3.116</v>
      </c>
      <c r="K46" s="33"/>
    </row>
    <row r="47" spans="1:11" s="34" customFormat="1" ht="11.25" customHeight="1">
      <c r="A47" s="36" t="s">
        <v>37</v>
      </c>
      <c r="B47" s="30"/>
      <c r="C47" s="31">
        <v>615</v>
      </c>
      <c r="D47" s="31">
        <v>859</v>
      </c>
      <c r="E47" s="31">
        <v>1024</v>
      </c>
      <c r="F47" s="32"/>
      <c r="G47" s="32"/>
      <c r="H47" s="121">
        <v>0.874</v>
      </c>
      <c r="I47" s="121">
        <v>1.209</v>
      </c>
      <c r="J47" s="121">
        <v>2.066</v>
      </c>
      <c r="K47" s="33"/>
    </row>
    <row r="48" spans="1:11" s="34" customFormat="1" ht="11.25" customHeight="1">
      <c r="A48" s="36" t="s">
        <v>38</v>
      </c>
      <c r="B48" s="30"/>
      <c r="C48" s="31">
        <v>4752</v>
      </c>
      <c r="D48" s="31">
        <v>7964</v>
      </c>
      <c r="E48" s="31">
        <v>8123</v>
      </c>
      <c r="F48" s="32"/>
      <c r="G48" s="32"/>
      <c r="H48" s="121">
        <v>6.061</v>
      </c>
      <c r="I48" s="121">
        <v>10.822</v>
      </c>
      <c r="J48" s="121">
        <v>26.173</v>
      </c>
      <c r="K48" s="33"/>
    </row>
    <row r="49" spans="1:11" s="34" customFormat="1" ht="11.25" customHeight="1">
      <c r="A49" s="36" t="s">
        <v>39</v>
      </c>
      <c r="B49" s="30"/>
      <c r="C49" s="31">
        <v>9016</v>
      </c>
      <c r="D49" s="31">
        <v>9887</v>
      </c>
      <c r="E49" s="31">
        <v>16013</v>
      </c>
      <c r="F49" s="32"/>
      <c r="G49" s="32"/>
      <c r="H49" s="121">
        <v>12.208</v>
      </c>
      <c r="I49" s="121">
        <v>17.402</v>
      </c>
      <c r="J49" s="121">
        <v>92.263</v>
      </c>
      <c r="K49" s="33"/>
    </row>
    <row r="50" spans="1:11" s="43" customFormat="1" ht="11.25" customHeight="1">
      <c r="A50" s="44" t="s">
        <v>40</v>
      </c>
      <c r="B50" s="38"/>
      <c r="C50" s="39">
        <v>57284</v>
      </c>
      <c r="D50" s="39">
        <v>69689</v>
      </c>
      <c r="E50" s="39">
        <v>87697</v>
      </c>
      <c r="F50" s="40">
        <f>IF(D50&gt;0,100*E50/D50,0)</f>
        <v>125.84052002468108</v>
      </c>
      <c r="G50" s="41"/>
      <c r="H50" s="122">
        <v>116.09700000000001</v>
      </c>
      <c r="I50" s="123">
        <v>153.171</v>
      </c>
      <c r="J50" s="123">
        <v>340.68</v>
      </c>
      <c r="K50" s="42">
        <f>IF(I50&gt;0,100*J50/I50,0)</f>
        <v>222.41808175176763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4102</v>
      </c>
      <c r="D52" s="39">
        <v>4102</v>
      </c>
      <c r="E52" s="39">
        <v>4102</v>
      </c>
      <c r="F52" s="40">
        <f>IF(D52&gt;0,100*E52/D52,0)</f>
        <v>100</v>
      </c>
      <c r="G52" s="41"/>
      <c r="H52" s="122">
        <v>4.992</v>
      </c>
      <c r="I52" s="123">
        <v>4.992</v>
      </c>
      <c r="J52" s="123">
        <v>4.992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29935</v>
      </c>
      <c r="D54" s="31">
        <v>37294</v>
      </c>
      <c r="E54" s="31">
        <v>38700</v>
      </c>
      <c r="F54" s="32"/>
      <c r="G54" s="32"/>
      <c r="H54" s="121">
        <v>36.804</v>
      </c>
      <c r="I54" s="121">
        <v>58.203</v>
      </c>
      <c r="J54" s="121">
        <v>88.65</v>
      </c>
      <c r="K54" s="33"/>
    </row>
    <row r="55" spans="1:11" s="34" customFormat="1" ht="11.25" customHeight="1">
      <c r="A55" s="36" t="s">
        <v>43</v>
      </c>
      <c r="B55" s="30"/>
      <c r="C55" s="31">
        <v>67727</v>
      </c>
      <c r="D55" s="31">
        <v>79208</v>
      </c>
      <c r="E55" s="31">
        <v>70300</v>
      </c>
      <c r="F55" s="32"/>
      <c r="G55" s="32"/>
      <c r="H55" s="121">
        <v>78.063</v>
      </c>
      <c r="I55" s="121">
        <v>126.036</v>
      </c>
      <c r="J55" s="121">
        <v>147.63</v>
      </c>
      <c r="K55" s="33"/>
    </row>
    <row r="56" spans="1:11" s="34" customFormat="1" ht="11.25" customHeight="1">
      <c r="A56" s="36" t="s">
        <v>44</v>
      </c>
      <c r="B56" s="30"/>
      <c r="C56" s="31">
        <v>7518</v>
      </c>
      <c r="D56" s="31">
        <v>11000</v>
      </c>
      <c r="E56" s="31">
        <v>8750</v>
      </c>
      <c r="F56" s="32"/>
      <c r="G56" s="32"/>
      <c r="H56" s="121">
        <v>20.306</v>
      </c>
      <c r="I56" s="121">
        <v>16.5</v>
      </c>
      <c r="J56" s="121">
        <v>22</v>
      </c>
      <c r="K56" s="33"/>
    </row>
    <row r="57" spans="1:11" s="34" customFormat="1" ht="11.25" customHeight="1">
      <c r="A57" s="36" t="s">
        <v>45</v>
      </c>
      <c r="B57" s="30"/>
      <c r="C57" s="31">
        <v>3545</v>
      </c>
      <c r="D57" s="31">
        <v>4175</v>
      </c>
      <c r="E57" s="31">
        <v>4175</v>
      </c>
      <c r="F57" s="32"/>
      <c r="G57" s="32"/>
      <c r="H57" s="121">
        <v>6.065</v>
      </c>
      <c r="I57" s="121">
        <v>2.9945500000000003</v>
      </c>
      <c r="J57" s="121">
        <v>12.525</v>
      </c>
      <c r="K57" s="33"/>
    </row>
    <row r="58" spans="1:11" s="34" customFormat="1" ht="11.25" customHeight="1">
      <c r="A58" s="36" t="s">
        <v>46</v>
      </c>
      <c r="B58" s="30"/>
      <c r="C58" s="31">
        <v>37128</v>
      </c>
      <c r="D58" s="31">
        <v>42779</v>
      </c>
      <c r="E58" s="31">
        <v>42779</v>
      </c>
      <c r="F58" s="32"/>
      <c r="G58" s="32"/>
      <c r="H58" s="121">
        <v>40.696</v>
      </c>
      <c r="I58" s="121">
        <v>32.222</v>
      </c>
      <c r="J58" s="121">
        <v>83.302</v>
      </c>
      <c r="K58" s="33"/>
    </row>
    <row r="59" spans="1:11" s="43" customFormat="1" ht="11.25" customHeight="1">
      <c r="A59" s="37" t="s">
        <v>47</v>
      </c>
      <c r="B59" s="38"/>
      <c r="C59" s="39">
        <v>145853</v>
      </c>
      <c r="D59" s="39">
        <v>174456</v>
      </c>
      <c r="E59" s="39">
        <v>164704</v>
      </c>
      <c r="F59" s="40">
        <f>IF(D59&gt;0,100*E59/D59,0)</f>
        <v>94.41005181822351</v>
      </c>
      <c r="G59" s="41"/>
      <c r="H59" s="122">
        <v>181.934</v>
      </c>
      <c r="I59" s="123">
        <v>235.95555000000002</v>
      </c>
      <c r="J59" s="123">
        <v>354.10699999999997</v>
      </c>
      <c r="K59" s="42">
        <f>IF(I59&gt;0,100*J59/I59,0)</f>
        <v>150.07360496500291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2252</v>
      </c>
      <c r="D61" s="31">
        <v>3000</v>
      </c>
      <c r="E61" s="31">
        <v>2700</v>
      </c>
      <c r="F61" s="32"/>
      <c r="G61" s="32"/>
      <c r="H61" s="121">
        <v>3.825</v>
      </c>
      <c r="I61" s="121">
        <v>5.425</v>
      </c>
      <c r="J61" s="121">
        <v>4.25</v>
      </c>
      <c r="K61" s="33"/>
    </row>
    <row r="62" spans="1:11" s="34" customFormat="1" ht="11.25" customHeight="1">
      <c r="A62" s="36" t="s">
        <v>49</v>
      </c>
      <c r="B62" s="30"/>
      <c r="C62" s="31">
        <v>1007</v>
      </c>
      <c r="D62" s="31">
        <v>900</v>
      </c>
      <c r="E62" s="31">
        <v>952</v>
      </c>
      <c r="F62" s="32"/>
      <c r="G62" s="32"/>
      <c r="H62" s="121">
        <v>0.394</v>
      </c>
      <c r="I62" s="121">
        <v>0.758</v>
      </c>
      <c r="J62" s="121">
        <v>1.455</v>
      </c>
      <c r="K62" s="33"/>
    </row>
    <row r="63" spans="1:11" s="34" customFormat="1" ht="11.25" customHeight="1">
      <c r="A63" s="36" t="s">
        <v>50</v>
      </c>
      <c r="B63" s="30"/>
      <c r="C63" s="31">
        <v>1834</v>
      </c>
      <c r="D63" s="31">
        <v>2059</v>
      </c>
      <c r="E63" s="31">
        <v>1736</v>
      </c>
      <c r="F63" s="32"/>
      <c r="G63" s="32"/>
      <c r="H63" s="121">
        <v>0.7</v>
      </c>
      <c r="I63" s="121">
        <v>2.1</v>
      </c>
      <c r="J63" s="121">
        <v>2.637</v>
      </c>
      <c r="K63" s="33"/>
    </row>
    <row r="64" spans="1:11" s="43" customFormat="1" ht="11.25" customHeight="1">
      <c r="A64" s="37" t="s">
        <v>51</v>
      </c>
      <c r="B64" s="38"/>
      <c r="C64" s="39">
        <v>5093</v>
      </c>
      <c r="D64" s="39">
        <v>5959</v>
      </c>
      <c r="E64" s="39">
        <v>5388</v>
      </c>
      <c r="F64" s="40">
        <f>IF(D64&gt;0,100*E64/D64,0)</f>
        <v>90.41785534485652</v>
      </c>
      <c r="G64" s="41"/>
      <c r="H64" s="122">
        <v>4.9190000000000005</v>
      </c>
      <c r="I64" s="123">
        <v>8.283</v>
      </c>
      <c r="J64" s="123">
        <v>8.342</v>
      </c>
      <c r="K64" s="42">
        <f>IF(I64&gt;0,100*J64/I64,0)</f>
        <v>100.71230230592782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14371</v>
      </c>
      <c r="D66" s="39">
        <v>14371</v>
      </c>
      <c r="E66" s="39">
        <v>11684</v>
      </c>
      <c r="F66" s="40">
        <f>IF(D66&gt;0,100*E66/D66,0)</f>
        <v>81.30262333866816</v>
      </c>
      <c r="G66" s="41"/>
      <c r="H66" s="122">
        <v>6.577</v>
      </c>
      <c r="I66" s="123">
        <v>9.838</v>
      </c>
      <c r="J66" s="123">
        <v>8.637</v>
      </c>
      <c r="K66" s="42">
        <f>IF(I66&gt;0,100*J66/I66,0)</f>
        <v>87.79223419394187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43244</v>
      </c>
      <c r="D68" s="31">
        <v>44500</v>
      </c>
      <c r="E68" s="31">
        <v>44500</v>
      </c>
      <c r="F68" s="32"/>
      <c r="G68" s="32"/>
      <c r="H68" s="121">
        <v>51.114</v>
      </c>
      <c r="I68" s="121">
        <v>65</v>
      </c>
      <c r="J68" s="121">
        <v>67</v>
      </c>
      <c r="K68" s="33"/>
    </row>
    <row r="69" spans="1:11" s="34" customFormat="1" ht="11.25" customHeight="1">
      <c r="A69" s="36" t="s">
        <v>54</v>
      </c>
      <c r="B69" s="30"/>
      <c r="C69" s="31">
        <v>8253</v>
      </c>
      <c r="D69" s="31">
        <v>7500</v>
      </c>
      <c r="E69" s="31">
        <v>8000</v>
      </c>
      <c r="F69" s="32"/>
      <c r="G69" s="32"/>
      <c r="H69" s="121">
        <v>7.956</v>
      </c>
      <c r="I69" s="121">
        <v>7.5</v>
      </c>
      <c r="J69" s="121">
        <v>9.5</v>
      </c>
      <c r="K69" s="33"/>
    </row>
    <row r="70" spans="1:11" s="43" customFormat="1" ht="11.25" customHeight="1">
      <c r="A70" s="37" t="s">
        <v>55</v>
      </c>
      <c r="B70" s="38"/>
      <c r="C70" s="39">
        <v>51497</v>
      </c>
      <c r="D70" s="39">
        <v>52000</v>
      </c>
      <c r="E70" s="39">
        <v>52500</v>
      </c>
      <c r="F70" s="40">
        <f>IF(D70&gt;0,100*E70/D70,0)</f>
        <v>100.96153846153847</v>
      </c>
      <c r="G70" s="41"/>
      <c r="H70" s="122">
        <v>59.07</v>
      </c>
      <c r="I70" s="123">
        <v>72.5</v>
      </c>
      <c r="J70" s="123">
        <v>76.5</v>
      </c>
      <c r="K70" s="42">
        <f>IF(I70&gt;0,100*J70/I70,0)</f>
        <v>105.51724137931035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3576</v>
      </c>
      <c r="D72" s="31">
        <v>4830</v>
      </c>
      <c r="E72" s="31">
        <v>4292</v>
      </c>
      <c r="F72" s="32"/>
      <c r="G72" s="32"/>
      <c r="H72" s="121">
        <v>0.832</v>
      </c>
      <c r="I72" s="121">
        <v>5.943</v>
      </c>
      <c r="J72" s="121">
        <v>1.265</v>
      </c>
      <c r="K72" s="33"/>
    </row>
    <row r="73" spans="1:11" s="34" customFormat="1" ht="11.25" customHeight="1">
      <c r="A73" s="36" t="s">
        <v>57</v>
      </c>
      <c r="B73" s="30"/>
      <c r="C73" s="31">
        <v>9088</v>
      </c>
      <c r="D73" s="31">
        <v>11332</v>
      </c>
      <c r="E73" s="31">
        <v>11100</v>
      </c>
      <c r="F73" s="32"/>
      <c r="G73" s="32"/>
      <c r="H73" s="121">
        <v>33.711</v>
      </c>
      <c r="I73" s="121">
        <v>25.8</v>
      </c>
      <c r="J73" s="121">
        <v>27.5</v>
      </c>
      <c r="K73" s="33"/>
    </row>
    <row r="74" spans="1:11" s="34" customFormat="1" ht="11.25" customHeight="1">
      <c r="A74" s="36" t="s">
        <v>58</v>
      </c>
      <c r="B74" s="30"/>
      <c r="C74" s="31">
        <v>19576</v>
      </c>
      <c r="D74" s="31">
        <v>25329</v>
      </c>
      <c r="E74" s="31">
        <v>27430</v>
      </c>
      <c r="F74" s="32"/>
      <c r="G74" s="32"/>
      <c r="H74" s="121">
        <v>37.94</v>
      </c>
      <c r="I74" s="121">
        <v>32.928</v>
      </c>
      <c r="J74" s="121">
        <v>49.374</v>
      </c>
      <c r="K74" s="33"/>
    </row>
    <row r="75" spans="1:11" s="34" customFormat="1" ht="11.25" customHeight="1">
      <c r="A75" s="36" t="s">
        <v>59</v>
      </c>
      <c r="B75" s="30"/>
      <c r="C75" s="31">
        <v>23333</v>
      </c>
      <c r="D75" s="31">
        <v>26000</v>
      </c>
      <c r="E75" s="31">
        <v>25956</v>
      </c>
      <c r="F75" s="32"/>
      <c r="G75" s="32"/>
      <c r="H75" s="121">
        <v>19.097</v>
      </c>
      <c r="I75" s="121">
        <v>30.264</v>
      </c>
      <c r="J75" s="121">
        <v>40.434</v>
      </c>
      <c r="K75" s="33"/>
    </row>
    <row r="76" spans="1:11" s="34" customFormat="1" ht="11.25" customHeight="1">
      <c r="A76" s="36" t="s">
        <v>60</v>
      </c>
      <c r="B76" s="30"/>
      <c r="C76" s="31">
        <v>2025</v>
      </c>
      <c r="D76" s="31">
        <v>1947</v>
      </c>
      <c r="E76" s="31">
        <v>2556</v>
      </c>
      <c r="F76" s="32"/>
      <c r="G76" s="32"/>
      <c r="H76" s="121">
        <v>3.3</v>
      </c>
      <c r="I76" s="121">
        <v>4.868</v>
      </c>
      <c r="J76" s="121">
        <v>5.368</v>
      </c>
      <c r="K76" s="33"/>
    </row>
    <row r="77" spans="1:11" s="34" customFormat="1" ht="11.25" customHeight="1">
      <c r="A77" s="36" t="s">
        <v>61</v>
      </c>
      <c r="B77" s="30"/>
      <c r="C77" s="31">
        <v>3921</v>
      </c>
      <c r="D77" s="31">
        <v>5138</v>
      </c>
      <c r="E77" s="31">
        <v>5000</v>
      </c>
      <c r="F77" s="32"/>
      <c r="G77" s="32"/>
      <c r="H77" s="121">
        <v>5.98</v>
      </c>
      <c r="I77" s="121">
        <v>11.8</v>
      </c>
      <c r="J77" s="121">
        <v>5.8</v>
      </c>
      <c r="K77" s="33"/>
    </row>
    <row r="78" spans="1:11" s="34" customFormat="1" ht="11.25" customHeight="1">
      <c r="A78" s="36" t="s">
        <v>62</v>
      </c>
      <c r="B78" s="30"/>
      <c r="C78" s="31">
        <v>8323</v>
      </c>
      <c r="D78" s="31">
        <v>9600</v>
      </c>
      <c r="E78" s="31">
        <v>8463</v>
      </c>
      <c r="F78" s="32"/>
      <c r="G78" s="32"/>
      <c r="H78" s="121">
        <v>17.729</v>
      </c>
      <c r="I78" s="121">
        <v>20.64</v>
      </c>
      <c r="J78" s="121">
        <v>10.156</v>
      </c>
      <c r="K78" s="33"/>
    </row>
    <row r="79" spans="1:11" s="34" customFormat="1" ht="11.25" customHeight="1">
      <c r="A79" s="36" t="s">
        <v>63</v>
      </c>
      <c r="B79" s="30"/>
      <c r="C79" s="31">
        <v>12184</v>
      </c>
      <c r="D79" s="31">
        <v>13000</v>
      </c>
      <c r="E79" s="31">
        <v>11838</v>
      </c>
      <c r="F79" s="32"/>
      <c r="G79" s="32"/>
      <c r="H79" s="121">
        <v>21.593</v>
      </c>
      <c r="I79" s="121">
        <v>24.7</v>
      </c>
      <c r="J79" s="121">
        <v>30.912</v>
      </c>
      <c r="K79" s="33"/>
    </row>
    <row r="80" spans="1:11" s="43" customFormat="1" ht="11.25" customHeight="1">
      <c r="A80" s="44" t="s">
        <v>64</v>
      </c>
      <c r="B80" s="38"/>
      <c r="C80" s="39">
        <v>82026</v>
      </c>
      <c r="D80" s="39">
        <v>97176</v>
      </c>
      <c r="E80" s="39">
        <v>96635</v>
      </c>
      <c r="F80" s="40">
        <f>IF(D80&gt;0,100*E80/D80,0)</f>
        <v>99.44327817568124</v>
      </c>
      <c r="G80" s="41"/>
      <c r="H80" s="122">
        <v>140.18200000000002</v>
      </c>
      <c r="I80" s="123">
        <v>156.94299999999998</v>
      </c>
      <c r="J80" s="123">
        <v>170.80900000000003</v>
      </c>
      <c r="K80" s="42">
        <f>IF(I80&gt;0,100*J80/I80,0)</f>
        <v>108.83505476510582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141</v>
      </c>
      <c r="D82" s="31"/>
      <c r="E82" s="31"/>
      <c r="F82" s="32"/>
      <c r="G82" s="32"/>
      <c r="H82" s="121">
        <v>0.099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330</v>
      </c>
      <c r="D83" s="31">
        <v>330</v>
      </c>
      <c r="E83" s="31">
        <v>330</v>
      </c>
      <c r="F83" s="32"/>
      <c r="G83" s="32"/>
      <c r="H83" s="121">
        <v>0.231</v>
      </c>
      <c r="I83" s="121">
        <v>0.231</v>
      </c>
      <c r="J83" s="121">
        <v>0.16</v>
      </c>
      <c r="K83" s="33"/>
    </row>
    <row r="84" spans="1:11" s="43" customFormat="1" ht="11.25" customHeight="1">
      <c r="A84" s="37" t="s">
        <v>67</v>
      </c>
      <c r="B84" s="38"/>
      <c r="C84" s="39">
        <v>471</v>
      </c>
      <c r="D84" s="39">
        <v>330</v>
      </c>
      <c r="E84" s="39">
        <v>330</v>
      </c>
      <c r="F84" s="40">
        <f>IF(D84&gt;0,100*E84/D84,0)</f>
        <v>100</v>
      </c>
      <c r="G84" s="41"/>
      <c r="H84" s="122">
        <v>0.33</v>
      </c>
      <c r="I84" s="123">
        <v>0.231</v>
      </c>
      <c r="J84" s="123">
        <v>0.16</v>
      </c>
      <c r="K84" s="42">
        <f>IF(I84&gt;0,100*J84/I84,0)</f>
        <v>69.26406926406926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430419</v>
      </c>
      <c r="D87" s="54">
        <v>492372.0706469382</v>
      </c>
      <c r="E87" s="54">
        <v>494863</v>
      </c>
      <c r="F87" s="55">
        <f>IF(D87&gt;0,100*E87/D87,0)</f>
        <v>100.50590386854984</v>
      </c>
      <c r="G87" s="41"/>
      <c r="H87" s="126">
        <v>649.1940000000001</v>
      </c>
      <c r="I87" s="127">
        <v>779.4589702640434</v>
      </c>
      <c r="J87" s="127">
        <v>1148.8326547752288</v>
      </c>
      <c r="K87" s="55">
        <f>IF(I87&gt;0,100*J87/I87,0)</f>
        <v>147.38847054208117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60" zoomScaleNormal="70" zoomScalePageLayoutView="0" workbookViewId="0" topLeftCell="A55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3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59</v>
      </c>
      <c r="D9" s="31">
        <v>57</v>
      </c>
      <c r="E9" s="31">
        <v>57</v>
      </c>
      <c r="F9" s="32"/>
      <c r="G9" s="32"/>
      <c r="H9" s="121">
        <v>0.139</v>
      </c>
      <c r="I9" s="121">
        <v>0.138</v>
      </c>
      <c r="J9" s="121">
        <v>0.13412189190417853</v>
      </c>
      <c r="K9" s="33"/>
    </row>
    <row r="10" spans="1:11" s="34" customFormat="1" ht="11.25" customHeight="1">
      <c r="A10" s="36" t="s">
        <v>9</v>
      </c>
      <c r="B10" s="30"/>
      <c r="C10" s="31">
        <v>862</v>
      </c>
      <c r="D10" s="31">
        <v>862.0184893709975</v>
      </c>
      <c r="E10" s="31">
        <v>852</v>
      </c>
      <c r="F10" s="32"/>
      <c r="G10" s="32"/>
      <c r="H10" s="121">
        <v>1.288</v>
      </c>
      <c r="I10" s="121">
        <v>1.287</v>
      </c>
      <c r="J10" s="121">
        <v>1.2720423210413012</v>
      </c>
      <c r="K10" s="33"/>
    </row>
    <row r="11" spans="1:11" s="34" customFormat="1" ht="11.25" customHeight="1">
      <c r="A11" s="29" t="s">
        <v>10</v>
      </c>
      <c r="B11" s="30"/>
      <c r="C11" s="31">
        <v>5175</v>
      </c>
      <c r="D11" s="31">
        <v>5175.004281389003</v>
      </c>
      <c r="E11" s="31">
        <v>4897</v>
      </c>
      <c r="F11" s="32"/>
      <c r="G11" s="32"/>
      <c r="H11" s="121">
        <v>12.389</v>
      </c>
      <c r="I11" s="121">
        <v>12.39</v>
      </c>
      <c r="J11" s="121">
        <v>11.724401894352592</v>
      </c>
      <c r="K11" s="33"/>
    </row>
    <row r="12" spans="1:11" s="34" customFormat="1" ht="11.25" customHeight="1">
      <c r="A12" s="36" t="s">
        <v>11</v>
      </c>
      <c r="B12" s="30"/>
      <c r="C12" s="31">
        <v>42</v>
      </c>
      <c r="D12" s="31">
        <v>41.956233884364735</v>
      </c>
      <c r="E12" s="31">
        <v>5</v>
      </c>
      <c r="F12" s="32"/>
      <c r="G12" s="32"/>
      <c r="H12" s="121">
        <v>0.076</v>
      </c>
      <c r="I12" s="121">
        <v>0.07562611157656744</v>
      </c>
      <c r="J12" s="121">
        <v>0.0090125</v>
      </c>
      <c r="K12" s="33"/>
    </row>
    <row r="13" spans="1:11" s="43" customFormat="1" ht="11.25" customHeight="1">
      <c r="A13" s="37" t="s">
        <v>12</v>
      </c>
      <c r="B13" s="38"/>
      <c r="C13" s="39">
        <v>6138</v>
      </c>
      <c r="D13" s="39">
        <v>6135.979004644365</v>
      </c>
      <c r="E13" s="39">
        <v>5811</v>
      </c>
      <c r="F13" s="40">
        <f>IF(D13&gt;0,100*E13/D13,0)</f>
        <v>94.70371387518787</v>
      </c>
      <c r="G13" s="41"/>
      <c r="H13" s="122">
        <v>13.892</v>
      </c>
      <c r="I13" s="123">
        <v>13.89062611157657</v>
      </c>
      <c r="J13" s="123">
        <v>13.139578607298073</v>
      </c>
      <c r="K13" s="42">
        <f>IF(I13&gt;0,100*J13/I13,0)</f>
        <v>94.59313426014278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20</v>
      </c>
      <c r="D17" s="39">
        <v>45.11</v>
      </c>
      <c r="E17" s="39">
        <v>45</v>
      </c>
      <c r="F17" s="40">
        <f>IF(D17&gt;0,100*E17/D17,0)</f>
        <v>99.75615162935048</v>
      </c>
      <c r="G17" s="41"/>
      <c r="H17" s="122">
        <v>0.024</v>
      </c>
      <c r="I17" s="123">
        <v>0.081</v>
      </c>
      <c r="J17" s="123">
        <v>0.054</v>
      </c>
      <c r="K17" s="42">
        <f>IF(I17&gt;0,100*J17/I17,0)</f>
        <v>66.66666666666667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212</v>
      </c>
      <c r="D19" s="31">
        <v>271</v>
      </c>
      <c r="E19" s="31">
        <v>181</v>
      </c>
      <c r="F19" s="32"/>
      <c r="G19" s="32"/>
      <c r="H19" s="121">
        <v>0.89</v>
      </c>
      <c r="I19" s="121">
        <v>0.949</v>
      </c>
      <c r="J19" s="121">
        <v>0.869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212</v>
      </c>
      <c r="D22" s="39">
        <v>271</v>
      </c>
      <c r="E22" s="39">
        <v>181</v>
      </c>
      <c r="F22" s="40">
        <f>IF(D22&gt;0,100*E22/D22,0)</f>
        <v>66.78966789667896</v>
      </c>
      <c r="G22" s="41"/>
      <c r="H22" s="122">
        <v>0.89</v>
      </c>
      <c r="I22" s="123">
        <v>0.949</v>
      </c>
      <c r="J22" s="123">
        <v>0.869</v>
      </c>
      <c r="K22" s="42">
        <f>IF(I22&gt;0,100*J22/I22,0)</f>
        <v>91.57007376185459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237</v>
      </c>
      <c r="D24" s="39">
        <v>145</v>
      </c>
      <c r="E24" s="39">
        <v>76</v>
      </c>
      <c r="F24" s="40">
        <f>IF(D24&gt;0,100*E24/D24,0)</f>
        <v>52.41379310344828</v>
      </c>
      <c r="G24" s="41"/>
      <c r="H24" s="122">
        <v>0.578</v>
      </c>
      <c r="I24" s="123">
        <v>0.526</v>
      </c>
      <c r="J24" s="123">
        <v>0.293</v>
      </c>
      <c r="K24" s="42">
        <f>IF(I24&gt;0,100*J24/I24,0)</f>
        <v>55.70342205323193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174</v>
      </c>
      <c r="D26" s="39">
        <v>200</v>
      </c>
      <c r="E26" s="39">
        <v>150</v>
      </c>
      <c r="F26" s="40">
        <f>IF(D26&gt;0,100*E26/D26,0)</f>
        <v>75</v>
      </c>
      <c r="G26" s="41"/>
      <c r="H26" s="122">
        <v>0.532</v>
      </c>
      <c r="I26" s="123">
        <v>0.65</v>
      </c>
      <c r="J26" s="123">
        <v>0.75</v>
      </c>
      <c r="K26" s="42">
        <f>IF(I26&gt;0,100*J26/I26,0)</f>
        <v>115.38461538461539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458</v>
      </c>
      <c r="D28" s="31">
        <v>427</v>
      </c>
      <c r="E28" s="31">
        <v>530</v>
      </c>
      <c r="F28" s="32"/>
      <c r="G28" s="32"/>
      <c r="H28" s="121">
        <v>1.431</v>
      </c>
      <c r="I28" s="121">
        <v>1.078</v>
      </c>
      <c r="J28" s="121">
        <v>1.561</v>
      </c>
      <c r="K28" s="33"/>
    </row>
    <row r="29" spans="1:11" s="34" customFormat="1" ht="11.25" customHeight="1">
      <c r="A29" s="36" t="s">
        <v>22</v>
      </c>
      <c r="B29" s="30"/>
      <c r="C29" s="31">
        <v>8323</v>
      </c>
      <c r="D29" s="31">
        <v>10470</v>
      </c>
      <c r="E29" s="31">
        <v>13337</v>
      </c>
      <c r="F29" s="32"/>
      <c r="G29" s="32"/>
      <c r="H29" s="121">
        <v>14.919</v>
      </c>
      <c r="I29" s="121">
        <v>22.697</v>
      </c>
      <c r="J29" s="121">
        <v>23.23</v>
      </c>
      <c r="K29" s="33"/>
    </row>
    <row r="30" spans="1:11" s="34" customFormat="1" ht="11.25" customHeight="1">
      <c r="A30" s="36" t="s">
        <v>23</v>
      </c>
      <c r="B30" s="30"/>
      <c r="C30" s="31">
        <v>2862</v>
      </c>
      <c r="D30" s="31">
        <v>3976</v>
      </c>
      <c r="E30" s="31">
        <v>3976</v>
      </c>
      <c r="F30" s="32"/>
      <c r="G30" s="32"/>
      <c r="H30" s="121">
        <v>4.3</v>
      </c>
      <c r="I30" s="121">
        <v>5.993</v>
      </c>
      <c r="J30" s="121">
        <v>5.039</v>
      </c>
      <c r="K30" s="33"/>
    </row>
    <row r="31" spans="1:11" s="43" customFormat="1" ht="11.25" customHeight="1">
      <c r="A31" s="44" t="s">
        <v>24</v>
      </c>
      <c r="B31" s="38"/>
      <c r="C31" s="39">
        <v>11643</v>
      </c>
      <c r="D31" s="39">
        <v>14873</v>
      </c>
      <c r="E31" s="39">
        <v>17843</v>
      </c>
      <c r="F31" s="40">
        <f>IF(D31&gt;0,100*E31/D31,0)</f>
        <v>119.96907147179452</v>
      </c>
      <c r="G31" s="41"/>
      <c r="H31" s="122">
        <v>20.650000000000002</v>
      </c>
      <c r="I31" s="123">
        <v>29.768</v>
      </c>
      <c r="J31" s="123">
        <v>29.83</v>
      </c>
      <c r="K31" s="42">
        <f>IF(I31&gt;0,100*J31/I31,0)</f>
        <v>100.20827734479978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43</v>
      </c>
      <c r="D33" s="31">
        <v>50</v>
      </c>
      <c r="E33" s="31">
        <v>63</v>
      </c>
      <c r="F33" s="32"/>
      <c r="G33" s="32"/>
      <c r="H33" s="121">
        <v>0.102</v>
      </c>
      <c r="I33" s="121">
        <v>0.09</v>
      </c>
      <c r="J33" s="121">
        <v>0.25</v>
      </c>
      <c r="K33" s="33"/>
    </row>
    <row r="34" spans="1:11" s="34" customFormat="1" ht="11.25" customHeight="1">
      <c r="A34" s="36" t="s">
        <v>26</v>
      </c>
      <c r="B34" s="30"/>
      <c r="C34" s="31">
        <v>325</v>
      </c>
      <c r="D34" s="31">
        <v>615</v>
      </c>
      <c r="E34" s="31">
        <v>660</v>
      </c>
      <c r="F34" s="32"/>
      <c r="G34" s="32"/>
      <c r="H34" s="121">
        <v>0.961</v>
      </c>
      <c r="I34" s="121">
        <v>1.75</v>
      </c>
      <c r="J34" s="121">
        <v>2</v>
      </c>
      <c r="K34" s="33"/>
    </row>
    <row r="35" spans="1:11" s="34" customFormat="1" ht="11.25" customHeight="1">
      <c r="A35" s="36" t="s">
        <v>27</v>
      </c>
      <c r="B35" s="30"/>
      <c r="C35" s="31">
        <v>319</v>
      </c>
      <c r="D35" s="31">
        <v>500</v>
      </c>
      <c r="E35" s="31">
        <v>450</v>
      </c>
      <c r="F35" s="32"/>
      <c r="G35" s="32"/>
      <c r="H35" s="121">
        <v>1.134</v>
      </c>
      <c r="I35" s="121">
        <v>1.2</v>
      </c>
      <c r="J35" s="121">
        <v>1.2</v>
      </c>
      <c r="K35" s="33"/>
    </row>
    <row r="36" spans="1:11" s="34" customFormat="1" ht="11.25" customHeight="1">
      <c r="A36" s="36" t="s">
        <v>28</v>
      </c>
      <c r="B36" s="30"/>
      <c r="C36" s="31"/>
      <c r="D36" s="31">
        <v>5</v>
      </c>
      <c r="E36" s="31">
        <v>12</v>
      </c>
      <c r="F36" s="32"/>
      <c r="G36" s="32"/>
      <c r="H36" s="121"/>
      <c r="I36" s="121">
        <v>0.01</v>
      </c>
      <c r="J36" s="121">
        <v>0.036</v>
      </c>
      <c r="K36" s="33"/>
    </row>
    <row r="37" spans="1:11" s="43" customFormat="1" ht="11.25" customHeight="1">
      <c r="A37" s="37" t="s">
        <v>29</v>
      </c>
      <c r="B37" s="38"/>
      <c r="C37" s="39">
        <v>687</v>
      </c>
      <c r="D37" s="39">
        <v>1170</v>
      </c>
      <c r="E37" s="39">
        <v>1185</v>
      </c>
      <c r="F37" s="40">
        <f>IF(D37&gt;0,100*E37/D37,0)</f>
        <v>101.28205128205128</v>
      </c>
      <c r="G37" s="41"/>
      <c r="H37" s="122">
        <v>2.197</v>
      </c>
      <c r="I37" s="123">
        <v>3.05</v>
      </c>
      <c r="J37" s="123">
        <v>3.486</v>
      </c>
      <c r="K37" s="42">
        <f>IF(I37&gt;0,100*J37/I37,0)</f>
        <v>114.29508196721314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13035</v>
      </c>
      <c r="D41" s="31">
        <v>15780</v>
      </c>
      <c r="E41" s="31">
        <v>13585</v>
      </c>
      <c r="F41" s="32"/>
      <c r="G41" s="32"/>
      <c r="H41" s="121">
        <v>14.584</v>
      </c>
      <c r="I41" s="121">
        <v>23.075</v>
      </c>
      <c r="J41" s="121">
        <v>28.815</v>
      </c>
      <c r="K41" s="33"/>
    </row>
    <row r="42" spans="1:11" s="34" customFormat="1" ht="11.25" customHeight="1">
      <c r="A42" s="36" t="s">
        <v>32</v>
      </c>
      <c r="B42" s="30"/>
      <c r="C42" s="31">
        <v>2384</v>
      </c>
      <c r="D42" s="31">
        <v>2851</v>
      </c>
      <c r="E42" s="31">
        <v>3961</v>
      </c>
      <c r="F42" s="32"/>
      <c r="G42" s="32"/>
      <c r="H42" s="121">
        <v>6.396</v>
      </c>
      <c r="I42" s="121">
        <v>7.598</v>
      </c>
      <c r="J42" s="121">
        <v>14.62</v>
      </c>
      <c r="K42" s="33"/>
    </row>
    <row r="43" spans="1:11" s="34" customFormat="1" ht="11.25" customHeight="1">
      <c r="A43" s="36" t="s">
        <v>33</v>
      </c>
      <c r="B43" s="30"/>
      <c r="C43" s="31">
        <v>8209</v>
      </c>
      <c r="D43" s="31">
        <v>9198</v>
      </c>
      <c r="E43" s="31">
        <v>8996</v>
      </c>
      <c r="F43" s="32"/>
      <c r="G43" s="32"/>
      <c r="H43" s="121">
        <v>13.304</v>
      </c>
      <c r="I43" s="121">
        <v>22.453</v>
      </c>
      <c r="J43" s="121">
        <v>27.557</v>
      </c>
      <c r="K43" s="33"/>
    </row>
    <row r="44" spans="1:11" s="34" customFormat="1" ht="11.25" customHeight="1">
      <c r="A44" s="36" t="s">
        <v>34</v>
      </c>
      <c r="B44" s="30"/>
      <c r="C44" s="31">
        <v>16343</v>
      </c>
      <c r="D44" s="31">
        <v>16080</v>
      </c>
      <c r="E44" s="31">
        <v>16117</v>
      </c>
      <c r="F44" s="32"/>
      <c r="G44" s="32"/>
      <c r="H44" s="121">
        <v>41.083</v>
      </c>
      <c r="I44" s="121">
        <v>43.212</v>
      </c>
      <c r="J44" s="121">
        <v>35.973</v>
      </c>
      <c r="K44" s="33"/>
    </row>
    <row r="45" spans="1:11" s="34" customFormat="1" ht="11.25" customHeight="1">
      <c r="A45" s="36" t="s">
        <v>35</v>
      </c>
      <c r="B45" s="30"/>
      <c r="C45" s="31">
        <v>10083</v>
      </c>
      <c r="D45" s="31">
        <v>10980</v>
      </c>
      <c r="E45" s="31">
        <v>11674</v>
      </c>
      <c r="F45" s="32"/>
      <c r="G45" s="32"/>
      <c r="H45" s="121">
        <v>13.501</v>
      </c>
      <c r="I45" s="121">
        <v>17.579</v>
      </c>
      <c r="J45" s="121">
        <v>30.934</v>
      </c>
      <c r="K45" s="33"/>
    </row>
    <row r="46" spans="1:11" s="34" customFormat="1" ht="11.25" customHeight="1">
      <c r="A46" s="36" t="s">
        <v>36</v>
      </c>
      <c r="B46" s="30"/>
      <c r="C46" s="31">
        <v>10350</v>
      </c>
      <c r="D46" s="31">
        <v>13077</v>
      </c>
      <c r="E46" s="31">
        <v>11358</v>
      </c>
      <c r="F46" s="32"/>
      <c r="G46" s="32"/>
      <c r="H46" s="121">
        <v>15.575</v>
      </c>
      <c r="I46" s="121">
        <v>18.721</v>
      </c>
      <c r="J46" s="121">
        <v>29.5</v>
      </c>
      <c r="K46" s="33"/>
    </row>
    <row r="47" spans="1:11" s="34" customFormat="1" ht="11.25" customHeight="1">
      <c r="A47" s="36" t="s">
        <v>37</v>
      </c>
      <c r="B47" s="30"/>
      <c r="C47" s="31">
        <v>8449</v>
      </c>
      <c r="D47" s="31">
        <v>11328</v>
      </c>
      <c r="E47" s="31">
        <v>16724</v>
      </c>
      <c r="F47" s="32"/>
      <c r="G47" s="32"/>
      <c r="H47" s="121">
        <v>20.446</v>
      </c>
      <c r="I47" s="121">
        <v>30.637</v>
      </c>
      <c r="J47" s="121">
        <v>51.85</v>
      </c>
      <c r="K47" s="33"/>
    </row>
    <row r="48" spans="1:11" s="34" customFormat="1" ht="11.25" customHeight="1">
      <c r="A48" s="36" t="s">
        <v>38</v>
      </c>
      <c r="B48" s="30"/>
      <c r="C48" s="31">
        <v>13701</v>
      </c>
      <c r="D48" s="31">
        <v>14020</v>
      </c>
      <c r="E48" s="31">
        <v>14510</v>
      </c>
      <c r="F48" s="32"/>
      <c r="G48" s="32"/>
      <c r="H48" s="121">
        <v>31.074</v>
      </c>
      <c r="I48" s="121">
        <v>32.877</v>
      </c>
      <c r="J48" s="121">
        <v>48.924</v>
      </c>
      <c r="K48" s="33"/>
    </row>
    <row r="49" spans="1:11" s="34" customFormat="1" ht="11.25" customHeight="1">
      <c r="A49" s="36" t="s">
        <v>39</v>
      </c>
      <c r="B49" s="30"/>
      <c r="C49" s="31">
        <v>7074</v>
      </c>
      <c r="D49" s="31">
        <v>5157</v>
      </c>
      <c r="E49" s="31">
        <v>4914</v>
      </c>
      <c r="F49" s="32"/>
      <c r="G49" s="32"/>
      <c r="H49" s="121">
        <v>10.652</v>
      </c>
      <c r="I49" s="121">
        <v>9.854</v>
      </c>
      <c r="J49" s="121">
        <v>26.514</v>
      </c>
      <c r="K49" s="33"/>
    </row>
    <row r="50" spans="1:11" s="43" customFormat="1" ht="11.25" customHeight="1">
      <c r="A50" s="44" t="s">
        <v>40</v>
      </c>
      <c r="B50" s="38"/>
      <c r="C50" s="39">
        <v>89628</v>
      </c>
      <c r="D50" s="39">
        <v>98471</v>
      </c>
      <c r="E50" s="39">
        <v>101839</v>
      </c>
      <c r="F50" s="40">
        <f>IF(D50&gt;0,100*E50/D50,0)</f>
        <v>103.42029633089945</v>
      </c>
      <c r="G50" s="41"/>
      <c r="H50" s="122">
        <v>166.61499999999998</v>
      </c>
      <c r="I50" s="123">
        <v>206.00600000000003</v>
      </c>
      <c r="J50" s="123">
        <v>294.687</v>
      </c>
      <c r="K50" s="42">
        <f>IF(I50&gt;0,100*J50/I50,0)</f>
        <v>143.0477753075153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711</v>
      </c>
      <c r="D52" s="39">
        <v>711</v>
      </c>
      <c r="E52" s="39">
        <v>711</v>
      </c>
      <c r="F52" s="40">
        <f>IF(D52&gt;0,100*E52/D52,0)</f>
        <v>100</v>
      </c>
      <c r="G52" s="41"/>
      <c r="H52" s="122">
        <v>0.896</v>
      </c>
      <c r="I52" s="123">
        <v>0.896</v>
      </c>
      <c r="J52" s="123">
        <v>0.896</v>
      </c>
      <c r="K52" s="42">
        <f>IF(I52&gt;0,100*J52/I52,0)</f>
        <v>100.00000000000001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7605</v>
      </c>
      <c r="D54" s="31">
        <v>6274</v>
      </c>
      <c r="E54" s="31">
        <v>4500</v>
      </c>
      <c r="F54" s="32"/>
      <c r="G54" s="32"/>
      <c r="H54" s="121">
        <v>7.574</v>
      </c>
      <c r="I54" s="121">
        <v>6.647</v>
      </c>
      <c r="J54" s="121">
        <v>6.295</v>
      </c>
      <c r="K54" s="33"/>
    </row>
    <row r="55" spans="1:11" s="34" customFormat="1" ht="11.25" customHeight="1">
      <c r="A55" s="36" t="s">
        <v>43</v>
      </c>
      <c r="B55" s="30"/>
      <c r="C55" s="31">
        <v>1434</v>
      </c>
      <c r="D55" s="31">
        <v>2124</v>
      </c>
      <c r="E55" s="31">
        <v>1850</v>
      </c>
      <c r="F55" s="32"/>
      <c r="G55" s="32"/>
      <c r="H55" s="121">
        <v>1.197</v>
      </c>
      <c r="I55" s="121">
        <v>2.386</v>
      </c>
      <c r="J55" s="121">
        <v>2.775</v>
      </c>
      <c r="K55" s="33"/>
    </row>
    <row r="56" spans="1:11" s="34" customFormat="1" ht="11.25" customHeight="1">
      <c r="A56" s="36" t="s">
        <v>44</v>
      </c>
      <c r="B56" s="30"/>
      <c r="C56" s="31">
        <v>1969</v>
      </c>
      <c r="D56" s="31">
        <v>990</v>
      </c>
      <c r="E56" s="31">
        <v>2875</v>
      </c>
      <c r="F56" s="32"/>
      <c r="G56" s="32"/>
      <c r="H56" s="121">
        <v>4.159</v>
      </c>
      <c r="I56" s="121">
        <v>0.743</v>
      </c>
      <c r="J56" s="121">
        <v>6.1</v>
      </c>
      <c r="K56" s="33"/>
    </row>
    <row r="57" spans="1:11" s="34" customFormat="1" ht="11.25" customHeight="1">
      <c r="A57" s="36" t="s">
        <v>45</v>
      </c>
      <c r="B57" s="30"/>
      <c r="C57" s="31">
        <v>3207</v>
      </c>
      <c r="D57" s="31">
        <v>3698</v>
      </c>
      <c r="E57" s="31">
        <v>3698</v>
      </c>
      <c r="F57" s="32"/>
      <c r="G57" s="32"/>
      <c r="H57" s="121">
        <v>4.815</v>
      </c>
      <c r="I57" s="121">
        <v>5.547</v>
      </c>
      <c r="J57" s="121">
        <v>9.245</v>
      </c>
      <c r="K57" s="33"/>
    </row>
    <row r="58" spans="1:11" s="34" customFormat="1" ht="11.25" customHeight="1">
      <c r="A58" s="36" t="s">
        <v>46</v>
      </c>
      <c r="B58" s="30"/>
      <c r="C58" s="31">
        <v>6198</v>
      </c>
      <c r="D58" s="31">
        <v>7965</v>
      </c>
      <c r="E58" s="31">
        <v>7965</v>
      </c>
      <c r="F58" s="32"/>
      <c r="G58" s="32"/>
      <c r="H58" s="121">
        <v>5.548</v>
      </c>
      <c r="I58" s="121">
        <v>5.512</v>
      </c>
      <c r="J58" s="121">
        <v>14.279</v>
      </c>
      <c r="K58" s="33"/>
    </row>
    <row r="59" spans="1:11" s="43" customFormat="1" ht="11.25" customHeight="1">
      <c r="A59" s="37" t="s">
        <v>47</v>
      </c>
      <c r="B59" s="38"/>
      <c r="C59" s="39">
        <v>20413</v>
      </c>
      <c r="D59" s="39">
        <v>21051</v>
      </c>
      <c r="E59" s="39">
        <v>20888</v>
      </c>
      <c r="F59" s="40">
        <f>IF(D59&gt;0,100*E59/D59,0)</f>
        <v>99.2256899909743</v>
      </c>
      <c r="G59" s="41"/>
      <c r="H59" s="122">
        <v>23.293</v>
      </c>
      <c r="I59" s="123">
        <v>20.835</v>
      </c>
      <c r="J59" s="123">
        <v>38.694</v>
      </c>
      <c r="K59" s="42">
        <f>IF(I59&gt;0,100*J59/I59,0)</f>
        <v>185.7163426925846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19</v>
      </c>
      <c r="D61" s="31">
        <v>30</v>
      </c>
      <c r="E61" s="31">
        <v>30</v>
      </c>
      <c r="F61" s="32"/>
      <c r="G61" s="32"/>
      <c r="H61" s="121">
        <v>0.004</v>
      </c>
      <c r="I61" s="121">
        <v>0.04</v>
      </c>
      <c r="J61" s="121">
        <v>0.030449999999999998</v>
      </c>
      <c r="K61" s="33"/>
    </row>
    <row r="62" spans="1:11" s="34" customFormat="1" ht="11.25" customHeight="1">
      <c r="A62" s="36" t="s">
        <v>49</v>
      </c>
      <c r="B62" s="30"/>
      <c r="C62" s="31">
        <v>417</v>
      </c>
      <c r="D62" s="31">
        <v>450</v>
      </c>
      <c r="E62" s="31">
        <v>452</v>
      </c>
      <c r="F62" s="32"/>
      <c r="G62" s="32"/>
      <c r="H62" s="121">
        <v>0.126</v>
      </c>
      <c r="I62" s="121">
        <v>0.291</v>
      </c>
      <c r="J62" s="121">
        <v>0.514</v>
      </c>
      <c r="K62" s="33"/>
    </row>
    <row r="63" spans="1:11" s="34" customFormat="1" ht="11.25" customHeight="1">
      <c r="A63" s="36" t="s">
        <v>50</v>
      </c>
      <c r="B63" s="30"/>
      <c r="C63" s="31">
        <v>248</v>
      </c>
      <c r="D63" s="31">
        <v>290</v>
      </c>
      <c r="E63" s="31">
        <v>236</v>
      </c>
      <c r="F63" s="32"/>
      <c r="G63" s="32"/>
      <c r="H63" s="121">
        <v>0.064</v>
      </c>
      <c r="I63" s="121">
        <v>0.22</v>
      </c>
      <c r="J63" s="121">
        <v>0.27</v>
      </c>
      <c r="K63" s="33"/>
    </row>
    <row r="64" spans="1:11" s="43" customFormat="1" ht="11.25" customHeight="1">
      <c r="A64" s="37" t="s">
        <v>51</v>
      </c>
      <c r="B64" s="38"/>
      <c r="C64" s="39">
        <v>684</v>
      </c>
      <c r="D64" s="39">
        <v>770</v>
      </c>
      <c r="E64" s="39">
        <v>718</v>
      </c>
      <c r="F64" s="40">
        <f>IF(D64&gt;0,100*E64/D64,0)</f>
        <v>93.24675324675324</v>
      </c>
      <c r="G64" s="41"/>
      <c r="H64" s="122">
        <v>0.194</v>
      </c>
      <c r="I64" s="123">
        <v>0.5509999999999999</v>
      </c>
      <c r="J64" s="123">
        <v>0.81445</v>
      </c>
      <c r="K64" s="42">
        <f>IF(I64&gt;0,100*J64/I64,0)</f>
        <v>147.81306715063525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1035</v>
      </c>
      <c r="D66" s="39">
        <v>1035</v>
      </c>
      <c r="E66" s="39">
        <v>850</v>
      </c>
      <c r="F66" s="40">
        <f>IF(D66&gt;0,100*E66/D66,0)</f>
        <v>82.1256038647343</v>
      </c>
      <c r="G66" s="41"/>
      <c r="H66" s="122">
        <v>0.163</v>
      </c>
      <c r="I66" s="123">
        <v>0.65</v>
      </c>
      <c r="J66" s="123">
        <v>0.171</v>
      </c>
      <c r="K66" s="42">
        <f>IF(I66&gt;0,100*J66/I66,0)</f>
        <v>26.30769230769231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421</v>
      </c>
      <c r="D68" s="31">
        <v>150</v>
      </c>
      <c r="E68" s="31">
        <v>80</v>
      </c>
      <c r="F68" s="32"/>
      <c r="G68" s="32"/>
      <c r="H68" s="121">
        <v>0.304</v>
      </c>
      <c r="I68" s="121">
        <v>0.1</v>
      </c>
      <c r="J68" s="121">
        <v>0.08</v>
      </c>
      <c r="K68" s="33"/>
    </row>
    <row r="69" spans="1:11" s="34" customFormat="1" ht="11.25" customHeight="1">
      <c r="A69" s="36" t="s">
        <v>54</v>
      </c>
      <c r="B69" s="30"/>
      <c r="C69" s="31">
        <v>92</v>
      </c>
      <c r="D69" s="31">
        <v>80</v>
      </c>
      <c r="E69" s="31">
        <v>100</v>
      </c>
      <c r="F69" s="32"/>
      <c r="G69" s="32"/>
      <c r="H69" s="121">
        <v>0.07</v>
      </c>
      <c r="I69" s="121">
        <v>0.06</v>
      </c>
      <c r="J69" s="121">
        <v>0.1</v>
      </c>
      <c r="K69" s="33"/>
    </row>
    <row r="70" spans="1:11" s="43" customFormat="1" ht="11.25" customHeight="1">
      <c r="A70" s="37" t="s">
        <v>55</v>
      </c>
      <c r="B70" s="38"/>
      <c r="C70" s="39">
        <v>513</v>
      </c>
      <c r="D70" s="39">
        <v>230</v>
      </c>
      <c r="E70" s="39">
        <v>180</v>
      </c>
      <c r="F70" s="40">
        <f>IF(D70&gt;0,100*E70/D70,0)</f>
        <v>78.26086956521739</v>
      </c>
      <c r="G70" s="41"/>
      <c r="H70" s="122">
        <v>0.374</v>
      </c>
      <c r="I70" s="123">
        <v>0.16</v>
      </c>
      <c r="J70" s="123">
        <v>0.18</v>
      </c>
      <c r="K70" s="42">
        <f>IF(I70&gt;0,100*J70/I70,0)</f>
        <v>112.5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34</v>
      </c>
      <c r="D72" s="31">
        <v>106</v>
      </c>
      <c r="E72" s="31">
        <v>109</v>
      </c>
      <c r="F72" s="32"/>
      <c r="G72" s="32"/>
      <c r="H72" s="121">
        <v>0.008</v>
      </c>
      <c r="I72" s="121">
        <v>0.139</v>
      </c>
      <c r="J72" s="121">
        <v>0.013</v>
      </c>
      <c r="K72" s="33"/>
    </row>
    <row r="73" spans="1:11" s="34" customFormat="1" ht="11.25" customHeight="1">
      <c r="A73" s="36" t="s">
        <v>57</v>
      </c>
      <c r="B73" s="30"/>
      <c r="C73" s="31">
        <v>153</v>
      </c>
      <c r="D73" s="31">
        <v>4</v>
      </c>
      <c r="E73" s="31">
        <v>10</v>
      </c>
      <c r="F73" s="32"/>
      <c r="G73" s="32"/>
      <c r="H73" s="121">
        <v>0.459</v>
      </c>
      <c r="I73" s="121">
        <v>0.009</v>
      </c>
      <c r="J73" s="121">
        <v>0.027</v>
      </c>
      <c r="K73" s="33"/>
    </row>
    <row r="74" spans="1:11" s="34" customFormat="1" ht="11.25" customHeight="1">
      <c r="A74" s="36" t="s">
        <v>58</v>
      </c>
      <c r="B74" s="30"/>
      <c r="C74" s="31">
        <v>117</v>
      </c>
      <c r="D74" s="31">
        <v>195</v>
      </c>
      <c r="E74" s="31">
        <v>253</v>
      </c>
      <c r="F74" s="32"/>
      <c r="G74" s="32"/>
      <c r="H74" s="121">
        <v>0.138</v>
      </c>
      <c r="I74" s="121">
        <v>0.166</v>
      </c>
      <c r="J74" s="121">
        <v>0.24</v>
      </c>
      <c r="K74" s="33"/>
    </row>
    <row r="75" spans="1:11" s="34" customFormat="1" ht="11.25" customHeight="1">
      <c r="A75" s="36" t="s">
        <v>59</v>
      </c>
      <c r="B75" s="30"/>
      <c r="C75" s="31">
        <v>922</v>
      </c>
      <c r="D75" s="31">
        <v>800</v>
      </c>
      <c r="E75" s="31">
        <v>781</v>
      </c>
      <c r="F75" s="32"/>
      <c r="G75" s="32"/>
      <c r="H75" s="121">
        <v>0.351</v>
      </c>
      <c r="I75" s="121">
        <v>0.4664</v>
      </c>
      <c r="J75" s="121">
        <v>0.418</v>
      </c>
      <c r="K75" s="33"/>
    </row>
    <row r="76" spans="1:11" s="34" customFormat="1" ht="11.25" customHeight="1">
      <c r="A76" s="36" t="s">
        <v>60</v>
      </c>
      <c r="B76" s="30"/>
      <c r="C76" s="31">
        <v>86</v>
      </c>
      <c r="D76" s="31">
        <v>100</v>
      </c>
      <c r="E76" s="31">
        <v>120</v>
      </c>
      <c r="F76" s="32"/>
      <c r="G76" s="32"/>
      <c r="H76" s="121">
        <v>0.043</v>
      </c>
      <c r="I76" s="121">
        <v>0.2</v>
      </c>
      <c r="J76" s="121">
        <v>0.24</v>
      </c>
      <c r="K76" s="33"/>
    </row>
    <row r="77" spans="1:11" s="34" customFormat="1" ht="11.25" customHeight="1">
      <c r="A77" s="36" t="s">
        <v>61</v>
      </c>
      <c r="B77" s="30"/>
      <c r="C77" s="31">
        <v>144</v>
      </c>
      <c r="D77" s="31">
        <v>31</v>
      </c>
      <c r="E77" s="31">
        <v>35</v>
      </c>
      <c r="F77" s="32"/>
      <c r="G77" s="32"/>
      <c r="H77" s="121">
        <v>0.16</v>
      </c>
      <c r="I77" s="121">
        <v>0.043</v>
      </c>
      <c r="J77" s="121">
        <v>0.01</v>
      </c>
      <c r="K77" s="33"/>
    </row>
    <row r="78" spans="1:11" s="34" customFormat="1" ht="11.25" customHeight="1">
      <c r="A78" s="36" t="s">
        <v>62</v>
      </c>
      <c r="B78" s="30"/>
      <c r="C78" s="31">
        <v>87</v>
      </c>
      <c r="D78" s="31">
        <v>5</v>
      </c>
      <c r="E78" s="31">
        <v>10</v>
      </c>
      <c r="F78" s="32"/>
      <c r="G78" s="32"/>
      <c r="H78" s="121">
        <v>0.07</v>
      </c>
      <c r="I78" s="121">
        <v>0.005</v>
      </c>
      <c r="J78" s="121">
        <v>0.008</v>
      </c>
      <c r="K78" s="33"/>
    </row>
    <row r="79" spans="1:11" s="34" customFormat="1" ht="11.25" customHeight="1">
      <c r="A79" s="36" t="s">
        <v>63</v>
      </c>
      <c r="B79" s="30"/>
      <c r="C79" s="31">
        <v>732</v>
      </c>
      <c r="D79" s="31">
        <v>160</v>
      </c>
      <c r="E79" s="31">
        <v>32</v>
      </c>
      <c r="F79" s="32"/>
      <c r="G79" s="32"/>
      <c r="H79" s="121">
        <v>1.88</v>
      </c>
      <c r="I79" s="121">
        <v>0.305</v>
      </c>
      <c r="J79" s="121">
        <v>0.06</v>
      </c>
      <c r="K79" s="33"/>
    </row>
    <row r="80" spans="1:11" s="43" customFormat="1" ht="11.25" customHeight="1">
      <c r="A80" s="44" t="s">
        <v>64</v>
      </c>
      <c r="B80" s="38"/>
      <c r="C80" s="39">
        <v>2275</v>
      </c>
      <c r="D80" s="39">
        <v>1401</v>
      </c>
      <c r="E80" s="39">
        <v>1350</v>
      </c>
      <c r="F80" s="40">
        <f>IF(D80&gt;0,100*E80/D80,0)</f>
        <v>96.35974304068523</v>
      </c>
      <c r="G80" s="41"/>
      <c r="H80" s="122">
        <v>3.109</v>
      </c>
      <c r="I80" s="123">
        <v>1.3333999999999997</v>
      </c>
      <c r="J80" s="123">
        <v>1.016</v>
      </c>
      <c r="K80" s="42">
        <f>IF(I80&gt;0,100*J80/I80,0)</f>
        <v>76.19619019049048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81</v>
      </c>
      <c r="D82" s="31"/>
      <c r="E82" s="31"/>
      <c r="F82" s="32"/>
      <c r="G82" s="32"/>
      <c r="H82" s="121">
        <v>0.057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112</v>
      </c>
      <c r="D83" s="31">
        <v>112</v>
      </c>
      <c r="E83" s="31">
        <v>100</v>
      </c>
      <c r="F83" s="32"/>
      <c r="G83" s="32"/>
      <c r="H83" s="121">
        <v>0.078</v>
      </c>
      <c r="I83" s="121">
        <v>0.078</v>
      </c>
      <c r="J83" s="121">
        <v>0.08</v>
      </c>
      <c r="K83" s="33"/>
    </row>
    <row r="84" spans="1:11" s="43" customFormat="1" ht="11.25" customHeight="1">
      <c r="A84" s="37" t="s">
        <v>67</v>
      </c>
      <c r="B84" s="38"/>
      <c r="C84" s="39">
        <v>193</v>
      </c>
      <c r="D84" s="39">
        <v>112</v>
      </c>
      <c r="E84" s="39">
        <v>100</v>
      </c>
      <c r="F84" s="40">
        <f>IF(D84&gt;0,100*E84/D84,0)</f>
        <v>89.28571428571429</v>
      </c>
      <c r="G84" s="41"/>
      <c r="H84" s="122">
        <v>0.135</v>
      </c>
      <c r="I84" s="123">
        <v>0.078</v>
      </c>
      <c r="J84" s="123">
        <v>0.08</v>
      </c>
      <c r="K84" s="42">
        <f>IF(I84&gt;0,100*J84/I84,0)</f>
        <v>102.56410256410257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134563</v>
      </c>
      <c r="D87" s="54">
        <v>146621.08900464437</v>
      </c>
      <c r="E87" s="54">
        <v>151927</v>
      </c>
      <c r="F87" s="55">
        <f>IF(D87&gt;0,100*E87/D87,0)</f>
        <v>103.61879115165183</v>
      </c>
      <c r="G87" s="41"/>
      <c r="H87" s="126">
        <v>233.54199999999997</v>
      </c>
      <c r="I87" s="127">
        <v>279.42402611157655</v>
      </c>
      <c r="J87" s="127">
        <v>384.9600286072981</v>
      </c>
      <c r="K87" s="55">
        <f>IF(I87&gt;0,100*J87/I87,0)</f>
        <v>137.76912242098325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60" zoomScaleNormal="70" zoomScalePageLayoutView="0" workbookViewId="0" topLeftCell="A1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9232</v>
      </c>
      <c r="D9" s="31">
        <v>9231</v>
      </c>
      <c r="E9" s="31">
        <v>9231</v>
      </c>
      <c r="F9" s="32"/>
      <c r="G9" s="32"/>
      <c r="H9" s="121">
        <v>75.453</v>
      </c>
      <c r="I9" s="121">
        <v>71.479</v>
      </c>
      <c r="J9" s="121">
        <v>71.479</v>
      </c>
      <c r="K9" s="33"/>
    </row>
    <row r="10" spans="1:11" s="34" customFormat="1" ht="11.25" customHeight="1">
      <c r="A10" s="36" t="s">
        <v>9</v>
      </c>
      <c r="B10" s="30"/>
      <c r="C10" s="31">
        <v>2271</v>
      </c>
      <c r="D10" s="31">
        <v>2272</v>
      </c>
      <c r="E10" s="31">
        <v>2272</v>
      </c>
      <c r="F10" s="32"/>
      <c r="G10" s="32"/>
      <c r="H10" s="121">
        <v>17.069</v>
      </c>
      <c r="I10" s="121">
        <v>16.657</v>
      </c>
      <c r="J10" s="121">
        <v>16.657</v>
      </c>
      <c r="K10" s="33"/>
    </row>
    <row r="11" spans="1:11" s="34" customFormat="1" ht="11.25" customHeight="1">
      <c r="A11" s="29" t="s">
        <v>10</v>
      </c>
      <c r="B11" s="30"/>
      <c r="C11" s="31">
        <v>2013</v>
      </c>
      <c r="D11" s="31">
        <v>2013</v>
      </c>
      <c r="E11" s="31">
        <v>2013</v>
      </c>
      <c r="F11" s="32"/>
      <c r="G11" s="32"/>
      <c r="H11" s="121">
        <v>15.597</v>
      </c>
      <c r="I11" s="121">
        <v>15.57</v>
      </c>
      <c r="J11" s="121">
        <v>15.57</v>
      </c>
      <c r="K11" s="33"/>
    </row>
    <row r="12" spans="1:11" s="34" customFormat="1" ht="11.25" customHeight="1">
      <c r="A12" s="36" t="s">
        <v>11</v>
      </c>
      <c r="B12" s="30"/>
      <c r="C12" s="31">
        <v>6113</v>
      </c>
      <c r="D12" s="31">
        <v>6113</v>
      </c>
      <c r="E12" s="31">
        <v>6113</v>
      </c>
      <c r="F12" s="32"/>
      <c r="G12" s="32"/>
      <c r="H12" s="121">
        <v>51.313</v>
      </c>
      <c r="I12" s="121">
        <v>50.407</v>
      </c>
      <c r="J12" s="121">
        <v>50.407</v>
      </c>
      <c r="K12" s="33"/>
    </row>
    <row r="13" spans="1:11" s="43" customFormat="1" ht="11.25" customHeight="1">
      <c r="A13" s="37" t="s">
        <v>12</v>
      </c>
      <c r="B13" s="38"/>
      <c r="C13" s="39">
        <v>19629</v>
      </c>
      <c r="D13" s="39">
        <v>19629</v>
      </c>
      <c r="E13" s="39">
        <v>19629</v>
      </c>
      <c r="F13" s="40">
        <f>IF(D13&gt;0,100*E13/D13,0)</f>
        <v>100</v>
      </c>
      <c r="G13" s="41"/>
      <c r="H13" s="122">
        <v>159.43200000000002</v>
      </c>
      <c r="I13" s="123">
        <v>154.113</v>
      </c>
      <c r="J13" s="123">
        <v>154.113</v>
      </c>
      <c r="K13" s="42">
        <f>IF(I13&gt;0,100*J13/I13,0)</f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405</v>
      </c>
      <c r="D15" s="39">
        <v>475</v>
      </c>
      <c r="E15" s="39">
        <v>475</v>
      </c>
      <c r="F15" s="40">
        <f>IF(D15&gt;0,100*E15/D15,0)</f>
        <v>100</v>
      </c>
      <c r="G15" s="41"/>
      <c r="H15" s="122">
        <v>0.85</v>
      </c>
      <c r="I15" s="123">
        <v>0.997</v>
      </c>
      <c r="J15" s="123">
        <v>0.997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133</v>
      </c>
      <c r="D17" s="39">
        <v>133</v>
      </c>
      <c r="E17" s="39"/>
      <c r="F17" s="40"/>
      <c r="G17" s="41"/>
      <c r="H17" s="122">
        <v>1.197</v>
      </c>
      <c r="I17" s="123">
        <v>1.04937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13</v>
      </c>
      <c r="D19" s="31">
        <v>9</v>
      </c>
      <c r="E19" s="31">
        <v>5</v>
      </c>
      <c r="F19" s="32"/>
      <c r="G19" s="32"/>
      <c r="H19" s="121">
        <v>0.042</v>
      </c>
      <c r="I19" s="121">
        <v>0.037</v>
      </c>
      <c r="J19" s="121">
        <v>0.021</v>
      </c>
      <c r="K19" s="33"/>
    </row>
    <row r="20" spans="1:11" s="34" customFormat="1" ht="11.25" customHeight="1">
      <c r="A20" s="36" t="s">
        <v>16</v>
      </c>
      <c r="B20" s="30"/>
      <c r="C20" s="31">
        <v>228</v>
      </c>
      <c r="D20" s="31">
        <v>199</v>
      </c>
      <c r="E20" s="31">
        <v>110</v>
      </c>
      <c r="F20" s="32"/>
      <c r="G20" s="32"/>
      <c r="H20" s="121">
        <v>0.708</v>
      </c>
      <c r="I20" s="121">
        <v>0.836</v>
      </c>
      <c r="J20" s="121">
        <v>0.84</v>
      </c>
      <c r="K20" s="33"/>
    </row>
    <row r="21" spans="1:11" s="34" customFormat="1" ht="11.25" customHeight="1">
      <c r="A21" s="36" t="s">
        <v>17</v>
      </c>
      <c r="B21" s="30"/>
      <c r="C21" s="31">
        <v>139</v>
      </c>
      <c r="D21" s="31">
        <v>113</v>
      </c>
      <c r="E21" s="31">
        <v>69</v>
      </c>
      <c r="F21" s="32"/>
      <c r="G21" s="32"/>
      <c r="H21" s="121">
        <v>0.44</v>
      </c>
      <c r="I21" s="121">
        <v>0.465</v>
      </c>
      <c r="J21" s="121">
        <v>0.113</v>
      </c>
      <c r="K21" s="33"/>
    </row>
    <row r="22" spans="1:11" s="43" customFormat="1" ht="11.25" customHeight="1">
      <c r="A22" s="37" t="s">
        <v>18</v>
      </c>
      <c r="B22" s="38"/>
      <c r="C22" s="39">
        <v>380</v>
      </c>
      <c r="D22" s="39">
        <v>321</v>
      </c>
      <c r="E22" s="39">
        <v>184</v>
      </c>
      <c r="F22" s="40">
        <f>IF(D22&gt;0,100*E22/D22,0)</f>
        <v>57.320872274143305</v>
      </c>
      <c r="G22" s="41"/>
      <c r="H22" s="122">
        <v>1.19</v>
      </c>
      <c r="I22" s="123">
        <v>1.338</v>
      </c>
      <c r="J22" s="123">
        <v>0.974</v>
      </c>
      <c r="K22" s="42">
        <f>IF(I22&gt;0,100*J22/I22,0)</f>
        <v>72.79521674140507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20995</v>
      </c>
      <c r="D24" s="39">
        <v>18042</v>
      </c>
      <c r="E24" s="39">
        <v>14786</v>
      </c>
      <c r="F24" s="40">
        <f>IF(D24&gt;0,100*E24/D24,0)</f>
        <v>81.95322026382884</v>
      </c>
      <c r="G24" s="41"/>
      <c r="H24" s="122">
        <v>238.899</v>
      </c>
      <c r="I24" s="123">
        <v>195.55</v>
      </c>
      <c r="J24" s="123">
        <v>168.065</v>
      </c>
      <c r="K24" s="42">
        <f>IF(I24&gt;0,100*J24/I24,0)</f>
        <v>85.94477115827154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896</v>
      </c>
      <c r="D26" s="39">
        <v>700</v>
      </c>
      <c r="E26" s="39">
        <v>500</v>
      </c>
      <c r="F26" s="40">
        <f>IF(D26&gt;0,100*E26/D26,0)</f>
        <v>71.42857142857143</v>
      </c>
      <c r="G26" s="41"/>
      <c r="H26" s="122">
        <v>10.126</v>
      </c>
      <c r="I26" s="123">
        <v>7.14</v>
      </c>
      <c r="J26" s="123">
        <v>5</v>
      </c>
      <c r="K26" s="42">
        <f>IF(I26&gt;0,100*J26/I26,0)</f>
        <v>70.0280112044818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52431</v>
      </c>
      <c r="D28" s="31">
        <v>51179</v>
      </c>
      <c r="E28" s="31">
        <v>51179</v>
      </c>
      <c r="F28" s="32"/>
      <c r="G28" s="32"/>
      <c r="H28" s="121">
        <v>656.803</v>
      </c>
      <c r="I28" s="121">
        <v>716.506</v>
      </c>
      <c r="J28" s="121">
        <v>716.506</v>
      </c>
      <c r="K28" s="33"/>
    </row>
    <row r="29" spans="1:11" s="34" customFormat="1" ht="11.25" customHeight="1">
      <c r="A29" s="36" t="s">
        <v>22</v>
      </c>
      <c r="B29" s="30"/>
      <c r="C29" s="31">
        <v>4067</v>
      </c>
      <c r="D29" s="31">
        <v>3474</v>
      </c>
      <c r="E29" s="31">
        <v>3280</v>
      </c>
      <c r="F29" s="32"/>
      <c r="G29" s="32"/>
      <c r="H29" s="121">
        <v>46.895</v>
      </c>
      <c r="I29" s="121">
        <v>37.127</v>
      </c>
      <c r="J29" s="121">
        <v>33.631</v>
      </c>
      <c r="K29" s="33"/>
    </row>
    <row r="30" spans="1:11" s="34" customFormat="1" ht="11.25" customHeight="1">
      <c r="A30" s="36" t="s">
        <v>23</v>
      </c>
      <c r="B30" s="30"/>
      <c r="C30" s="31">
        <v>22960</v>
      </c>
      <c r="D30" s="31">
        <v>19920</v>
      </c>
      <c r="E30" s="31">
        <v>19920</v>
      </c>
      <c r="F30" s="32"/>
      <c r="G30" s="32"/>
      <c r="H30" s="121">
        <v>267.074</v>
      </c>
      <c r="I30" s="121">
        <v>182.972</v>
      </c>
      <c r="J30" s="121">
        <v>182.972</v>
      </c>
      <c r="K30" s="33"/>
    </row>
    <row r="31" spans="1:11" s="43" customFormat="1" ht="11.25" customHeight="1">
      <c r="A31" s="44" t="s">
        <v>24</v>
      </c>
      <c r="B31" s="38"/>
      <c r="C31" s="39">
        <v>79458</v>
      </c>
      <c r="D31" s="39">
        <v>74573</v>
      </c>
      <c r="E31" s="39">
        <v>74379</v>
      </c>
      <c r="F31" s="40">
        <f>IF(D31&gt;0,100*E31/D31,0)</f>
        <v>99.73985222533625</v>
      </c>
      <c r="G31" s="41"/>
      <c r="H31" s="122">
        <v>970.7719999999999</v>
      </c>
      <c r="I31" s="123">
        <v>936.6049999999999</v>
      </c>
      <c r="J31" s="123">
        <v>933.1089999999999</v>
      </c>
      <c r="K31" s="42">
        <f>IF(I31&gt;0,100*J31/I31,0)</f>
        <v>99.6267369915813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153</v>
      </c>
      <c r="D33" s="31">
        <v>150</v>
      </c>
      <c r="E33" s="31">
        <v>150</v>
      </c>
      <c r="F33" s="32"/>
      <c r="G33" s="32"/>
      <c r="H33" s="121">
        <v>1.233</v>
      </c>
      <c r="I33" s="121">
        <v>1.2</v>
      </c>
      <c r="J33" s="121">
        <v>1.2</v>
      </c>
      <c r="K33" s="33"/>
    </row>
    <row r="34" spans="1:11" s="34" customFormat="1" ht="11.25" customHeight="1">
      <c r="A34" s="36" t="s">
        <v>26</v>
      </c>
      <c r="B34" s="30"/>
      <c r="C34" s="31">
        <v>7995</v>
      </c>
      <c r="D34" s="31">
        <v>8174</v>
      </c>
      <c r="E34" s="31">
        <v>9300</v>
      </c>
      <c r="F34" s="32"/>
      <c r="G34" s="32"/>
      <c r="H34" s="121">
        <v>97.198</v>
      </c>
      <c r="I34" s="121">
        <v>96.5</v>
      </c>
      <c r="J34" s="121">
        <v>100</v>
      </c>
      <c r="K34" s="33"/>
    </row>
    <row r="35" spans="1:11" s="34" customFormat="1" ht="11.25" customHeight="1">
      <c r="A35" s="36" t="s">
        <v>27</v>
      </c>
      <c r="B35" s="30"/>
      <c r="C35" s="31">
        <v>29934</v>
      </c>
      <c r="D35" s="31">
        <v>30000</v>
      </c>
      <c r="E35" s="31">
        <v>34000</v>
      </c>
      <c r="F35" s="32"/>
      <c r="G35" s="32"/>
      <c r="H35" s="121">
        <v>305.072</v>
      </c>
      <c r="I35" s="121">
        <v>280</v>
      </c>
      <c r="J35" s="121">
        <v>320</v>
      </c>
      <c r="K35" s="33"/>
    </row>
    <row r="36" spans="1:11" s="34" customFormat="1" ht="11.25" customHeight="1">
      <c r="A36" s="36" t="s">
        <v>28</v>
      </c>
      <c r="B36" s="30"/>
      <c r="C36" s="31">
        <v>65</v>
      </c>
      <c r="D36" s="31">
        <v>61</v>
      </c>
      <c r="E36" s="31">
        <v>105</v>
      </c>
      <c r="F36" s="32"/>
      <c r="G36" s="32"/>
      <c r="H36" s="121">
        <v>0.585</v>
      </c>
      <c r="I36" s="121">
        <v>0.549</v>
      </c>
      <c r="J36" s="121">
        <v>0.603</v>
      </c>
      <c r="K36" s="33"/>
    </row>
    <row r="37" spans="1:11" s="43" customFormat="1" ht="11.25" customHeight="1">
      <c r="A37" s="37" t="s">
        <v>29</v>
      </c>
      <c r="B37" s="38"/>
      <c r="C37" s="39">
        <v>38147</v>
      </c>
      <c r="D37" s="39">
        <v>38385</v>
      </c>
      <c r="E37" s="39">
        <v>43555</v>
      </c>
      <c r="F37" s="40">
        <f>IF(D37&gt;0,100*E37/D37,0)</f>
        <v>113.46880291780643</v>
      </c>
      <c r="G37" s="41"/>
      <c r="H37" s="122">
        <v>404.08799999999997</v>
      </c>
      <c r="I37" s="123">
        <v>378.24899999999997</v>
      </c>
      <c r="J37" s="123">
        <v>421.803</v>
      </c>
      <c r="K37" s="42">
        <f>IF(I37&gt;0,100*J37/I37,0)</f>
        <v>111.51463718344267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220</v>
      </c>
      <c r="D39" s="39">
        <v>220</v>
      </c>
      <c r="E39" s="39">
        <v>180</v>
      </c>
      <c r="F39" s="40">
        <f>IF(D39&gt;0,100*E39/D39,0)</f>
        <v>81.81818181818181</v>
      </c>
      <c r="G39" s="41"/>
      <c r="H39" s="122">
        <v>1.209</v>
      </c>
      <c r="I39" s="123">
        <v>1.2</v>
      </c>
      <c r="J39" s="123">
        <v>1</v>
      </c>
      <c r="K39" s="42">
        <f>IF(I39&gt;0,100*J39/I39,0)</f>
        <v>83.33333333333334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1591</v>
      </c>
      <c r="D41" s="31">
        <v>1771</v>
      </c>
      <c r="E41" s="31">
        <v>1170</v>
      </c>
      <c r="F41" s="32"/>
      <c r="G41" s="32"/>
      <c r="H41" s="121">
        <v>22.131</v>
      </c>
      <c r="I41" s="121">
        <v>21.695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950</v>
      </c>
      <c r="D42" s="31">
        <v>1046</v>
      </c>
      <c r="E42" s="31">
        <v>980</v>
      </c>
      <c r="F42" s="32"/>
      <c r="G42" s="32"/>
      <c r="H42" s="121">
        <v>9.975</v>
      </c>
      <c r="I42" s="121">
        <v>10.983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66508</v>
      </c>
      <c r="D43" s="31">
        <v>64547</v>
      </c>
      <c r="E43" s="31">
        <v>57860</v>
      </c>
      <c r="F43" s="32"/>
      <c r="G43" s="32"/>
      <c r="H43" s="121">
        <v>658.429</v>
      </c>
      <c r="I43" s="121">
        <v>768.109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4616</v>
      </c>
      <c r="D44" s="31">
        <v>4045</v>
      </c>
      <c r="E44" s="31">
        <v>2190</v>
      </c>
      <c r="F44" s="32"/>
      <c r="G44" s="32"/>
      <c r="H44" s="121">
        <v>46.16</v>
      </c>
      <c r="I44" s="121">
        <v>40.45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18300</v>
      </c>
      <c r="D45" s="31">
        <v>18230</v>
      </c>
      <c r="E45" s="31">
        <v>16289</v>
      </c>
      <c r="F45" s="32"/>
      <c r="G45" s="32"/>
      <c r="H45" s="121">
        <v>224.175</v>
      </c>
      <c r="I45" s="121">
        <v>223.318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111</v>
      </c>
      <c r="D46" s="31">
        <v>103</v>
      </c>
      <c r="E46" s="31">
        <v>105</v>
      </c>
      <c r="F46" s="32"/>
      <c r="G46" s="32"/>
      <c r="H46" s="121">
        <v>0.999</v>
      </c>
      <c r="I46" s="121">
        <v>1.03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354</v>
      </c>
      <c r="D47" s="31">
        <v>198</v>
      </c>
      <c r="E47" s="31">
        <v>69</v>
      </c>
      <c r="F47" s="32"/>
      <c r="G47" s="32"/>
      <c r="H47" s="121">
        <v>4.071</v>
      </c>
      <c r="I47" s="121">
        <v>2.376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9224</v>
      </c>
      <c r="D48" s="31">
        <v>9082</v>
      </c>
      <c r="E48" s="31">
        <v>7248</v>
      </c>
      <c r="F48" s="32"/>
      <c r="G48" s="32"/>
      <c r="H48" s="121">
        <v>101.464</v>
      </c>
      <c r="I48" s="121">
        <v>108.984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19698</v>
      </c>
      <c r="D49" s="31">
        <v>18507</v>
      </c>
      <c r="E49" s="31">
        <v>16325</v>
      </c>
      <c r="F49" s="32"/>
      <c r="G49" s="32"/>
      <c r="H49" s="121">
        <v>230.467</v>
      </c>
      <c r="I49" s="121">
        <v>240.591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121352</v>
      </c>
      <c r="D50" s="39">
        <v>117529</v>
      </c>
      <c r="E50" s="39">
        <v>102236</v>
      </c>
      <c r="F50" s="40">
        <f>IF(D50&gt;0,100*E50/D50,0)</f>
        <v>86.9878923499732</v>
      </c>
      <c r="G50" s="41"/>
      <c r="H50" s="122">
        <v>1297.871</v>
      </c>
      <c r="I50" s="123">
        <v>1417.536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7269</v>
      </c>
      <c r="D52" s="39">
        <v>7269</v>
      </c>
      <c r="E52" s="39">
        <v>7269</v>
      </c>
      <c r="F52" s="40">
        <f>IF(D52&gt;0,100*E52/D52,0)</f>
        <v>100</v>
      </c>
      <c r="G52" s="41"/>
      <c r="H52" s="122">
        <v>94.068</v>
      </c>
      <c r="I52" s="123">
        <v>94.068</v>
      </c>
      <c r="J52" s="123">
        <v>94.068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13800</v>
      </c>
      <c r="D54" s="31">
        <v>8500</v>
      </c>
      <c r="E54" s="31">
        <v>8800</v>
      </c>
      <c r="F54" s="32"/>
      <c r="G54" s="32"/>
      <c r="H54" s="121">
        <v>186.3</v>
      </c>
      <c r="I54" s="121">
        <v>113.05</v>
      </c>
      <c r="J54" s="121">
        <v>118.8</v>
      </c>
      <c r="K54" s="33"/>
    </row>
    <row r="55" spans="1:11" s="34" customFormat="1" ht="11.25" customHeight="1">
      <c r="A55" s="36" t="s">
        <v>43</v>
      </c>
      <c r="B55" s="30"/>
      <c r="C55" s="31">
        <v>7042</v>
      </c>
      <c r="D55" s="31">
        <v>5854</v>
      </c>
      <c r="E55" s="31">
        <v>5000</v>
      </c>
      <c r="F55" s="32"/>
      <c r="G55" s="32"/>
      <c r="H55" s="121">
        <v>77.748</v>
      </c>
      <c r="I55" s="121">
        <v>64.395</v>
      </c>
      <c r="J55" s="121">
        <v>57.5</v>
      </c>
      <c r="K55" s="33"/>
    </row>
    <row r="56" spans="1:11" s="34" customFormat="1" ht="11.25" customHeight="1">
      <c r="A56" s="36" t="s">
        <v>44</v>
      </c>
      <c r="B56" s="30"/>
      <c r="C56" s="31">
        <v>1083</v>
      </c>
      <c r="D56" s="31">
        <v>1925</v>
      </c>
      <c r="E56" s="31">
        <v>1200</v>
      </c>
      <c r="F56" s="32"/>
      <c r="G56" s="32"/>
      <c r="H56" s="121">
        <v>12.99</v>
      </c>
      <c r="I56" s="121">
        <v>21.5</v>
      </c>
      <c r="J56" s="121">
        <v>12.75</v>
      </c>
      <c r="K56" s="33"/>
    </row>
    <row r="57" spans="1:11" s="34" customFormat="1" ht="11.25" customHeight="1">
      <c r="A57" s="36" t="s">
        <v>45</v>
      </c>
      <c r="B57" s="30"/>
      <c r="C57" s="31">
        <v>3507</v>
      </c>
      <c r="D57" s="31">
        <v>3183</v>
      </c>
      <c r="E57" s="31">
        <v>3183</v>
      </c>
      <c r="F57" s="32"/>
      <c r="G57" s="32"/>
      <c r="H57" s="121">
        <v>41.904</v>
      </c>
      <c r="I57" s="121">
        <v>38.196</v>
      </c>
      <c r="J57" s="121">
        <v>38.196</v>
      </c>
      <c r="K57" s="33"/>
    </row>
    <row r="58" spans="1:11" s="34" customFormat="1" ht="11.25" customHeight="1">
      <c r="A58" s="36" t="s">
        <v>46</v>
      </c>
      <c r="B58" s="30"/>
      <c r="C58" s="31">
        <v>9737</v>
      </c>
      <c r="D58" s="31">
        <v>8263</v>
      </c>
      <c r="E58" s="31">
        <v>7844</v>
      </c>
      <c r="F58" s="32"/>
      <c r="G58" s="32"/>
      <c r="H58" s="121">
        <v>120.667</v>
      </c>
      <c r="I58" s="121">
        <v>79.403</v>
      </c>
      <c r="J58" s="121">
        <v>92.904</v>
      </c>
      <c r="K58" s="33"/>
    </row>
    <row r="59" spans="1:11" s="43" customFormat="1" ht="11.25" customHeight="1">
      <c r="A59" s="37" t="s">
        <v>47</v>
      </c>
      <c r="B59" s="38"/>
      <c r="C59" s="39">
        <v>35169</v>
      </c>
      <c r="D59" s="39">
        <v>27725</v>
      </c>
      <c r="E59" s="39">
        <v>26027</v>
      </c>
      <c r="F59" s="40">
        <f>IF(D59&gt;0,100*E59/D59,0)</f>
        <v>93.8755635707845</v>
      </c>
      <c r="G59" s="41"/>
      <c r="H59" s="122">
        <v>439.60900000000004</v>
      </c>
      <c r="I59" s="123">
        <v>316.544</v>
      </c>
      <c r="J59" s="123">
        <v>320.15</v>
      </c>
      <c r="K59" s="42">
        <f>IF(I59&gt;0,100*J59/I59,0)</f>
        <v>101.13917812373634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410</v>
      </c>
      <c r="D61" s="31">
        <v>320</v>
      </c>
      <c r="E61" s="31">
        <v>310</v>
      </c>
      <c r="F61" s="32"/>
      <c r="G61" s="32"/>
      <c r="H61" s="121">
        <v>4.92</v>
      </c>
      <c r="I61" s="121">
        <v>3.2</v>
      </c>
      <c r="J61" s="121">
        <v>3.1</v>
      </c>
      <c r="K61" s="33"/>
    </row>
    <row r="62" spans="1:11" s="34" customFormat="1" ht="11.25" customHeight="1">
      <c r="A62" s="36" t="s">
        <v>49</v>
      </c>
      <c r="B62" s="30"/>
      <c r="C62" s="31">
        <v>86</v>
      </c>
      <c r="D62" s="31">
        <v>95</v>
      </c>
      <c r="E62" s="31">
        <v>89</v>
      </c>
      <c r="F62" s="32"/>
      <c r="G62" s="32"/>
      <c r="H62" s="121">
        <v>0.324</v>
      </c>
      <c r="I62" s="121">
        <v>0.375</v>
      </c>
      <c r="J62" s="121">
        <v>0.351</v>
      </c>
      <c r="K62" s="33"/>
    </row>
    <row r="63" spans="1:11" s="34" customFormat="1" ht="11.25" customHeight="1">
      <c r="A63" s="36" t="s">
        <v>50</v>
      </c>
      <c r="B63" s="30"/>
      <c r="C63" s="31">
        <v>368</v>
      </c>
      <c r="D63" s="31">
        <v>312</v>
      </c>
      <c r="E63" s="31">
        <v>312</v>
      </c>
      <c r="F63" s="32"/>
      <c r="G63" s="32"/>
      <c r="H63" s="121">
        <v>4.2</v>
      </c>
      <c r="I63" s="121">
        <v>3.4</v>
      </c>
      <c r="J63" s="121">
        <v>3.4</v>
      </c>
      <c r="K63" s="33"/>
    </row>
    <row r="64" spans="1:11" s="43" customFormat="1" ht="11.25" customHeight="1">
      <c r="A64" s="37" t="s">
        <v>51</v>
      </c>
      <c r="B64" s="38"/>
      <c r="C64" s="39">
        <v>864</v>
      </c>
      <c r="D64" s="39">
        <v>727</v>
      </c>
      <c r="E64" s="39">
        <v>711</v>
      </c>
      <c r="F64" s="40">
        <f>IF(D64&gt;0,100*E64/D64,0)</f>
        <v>97.79917469050893</v>
      </c>
      <c r="G64" s="41"/>
      <c r="H64" s="122">
        <v>9.443999999999999</v>
      </c>
      <c r="I64" s="123">
        <v>6.975</v>
      </c>
      <c r="J64" s="123">
        <v>6.851</v>
      </c>
      <c r="K64" s="42">
        <f>IF(I64&gt;0,100*J64/I64,0)</f>
        <v>98.22222222222223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474</v>
      </c>
      <c r="D66" s="39">
        <v>170</v>
      </c>
      <c r="E66" s="39">
        <v>170</v>
      </c>
      <c r="F66" s="40">
        <f>IF(D66&gt;0,100*E66/D66,0)</f>
        <v>100</v>
      </c>
      <c r="G66" s="41"/>
      <c r="H66" s="122">
        <v>4.822</v>
      </c>
      <c r="I66" s="123">
        <v>1.046</v>
      </c>
      <c r="J66" s="123">
        <v>1.046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41021</v>
      </c>
      <c r="D68" s="31">
        <v>35350</v>
      </c>
      <c r="E68" s="31">
        <v>29800</v>
      </c>
      <c r="F68" s="32"/>
      <c r="G68" s="32"/>
      <c r="H68" s="121">
        <v>506.035</v>
      </c>
      <c r="I68" s="121">
        <v>446</v>
      </c>
      <c r="J68" s="121">
        <v>358</v>
      </c>
      <c r="K68" s="33"/>
    </row>
    <row r="69" spans="1:11" s="34" customFormat="1" ht="11.25" customHeight="1">
      <c r="A69" s="36" t="s">
        <v>54</v>
      </c>
      <c r="B69" s="30"/>
      <c r="C69" s="31">
        <v>21848</v>
      </c>
      <c r="D69" s="31">
        <v>20500</v>
      </c>
      <c r="E69" s="31">
        <v>19500</v>
      </c>
      <c r="F69" s="32"/>
      <c r="G69" s="32"/>
      <c r="H69" s="121">
        <v>273.318</v>
      </c>
      <c r="I69" s="121">
        <v>262</v>
      </c>
      <c r="J69" s="121">
        <v>235</v>
      </c>
      <c r="K69" s="33"/>
    </row>
    <row r="70" spans="1:11" s="43" customFormat="1" ht="11.25" customHeight="1">
      <c r="A70" s="37" t="s">
        <v>55</v>
      </c>
      <c r="B70" s="38"/>
      <c r="C70" s="39">
        <v>62869</v>
      </c>
      <c r="D70" s="39">
        <v>55850</v>
      </c>
      <c r="E70" s="39">
        <v>49300</v>
      </c>
      <c r="F70" s="40">
        <f>IF(D70&gt;0,100*E70/D70,0)</f>
        <v>88.272157564906</v>
      </c>
      <c r="G70" s="41"/>
      <c r="H70" s="122">
        <v>779.3530000000001</v>
      </c>
      <c r="I70" s="123">
        <v>708</v>
      </c>
      <c r="J70" s="123">
        <v>593</v>
      </c>
      <c r="K70" s="42">
        <f>IF(I70&gt;0,100*J70/I70,0)</f>
        <v>83.75706214689265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9</v>
      </c>
      <c r="D72" s="31">
        <v>6</v>
      </c>
      <c r="E72" s="31">
        <v>3</v>
      </c>
      <c r="F72" s="32"/>
      <c r="G72" s="32"/>
      <c r="H72" s="121">
        <v>0.029</v>
      </c>
      <c r="I72" s="121">
        <v>0.013</v>
      </c>
      <c r="J72" s="121">
        <v>0.022</v>
      </c>
      <c r="K72" s="33"/>
    </row>
    <row r="73" spans="1:11" s="34" customFormat="1" ht="11.25" customHeight="1">
      <c r="A73" s="36" t="s">
        <v>57</v>
      </c>
      <c r="B73" s="30"/>
      <c r="C73" s="31">
        <v>3343</v>
      </c>
      <c r="D73" s="31">
        <v>3242</v>
      </c>
      <c r="E73" s="31">
        <v>3100</v>
      </c>
      <c r="F73" s="32"/>
      <c r="G73" s="32"/>
      <c r="H73" s="121">
        <v>40.116</v>
      </c>
      <c r="I73" s="121">
        <v>34.1</v>
      </c>
      <c r="J73" s="121">
        <v>36</v>
      </c>
      <c r="K73" s="33"/>
    </row>
    <row r="74" spans="1:11" s="34" customFormat="1" ht="11.25" customHeight="1">
      <c r="A74" s="36" t="s">
        <v>58</v>
      </c>
      <c r="B74" s="30"/>
      <c r="C74" s="31">
        <v>7092</v>
      </c>
      <c r="D74" s="31">
        <v>5410</v>
      </c>
      <c r="E74" s="31">
        <v>4106</v>
      </c>
      <c r="F74" s="32"/>
      <c r="G74" s="32"/>
      <c r="H74" s="121">
        <v>88.479</v>
      </c>
      <c r="I74" s="121">
        <v>64.92</v>
      </c>
      <c r="J74" s="121">
        <v>49.318</v>
      </c>
      <c r="K74" s="33"/>
    </row>
    <row r="75" spans="1:11" s="34" customFormat="1" ht="11.25" customHeight="1">
      <c r="A75" s="36" t="s">
        <v>59</v>
      </c>
      <c r="B75" s="30"/>
      <c r="C75" s="31">
        <v>3218</v>
      </c>
      <c r="D75" s="31">
        <v>2900</v>
      </c>
      <c r="E75" s="31">
        <v>2946</v>
      </c>
      <c r="F75" s="32"/>
      <c r="G75" s="32"/>
      <c r="H75" s="121">
        <v>27.629</v>
      </c>
      <c r="I75" s="121">
        <v>31.833299999999998</v>
      </c>
      <c r="J75" s="121">
        <v>25.274</v>
      </c>
      <c r="K75" s="33"/>
    </row>
    <row r="76" spans="1:11" s="34" customFormat="1" ht="11.25" customHeight="1">
      <c r="A76" s="36" t="s">
        <v>60</v>
      </c>
      <c r="B76" s="30"/>
      <c r="C76" s="31">
        <v>92</v>
      </c>
      <c r="D76" s="31">
        <v>231</v>
      </c>
      <c r="E76" s="31">
        <v>170</v>
      </c>
      <c r="F76" s="32"/>
      <c r="G76" s="32"/>
      <c r="H76" s="121">
        <v>0.966</v>
      </c>
      <c r="I76" s="121">
        <v>2.426</v>
      </c>
      <c r="J76" s="121">
        <v>1.785</v>
      </c>
      <c r="K76" s="33"/>
    </row>
    <row r="77" spans="1:11" s="34" customFormat="1" ht="11.25" customHeight="1">
      <c r="A77" s="36" t="s">
        <v>61</v>
      </c>
      <c r="B77" s="30"/>
      <c r="C77" s="31">
        <v>1807</v>
      </c>
      <c r="D77" s="31">
        <v>1427</v>
      </c>
      <c r="E77" s="31">
        <v>993</v>
      </c>
      <c r="F77" s="32"/>
      <c r="G77" s="32"/>
      <c r="H77" s="121">
        <v>20.02</v>
      </c>
      <c r="I77" s="121">
        <v>17</v>
      </c>
      <c r="J77" s="121">
        <v>10.923</v>
      </c>
      <c r="K77" s="33"/>
    </row>
    <row r="78" spans="1:11" s="34" customFormat="1" ht="11.25" customHeight="1">
      <c r="A78" s="36" t="s">
        <v>62</v>
      </c>
      <c r="B78" s="30"/>
      <c r="C78" s="31">
        <v>447</v>
      </c>
      <c r="D78" s="31">
        <v>306</v>
      </c>
      <c r="E78" s="31">
        <v>228</v>
      </c>
      <c r="F78" s="32"/>
      <c r="G78" s="32"/>
      <c r="H78" s="121">
        <v>2.819</v>
      </c>
      <c r="I78" s="121">
        <v>2.02</v>
      </c>
      <c r="J78" s="121">
        <v>1.505</v>
      </c>
      <c r="K78" s="33"/>
    </row>
    <row r="79" spans="1:11" s="34" customFormat="1" ht="11.25" customHeight="1">
      <c r="A79" s="36" t="s">
        <v>63</v>
      </c>
      <c r="B79" s="30"/>
      <c r="C79" s="31">
        <v>16443</v>
      </c>
      <c r="D79" s="31">
        <v>15920</v>
      </c>
      <c r="E79" s="31">
        <v>11655</v>
      </c>
      <c r="F79" s="32"/>
      <c r="G79" s="32"/>
      <c r="H79" s="121">
        <v>216.323</v>
      </c>
      <c r="I79" s="121">
        <v>190</v>
      </c>
      <c r="J79" s="121">
        <v>174.169</v>
      </c>
      <c r="K79" s="33"/>
    </row>
    <row r="80" spans="1:11" s="43" customFormat="1" ht="11.25" customHeight="1">
      <c r="A80" s="44" t="s">
        <v>64</v>
      </c>
      <c r="B80" s="38"/>
      <c r="C80" s="39">
        <v>32451</v>
      </c>
      <c r="D80" s="39">
        <v>29442</v>
      </c>
      <c r="E80" s="39">
        <v>23201</v>
      </c>
      <c r="F80" s="40">
        <f>IF(D80&gt;0,100*E80/D80,0)</f>
        <v>78.80239114190611</v>
      </c>
      <c r="G80" s="41"/>
      <c r="H80" s="122">
        <v>396.381</v>
      </c>
      <c r="I80" s="123">
        <v>342.3123</v>
      </c>
      <c r="J80" s="123">
        <v>298.996</v>
      </c>
      <c r="K80" s="42">
        <f>IF(I80&gt;0,100*J80/I80,0)</f>
        <v>87.34597033177013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413</v>
      </c>
      <c r="D82" s="31">
        <v>413</v>
      </c>
      <c r="E82" s="31">
        <v>419</v>
      </c>
      <c r="F82" s="32"/>
      <c r="G82" s="32"/>
      <c r="H82" s="121">
        <v>1.064</v>
      </c>
      <c r="I82" s="121">
        <v>1.064</v>
      </c>
      <c r="J82" s="121">
        <v>1.064</v>
      </c>
      <c r="K82" s="33"/>
    </row>
    <row r="83" spans="1:11" s="34" customFormat="1" ht="11.25" customHeight="1">
      <c r="A83" s="36" t="s">
        <v>66</v>
      </c>
      <c r="B83" s="30"/>
      <c r="C83" s="31">
        <v>481</v>
      </c>
      <c r="D83" s="31">
        <v>400</v>
      </c>
      <c r="E83" s="31">
        <v>470</v>
      </c>
      <c r="F83" s="32"/>
      <c r="G83" s="32"/>
      <c r="H83" s="121">
        <v>1.121</v>
      </c>
      <c r="I83" s="121">
        <v>0.93</v>
      </c>
      <c r="J83" s="121">
        <v>1.1</v>
      </c>
      <c r="K83" s="33"/>
    </row>
    <row r="84" spans="1:11" s="43" customFormat="1" ht="11.25" customHeight="1">
      <c r="A84" s="37" t="s">
        <v>67</v>
      </c>
      <c r="B84" s="38"/>
      <c r="C84" s="39">
        <v>894</v>
      </c>
      <c r="D84" s="39">
        <v>813</v>
      </c>
      <c r="E84" s="39">
        <v>889</v>
      </c>
      <c r="F84" s="40">
        <f>IF(D84&gt;0,100*E84/D84,0)</f>
        <v>109.3480934809348</v>
      </c>
      <c r="G84" s="41"/>
      <c r="H84" s="122">
        <v>2.185</v>
      </c>
      <c r="I84" s="123">
        <v>1.9940000000000002</v>
      </c>
      <c r="J84" s="123">
        <v>2.164</v>
      </c>
      <c r="K84" s="42">
        <f>IF(I84&gt;0,100*J84/I84,0)</f>
        <v>108.52557673019056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421605</v>
      </c>
      <c r="D87" s="54">
        <v>392003</v>
      </c>
      <c r="E87" s="54">
        <v>363491</v>
      </c>
      <c r="F87" s="55">
        <f>IF(D87&gt;0,100*E87/D87,0)</f>
        <v>92.72658627612543</v>
      </c>
      <c r="G87" s="41"/>
      <c r="H87" s="126">
        <v>4811.496000000001</v>
      </c>
      <c r="I87" s="127">
        <v>4564.716669999999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60" zoomScaleNormal="70" zoomScalePageLayoutView="0" workbookViewId="0" topLeftCell="A49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6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>
        <v>7</v>
      </c>
      <c r="E17" s="39"/>
      <c r="F17" s="40"/>
      <c r="G17" s="41"/>
      <c r="H17" s="122"/>
      <c r="I17" s="123">
        <v>0.098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>
        <v>20</v>
      </c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>
        <v>20</v>
      </c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>
        <v>47</v>
      </c>
      <c r="E24" s="39">
        <v>40</v>
      </c>
      <c r="F24" s="40">
        <f>IF(D24&gt;0,100*E24/D24,0)</f>
        <v>85.1063829787234</v>
      </c>
      <c r="G24" s="41"/>
      <c r="H24" s="122"/>
      <c r="I24" s="123">
        <v>0.233</v>
      </c>
      <c r="J24" s="123">
        <v>0.24</v>
      </c>
      <c r="K24" s="42">
        <f>IF(I24&gt;0,100*J24/I24,0)</f>
        <v>103.00429184549355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1328</v>
      </c>
      <c r="D28" s="31">
        <v>823</v>
      </c>
      <c r="E28" s="31">
        <v>823</v>
      </c>
      <c r="F28" s="32"/>
      <c r="G28" s="32"/>
      <c r="H28" s="121">
        <v>7.12</v>
      </c>
      <c r="I28" s="121">
        <v>3.575</v>
      </c>
      <c r="J28" s="121">
        <v>3.031</v>
      </c>
      <c r="K28" s="33"/>
    </row>
    <row r="29" spans="1:11" s="34" customFormat="1" ht="11.25" customHeight="1">
      <c r="A29" s="36" t="s">
        <v>22</v>
      </c>
      <c r="B29" s="30"/>
      <c r="C29" s="31">
        <v>65</v>
      </c>
      <c r="D29" s="31">
        <v>96</v>
      </c>
      <c r="E29" s="31">
        <v>156</v>
      </c>
      <c r="F29" s="32"/>
      <c r="G29" s="32"/>
      <c r="H29" s="121">
        <v>0.185</v>
      </c>
      <c r="I29" s="121">
        <v>0.181</v>
      </c>
      <c r="J29" s="121">
        <v>0.324</v>
      </c>
      <c r="K29" s="33"/>
    </row>
    <row r="30" spans="1:11" s="34" customFormat="1" ht="11.25" customHeight="1">
      <c r="A30" s="36" t="s">
        <v>23</v>
      </c>
      <c r="B30" s="30"/>
      <c r="C30" s="31">
        <v>294</v>
      </c>
      <c r="D30" s="31">
        <v>342</v>
      </c>
      <c r="E30" s="31">
        <v>342</v>
      </c>
      <c r="F30" s="32"/>
      <c r="G30" s="32"/>
      <c r="H30" s="121">
        <v>1.174</v>
      </c>
      <c r="I30" s="121">
        <v>1.963</v>
      </c>
      <c r="J30" s="121">
        <v>1.881</v>
      </c>
      <c r="K30" s="33"/>
    </row>
    <row r="31" spans="1:11" s="43" customFormat="1" ht="11.25" customHeight="1">
      <c r="A31" s="44" t="s">
        <v>24</v>
      </c>
      <c r="B31" s="38"/>
      <c r="C31" s="39">
        <v>1687</v>
      </c>
      <c r="D31" s="39">
        <v>1261</v>
      </c>
      <c r="E31" s="39">
        <v>1321</v>
      </c>
      <c r="F31" s="40">
        <f>IF(D31&gt;0,100*E31/D31,0)</f>
        <v>104.75812846946867</v>
      </c>
      <c r="G31" s="41"/>
      <c r="H31" s="122">
        <v>8.479</v>
      </c>
      <c r="I31" s="123">
        <v>5.719</v>
      </c>
      <c r="J31" s="123">
        <v>5.236</v>
      </c>
      <c r="K31" s="42">
        <f>IF(I31&gt;0,100*J31/I31,0)</f>
        <v>91.55446756425948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6</v>
      </c>
      <c r="D33" s="31"/>
      <c r="E33" s="31">
        <v>150</v>
      </c>
      <c r="F33" s="32"/>
      <c r="G33" s="32"/>
      <c r="H33" s="121">
        <v>0.018</v>
      </c>
      <c r="I33" s="121"/>
      <c r="J33" s="121">
        <v>0.45</v>
      </c>
      <c r="K33" s="33"/>
    </row>
    <row r="34" spans="1:11" s="34" customFormat="1" ht="11.25" customHeight="1">
      <c r="A34" s="36" t="s">
        <v>26</v>
      </c>
      <c r="B34" s="30"/>
      <c r="C34" s="31">
        <v>582</v>
      </c>
      <c r="D34" s="31">
        <v>1129</v>
      </c>
      <c r="E34" s="31">
        <v>950</v>
      </c>
      <c r="F34" s="32"/>
      <c r="G34" s="32"/>
      <c r="H34" s="121">
        <v>1.961</v>
      </c>
      <c r="I34" s="121">
        <v>4.075</v>
      </c>
      <c r="J34" s="121">
        <v>3.8</v>
      </c>
      <c r="K34" s="33"/>
    </row>
    <row r="35" spans="1:11" s="34" customFormat="1" ht="11.25" customHeight="1">
      <c r="A35" s="36" t="s">
        <v>27</v>
      </c>
      <c r="B35" s="30"/>
      <c r="C35" s="31">
        <v>68</v>
      </c>
      <c r="D35" s="31">
        <v>260</v>
      </c>
      <c r="E35" s="31">
        <v>600</v>
      </c>
      <c r="F35" s="32"/>
      <c r="G35" s="32"/>
      <c r="H35" s="121">
        <v>0.258</v>
      </c>
      <c r="I35" s="121">
        <v>1.15</v>
      </c>
      <c r="J35" s="121">
        <v>3</v>
      </c>
      <c r="K35" s="33"/>
    </row>
    <row r="36" spans="1:11" s="34" customFormat="1" ht="11.25" customHeight="1">
      <c r="A36" s="36" t="s">
        <v>28</v>
      </c>
      <c r="B36" s="30"/>
      <c r="C36" s="31">
        <v>6</v>
      </c>
      <c r="D36" s="31">
        <v>36</v>
      </c>
      <c r="E36" s="31">
        <v>58</v>
      </c>
      <c r="F36" s="32"/>
      <c r="G36" s="32"/>
      <c r="H36" s="121">
        <v>0.014</v>
      </c>
      <c r="I36" s="121">
        <v>0.083</v>
      </c>
      <c r="J36" s="121">
        <v>0.174</v>
      </c>
      <c r="K36" s="33"/>
    </row>
    <row r="37" spans="1:11" s="43" customFormat="1" ht="11.25" customHeight="1">
      <c r="A37" s="37" t="s">
        <v>29</v>
      </c>
      <c r="B37" s="38"/>
      <c r="C37" s="39">
        <v>662</v>
      </c>
      <c r="D37" s="39">
        <v>1425</v>
      </c>
      <c r="E37" s="39">
        <v>1758</v>
      </c>
      <c r="F37" s="40">
        <f>IF(D37&gt;0,100*E37/D37,0)</f>
        <v>123.36842105263158</v>
      </c>
      <c r="G37" s="41"/>
      <c r="H37" s="122">
        <v>2.251</v>
      </c>
      <c r="I37" s="123">
        <v>5.308</v>
      </c>
      <c r="J37" s="123">
        <v>7.424</v>
      </c>
      <c r="K37" s="42">
        <f>IF(I37&gt;0,100*J37/I37,0)</f>
        <v>139.86435568952527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5</v>
      </c>
      <c r="D41" s="31">
        <v>36</v>
      </c>
      <c r="E41" s="31">
        <v>30</v>
      </c>
      <c r="F41" s="32"/>
      <c r="G41" s="32"/>
      <c r="H41" s="121">
        <v>0.05</v>
      </c>
      <c r="I41" s="121">
        <v>0.359</v>
      </c>
      <c r="J41" s="121">
        <v>0.3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>
        <v>29</v>
      </c>
      <c r="E43" s="31">
        <v>30</v>
      </c>
      <c r="F43" s="32"/>
      <c r="G43" s="32"/>
      <c r="H43" s="121"/>
      <c r="I43" s="121">
        <v>0.174</v>
      </c>
      <c r="J43" s="121">
        <v>0.18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114</v>
      </c>
      <c r="D45" s="31">
        <v>48</v>
      </c>
      <c r="E45" s="31">
        <v>58</v>
      </c>
      <c r="F45" s="32"/>
      <c r="G45" s="32"/>
      <c r="H45" s="121">
        <v>0.848</v>
      </c>
      <c r="I45" s="121">
        <v>0.384</v>
      </c>
      <c r="J45" s="121">
        <v>0.493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>
        <v>8</v>
      </c>
      <c r="F46" s="32"/>
      <c r="G46" s="32"/>
      <c r="H46" s="121"/>
      <c r="I46" s="121"/>
      <c r="J46" s="121">
        <v>0.023</v>
      </c>
      <c r="K46" s="33"/>
    </row>
    <row r="47" spans="1:11" s="34" customFormat="1" ht="11.25" customHeight="1">
      <c r="A47" s="36" t="s">
        <v>37</v>
      </c>
      <c r="B47" s="30"/>
      <c r="C47" s="31"/>
      <c r="D47" s="31">
        <v>6</v>
      </c>
      <c r="E47" s="31"/>
      <c r="F47" s="32"/>
      <c r="G47" s="32"/>
      <c r="H47" s="121"/>
      <c r="I47" s="121">
        <v>0.042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58</v>
      </c>
      <c r="D48" s="31">
        <v>92</v>
      </c>
      <c r="E48" s="31">
        <v>79</v>
      </c>
      <c r="F48" s="32"/>
      <c r="G48" s="32"/>
      <c r="H48" s="121">
        <v>0.298</v>
      </c>
      <c r="I48" s="121">
        <v>0.426</v>
      </c>
      <c r="J48" s="121">
        <v>0.305</v>
      </c>
      <c r="K48" s="33"/>
    </row>
    <row r="49" spans="1:11" s="34" customFormat="1" ht="11.25" customHeight="1">
      <c r="A49" s="36" t="s">
        <v>39</v>
      </c>
      <c r="B49" s="30"/>
      <c r="C49" s="31">
        <v>16</v>
      </c>
      <c r="D49" s="31">
        <v>41</v>
      </c>
      <c r="E49" s="31">
        <v>24</v>
      </c>
      <c r="F49" s="32"/>
      <c r="G49" s="32"/>
      <c r="H49" s="121">
        <v>0.078</v>
      </c>
      <c r="I49" s="121">
        <v>0.308</v>
      </c>
      <c r="J49" s="121">
        <v>0.118</v>
      </c>
      <c r="K49" s="33"/>
    </row>
    <row r="50" spans="1:11" s="43" customFormat="1" ht="11.25" customHeight="1">
      <c r="A50" s="44" t="s">
        <v>40</v>
      </c>
      <c r="B50" s="38"/>
      <c r="C50" s="39">
        <v>193</v>
      </c>
      <c r="D50" s="39">
        <v>252</v>
      </c>
      <c r="E50" s="39">
        <v>229</v>
      </c>
      <c r="F50" s="40">
        <f>IF(D50&gt;0,100*E50/D50,0)</f>
        <v>90.87301587301587</v>
      </c>
      <c r="G50" s="41"/>
      <c r="H50" s="122">
        <v>1.274</v>
      </c>
      <c r="I50" s="123">
        <v>1.693</v>
      </c>
      <c r="J50" s="123">
        <v>1.419</v>
      </c>
      <c r="K50" s="42">
        <f>IF(I50&gt;0,100*J50/I50,0)</f>
        <v>83.81571175428233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</v>
      </c>
      <c r="D52" s="39">
        <v>2</v>
      </c>
      <c r="E52" s="39">
        <v>2</v>
      </c>
      <c r="F52" s="40">
        <f>IF(D52&gt;0,100*E52/D52,0)</f>
        <v>100</v>
      </c>
      <c r="G52" s="41"/>
      <c r="H52" s="122">
        <v>0.004</v>
      </c>
      <c r="I52" s="123">
        <v>0.004</v>
      </c>
      <c r="J52" s="123">
        <v>0.004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25</v>
      </c>
      <c r="D54" s="31">
        <v>77</v>
      </c>
      <c r="E54" s="31">
        <v>10</v>
      </c>
      <c r="F54" s="32"/>
      <c r="G54" s="32"/>
      <c r="H54" s="121">
        <v>0.15</v>
      </c>
      <c r="I54" s="121">
        <v>0.47</v>
      </c>
      <c r="J54" s="121">
        <v>0.06</v>
      </c>
      <c r="K54" s="33"/>
    </row>
    <row r="55" spans="1:11" s="34" customFormat="1" ht="11.25" customHeight="1">
      <c r="A55" s="36" t="s">
        <v>43</v>
      </c>
      <c r="B55" s="30"/>
      <c r="C55" s="31">
        <v>8</v>
      </c>
      <c r="D55" s="31">
        <v>172</v>
      </c>
      <c r="E55" s="31">
        <v>170</v>
      </c>
      <c r="F55" s="32"/>
      <c r="G55" s="32"/>
      <c r="H55" s="121">
        <v>0.014</v>
      </c>
      <c r="I55" s="121">
        <v>0.688</v>
      </c>
      <c r="J55" s="121">
        <v>0.68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>
        <v>24</v>
      </c>
      <c r="D57" s="31">
        <v>19</v>
      </c>
      <c r="E57" s="31">
        <v>19</v>
      </c>
      <c r="F57" s="32"/>
      <c r="G57" s="32"/>
      <c r="H57" s="121">
        <v>0.036</v>
      </c>
      <c r="I57" s="121">
        <v>0.0095</v>
      </c>
      <c r="J57" s="121">
        <v>0.038</v>
      </c>
      <c r="K57" s="33"/>
    </row>
    <row r="58" spans="1:11" s="34" customFormat="1" ht="11.25" customHeight="1">
      <c r="A58" s="36" t="s">
        <v>46</v>
      </c>
      <c r="B58" s="30"/>
      <c r="C58" s="31">
        <v>34</v>
      </c>
      <c r="D58" s="31">
        <v>144</v>
      </c>
      <c r="E58" s="31">
        <v>79</v>
      </c>
      <c r="F58" s="32"/>
      <c r="G58" s="32"/>
      <c r="H58" s="121">
        <v>0.105</v>
      </c>
      <c r="I58" s="121">
        <v>0.64</v>
      </c>
      <c r="J58" s="121">
        <v>0.632</v>
      </c>
      <c r="K58" s="33"/>
    </row>
    <row r="59" spans="1:11" s="43" customFormat="1" ht="11.25" customHeight="1">
      <c r="A59" s="37" t="s">
        <v>47</v>
      </c>
      <c r="B59" s="38"/>
      <c r="C59" s="39">
        <v>91</v>
      </c>
      <c r="D59" s="39">
        <v>412</v>
      </c>
      <c r="E59" s="39">
        <v>278</v>
      </c>
      <c r="F59" s="40">
        <f>IF(D59&gt;0,100*E59/D59,0)</f>
        <v>67.47572815533981</v>
      </c>
      <c r="G59" s="41"/>
      <c r="H59" s="122">
        <v>0.305</v>
      </c>
      <c r="I59" s="123">
        <v>1.8075</v>
      </c>
      <c r="J59" s="123">
        <v>1.4100000000000001</v>
      </c>
      <c r="K59" s="42">
        <f>IF(I59&gt;0,100*J59/I59,0)</f>
        <v>78.00829875518671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11</v>
      </c>
      <c r="D61" s="31">
        <v>10</v>
      </c>
      <c r="E61" s="31">
        <v>10</v>
      </c>
      <c r="F61" s="32"/>
      <c r="G61" s="32"/>
      <c r="H61" s="121">
        <v>0.039</v>
      </c>
      <c r="I61" s="121">
        <v>0.06</v>
      </c>
      <c r="J61" s="121">
        <v>0.06</v>
      </c>
      <c r="K61" s="33"/>
    </row>
    <row r="62" spans="1:11" s="34" customFormat="1" ht="11.25" customHeight="1">
      <c r="A62" s="36" t="s">
        <v>49</v>
      </c>
      <c r="B62" s="30"/>
      <c r="C62" s="31">
        <v>24</v>
      </c>
      <c r="D62" s="31">
        <v>34</v>
      </c>
      <c r="E62" s="31">
        <v>24</v>
      </c>
      <c r="F62" s="32"/>
      <c r="G62" s="32"/>
      <c r="H62" s="121">
        <v>0.035</v>
      </c>
      <c r="I62" s="121">
        <v>0.045</v>
      </c>
      <c r="J62" s="121">
        <v>0.067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>
        <v>35</v>
      </c>
      <c r="D64" s="39">
        <v>44</v>
      </c>
      <c r="E64" s="39">
        <v>34</v>
      </c>
      <c r="F64" s="40">
        <f>IF(D64&gt;0,100*E64/D64,0)</f>
        <v>77.27272727272727</v>
      </c>
      <c r="G64" s="41"/>
      <c r="H64" s="122">
        <v>0.07400000000000001</v>
      </c>
      <c r="I64" s="123">
        <v>0.105</v>
      </c>
      <c r="J64" s="123">
        <v>0.127</v>
      </c>
      <c r="K64" s="42">
        <f>IF(I64&gt;0,100*J64/I64,0)</f>
        <v>120.95238095238095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29</v>
      </c>
      <c r="D66" s="39">
        <v>25</v>
      </c>
      <c r="E66" s="39">
        <v>25</v>
      </c>
      <c r="F66" s="40">
        <f>IF(D66&gt;0,100*E66/D66,0)</f>
        <v>100</v>
      </c>
      <c r="G66" s="41"/>
      <c r="H66" s="122">
        <v>0.195</v>
      </c>
      <c r="I66" s="123">
        <v>0.168</v>
      </c>
      <c r="J66" s="123">
        <v>0.168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4</v>
      </c>
      <c r="D72" s="31">
        <v>5</v>
      </c>
      <c r="E72" s="31">
        <v>5</v>
      </c>
      <c r="F72" s="32"/>
      <c r="G72" s="32"/>
      <c r="H72" s="121">
        <v>0.005</v>
      </c>
      <c r="I72" s="121">
        <v>0.01</v>
      </c>
      <c r="J72" s="121">
        <v>0.005</v>
      </c>
      <c r="K72" s="33"/>
    </row>
    <row r="73" spans="1:11" s="34" customFormat="1" ht="11.25" customHeight="1">
      <c r="A73" s="36" t="s">
        <v>57</v>
      </c>
      <c r="B73" s="30"/>
      <c r="C73" s="31">
        <v>3782</v>
      </c>
      <c r="D73" s="31">
        <v>3878</v>
      </c>
      <c r="E73" s="31">
        <v>3850</v>
      </c>
      <c r="F73" s="32"/>
      <c r="G73" s="32"/>
      <c r="H73" s="121">
        <v>28.152</v>
      </c>
      <c r="I73" s="121">
        <v>32.42</v>
      </c>
      <c r="J73" s="121">
        <v>27</v>
      </c>
      <c r="K73" s="33"/>
    </row>
    <row r="74" spans="1:11" s="34" customFormat="1" ht="11.25" customHeight="1">
      <c r="A74" s="36" t="s">
        <v>58</v>
      </c>
      <c r="B74" s="30"/>
      <c r="C74" s="31">
        <v>289</v>
      </c>
      <c r="D74" s="31">
        <v>300</v>
      </c>
      <c r="E74" s="31">
        <v>290</v>
      </c>
      <c r="F74" s="32"/>
      <c r="G74" s="32"/>
      <c r="H74" s="121">
        <v>1.864</v>
      </c>
      <c r="I74" s="121">
        <v>1.95</v>
      </c>
      <c r="J74" s="121">
        <v>1.885</v>
      </c>
      <c r="K74" s="33"/>
    </row>
    <row r="75" spans="1:11" s="34" customFormat="1" ht="11.25" customHeight="1">
      <c r="A75" s="36" t="s">
        <v>59</v>
      </c>
      <c r="B75" s="30"/>
      <c r="C75" s="31">
        <v>100</v>
      </c>
      <c r="D75" s="31">
        <v>31</v>
      </c>
      <c r="E75" s="31">
        <v>93</v>
      </c>
      <c r="F75" s="32"/>
      <c r="G75" s="32"/>
      <c r="H75" s="121">
        <v>0.329</v>
      </c>
      <c r="I75" s="121">
        <v>0.153047</v>
      </c>
      <c r="J75" s="121">
        <v>0.084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>
        <v>10</v>
      </c>
      <c r="D77" s="31">
        <v>2</v>
      </c>
      <c r="E77" s="31">
        <v>2</v>
      </c>
      <c r="F77" s="32"/>
      <c r="G77" s="32"/>
      <c r="H77" s="121">
        <v>0.019</v>
      </c>
      <c r="I77" s="121">
        <v>0.003</v>
      </c>
      <c r="J77" s="121">
        <v>0.0036</v>
      </c>
      <c r="K77" s="33"/>
    </row>
    <row r="78" spans="1:11" s="34" customFormat="1" ht="11.25" customHeight="1">
      <c r="A78" s="36" t="s">
        <v>62</v>
      </c>
      <c r="B78" s="30"/>
      <c r="C78" s="31">
        <v>44</v>
      </c>
      <c r="D78" s="31">
        <v>38</v>
      </c>
      <c r="E78" s="31">
        <v>25</v>
      </c>
      <c r="F78" s="32"/>
      <c r="G78" s="32"/>
      <c r="H78" s="121">
        <v>0.229</v>
      </c>
      <c r="I78" s="121">
        <v>0.232</v>
      </c>
      <c r="J78" s="121">
        <v>0.139</v>
      </c>
      <c r="K78" s="33"/>
    </row>
    <row r="79" spans="1:11" s="34" customFormat="1" ht="11.25" customHeight="1">
      <c r="A79" s="36" t="s">
        <v>63</v>
      </c>
      <c r="B79" s="30"/>
      <c r="C79" s="31">
        <v>370</v>
      </c>
      <c r="D79" s="31">
        <v>700</v>
      </c>
      <c r="E79" s="31">
        <v>307</v>
      </c>
      <c r="F79" s="32"/>
      <c r="G79" s="32"/>
      <c r="H79" s="121">
        <v>2.583</v>
      </c>
      <c r="I79" s="121">
        <v>4.45</v>
      </c>
      <c r="J79" s="121">
        <v>2</v>
      </c>
      <c r="K79" s="33"/>
    </row>
    <row r="80" spans="1:11" s="43" customFormat="1" ht="11.25" customHeight="1">
      <c r="A80" s="44" t="s">
        <v>64</v>
      </c>
      <c r="B80" s="38"/>
      <c r="C80" s="39">
        <v>4599</v>
      </c>
      <c r="D80" s="39">
        <v>4954</v>
      </c>
      <c r="E80" s="39">
        <v>4572</v>
      </c>
      <c r="F80" s="40">
        <f>IF(D80&gt;0,100*E80/D80,0)</f>
        <v>92.28905934598305</v>
      </c>
      <c r="G80" s="41"/>
      <c r="H80" s="122">
        <v>33.181</v>
      </c>
      <c r="I80" s="123">
        <v>39.218047000000006</v>
      </c>
      <c r="J80" s="123">
        <v>31.1166</v>
      </c>
      <c r="K80" s="42">
        <f>IF(I80&gt;0,100*J80/I80,0)</f>
        <v>79.34255369728123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7298</v>
      </c>
      <c r="D87" s="54">
        <v>8429</v>
      </c>
      <c r="E87" s="54">
        <v>8279</v>
      </c>
      <c r="F87" s="55">
        <f>IF(D87&gt;0,100*E87/D87,0)</f>
        <v>98.22042946968799</v>
      </c>
      <c r="G87" s="41"/>
      <c r="H87" s="126">
        <v>45.76299999999999</v>
      </c>
      <c r="I87" s="127">
        <v>54.353547000000006</v>
      </c>
      <c r="J87" s="127">
        <v>47.1446</v>
      </c>
      <c r="K87" s="55">
        <f>IF(I87&gt;0,100*J87/I87,0)</f>
        <v>86.73693365402629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60" zoomScaleNormal="70" zoomScalePageLayoutView="0" workbookViewId="0" topLeftCell="A1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6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1829</v>
      </c>
      <c r="D24" s="39">
        <v>2173</v>
      </c>
      <c r="E24" s="39">
        <v>2126</v>
      </c>
      <c r="F24" s="40">
        <f>IF(D24&gt;0,100*E24/D24,0)</f>
        <v>97.83709157846296</v>
      </c>
      <c r="G24" s="41"/>
      <c r="H24" s="122">
        <v>12.364</v>
      </c>
      <c r="I24" s="123">
        <v>16.005</v>
      </c>
      <c r="J24" s="123">
        <v>16.569</v>
      </c>
      <c r="K24" s="42">
        <f>IF(I24&gt;0,100*J24/I24,0)</f>
        <v>103.52389878163073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4038</v>
      </c>
      <c r="D28" s="31">
        <v>3597</v>
      </c>
      <c r="E28" s="31">
        <v>3597</v>
      </c>
      <c r="F28" s="32"/>
      <c r="G28" s="32"/>
      <c r="H28" s="121">
        <v>22.209</v>
      </c>
      <c r="I28" s="121">
        <v>21.582</v>
      </c>
      <c r="J28" s="121">
        <v>21.582</v>
      </c>
      <c r="K28" s="33"/>
    </row>
    <row r="29" spans="1:11" s="34" customFormat="1" ht="11.25" customHeight="1">
      <c r="A29" s="36" t="s">
        <v>22</v>
      </c>
      <c r="B29" s="30"/>
      <c r="C29" s="31">
        <v>45</v>
      </c>
      <c r="D29" s="31">
        <v>47</v>
      </c>
      <c r="E29" s="31">
        <v>47</v>
      </c>
      <c r="F29" s="32"/>
      <c r="G29" s="32"/>
      <c r="H29" s="121">
        <v>0.202</v>
      </c>
      <c r="I29" s="121">
        <v>0.212</v>
      </c>
      <c r="J29" s="121">
        <v>0.216</v>
      </c>
      <c r="K29" s="33"/>
    </row>
    <row r="30" spans="1:11" s="34" customFormat="1" ht="11.25" customHeight="1">
      <c r="A30" s="36" t="s">
        <v>23</v>
      </c>
      <c r="B30" s="30"/>
      <c r="C30" s="31">
        <v>2652</v>
      </c>
      <c r="D30" s="31">
        <v>2327</v>
      </c>
      <c r="E30" s="31">
        <v>2300</v>
      </c>
      <c r="F30" s="32"/>
      <c r="G30" s="32"/>
      <c r="H30" s="121">
        <v>13.843</v>
      </c>
      <c r="I30" s="121">
        <v>12.089</v>
      </c>
      <c r="J30" s="121">
        <v>12.089</v>
      </c>
      <c r="K30" s="33"/>
    </row>
    <row r="31" spans="1:11" s="43" customFormat="1" ht="11.25" customHeight="1">
      <c r="A31" s="44" t="s">
        <v>24</v>
      </c>
      <c r="B31" s="38"/>
      <c r="C31" s="39">
        <v>6735</v>
      </c>
      <c r="D31" s="39">
        <v>5971</v>
      </c>
      <c r="E31" s="39">
        <v>5944</v>
      </c>
      <c r="F31" s="40">
        <f>IF(D31&gt;0,100*E31/D31,0)</f>
        <v>99.5478144364428</v>
      </c>
      <c r="G31" s="41"/>
      <c r="H31" s="122">
        <v>36.254000000000005</v>
      </c>
      <c r="I31" s="123">
        <v>33.883</v>
      </c>
      <c r="J31" s="123">
        <v>33.887</v>
      </c>
      <c r="K31" s="42">
        <f>IF(I31&gt;0,100*J31/I31,0)</f>
        <v>100.01180533010653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>
        <v>943</v>
      </c>
      <c r="D34" s="31">
        <v>947</v>
      </c>
      <c r="E34" s="31">
        <v>942</v>
      </c>
      <c r="F34" s="32"/>
      <c r="G34" s="32"/>
      <c r="H34" s="121">
        <v>5.611</v>
      </c>
      <c r="I34" s="121">
        <v>6.54</v>
      </c>
      <c r="J34" s="121">
        <v>5.7</v>
      </c>
      <c r="K34" s="33"/>
    </row>
    <row r="35" spans="1:11" s="34" customFormat="1" ht="11.25" customHeight="1">
      <c r="A35" s="36" t="s">
        <v>27</v>
      </c>
      <c r="B35" s="30"/>
      <c r="C35" s="31">
        <v>29</v>
      </c>
      <c r="D35" s="31">
        <v>25</v>
      </c>
      <c r="E35" s="31">
        <v>30</v>
      </c>
      <c r="F35" s="32"/>
      <c r="G35" s="32"/>
      <c r="H35" s="121">
        <v>0.226</v>
      </c>
      <c r="I35" s="121">
        <v>0.183</v>
      </c>
      <c r="J35" s="121">
        <v>0.22</v>
      </c>
      <c r="K35" s="33"/>
    </row>
    <row r="36" spans="1:11" s="34" customFormat="1" ht="11.25" customHeight="1">
      <c r="A36" s="36" t="s">
        <v>28</v>
      </c>
      <c r="B36" s="30"/>
      <c r="C36" s="31">
        <v>19807</v>
      </c>
      <c r="D36" s="31">
        <v>20017</v>
      </c>
      <c r="E36" s="31">
        <v>19767</v>
      </c>
      <c r="F36" s="32"/>
      <c r="G36" s="32"/>
      <c r="H36" s="121">
        <v>126.052</v>
      </c>
      <c r="I36" s="121">
        <v>130.109</v>
      </c>
      <c r="J36" s="121">
        <v>128.486</v>
      </c>
      <c r="K36" s="33"/>
    </row>
    <row r="37" spans="1:11" s="43" customFormat="1" ht="11.25" customHeight="1">
      <c r="A37" s="37" t="s">
        <v>29</v>
      </c>
      <c r="B37" s="38"/>
      <c r="C37" s="39">
        <v>20779</v>
      </c>
      <c r="D37" s="39">
        <v>20989</v>
      </c>
      <c r="E37" s="39">
        <v>20739</v>
      </c>
      <c r="F37" s="40">
        <f>IF(D37&gt;0,100*E37/D37,0)</f>
        <v>98.80889989994759</v>
      </c>
      <c r="G37" s="41"/>
      <c r="H37" s="122">
        <v>131.889</v>
      </c>
      <c r="I37" s="123">
        <v>136.83200000000002</v>
      </c>
      <c r="J37" s="123">
        <v>134.40599999999998</v>
      </c>
      <c r="K37" s="42">
        <f>IF(I37&gt;0,100*J37/I37,0)</f>
        <v>98.2270229186155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30</v>
      </c>
      <c r="D39" s="39">
        <v>30</v>
      </c>
      <c r="E39" s="39">
        <v>28</v>
      </c>
      <c r="F39" s="40">
        <f>IF(D39&gt;0,100*E39/D39,0)</f>
        <v>93.33333333333333</v>
      </c>
      <c r="G39" s="41"/>
      <c r="H39" s="122">
        <v>0.048</v>
      </c>
      <c r="I39" s="123">
        <v>0.045</v>
      </c>
      <c r="J39" s="123">
        <v>0.054</v>
      </c>
      <c r="K39" s="42">
        <f>IF(I39&gt;0,100*J39/I39,0)</f>
        <v>120.00000000000001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2">
        <v>0.006</v>
      </c>
      <c r="I52" s="123">
        <v>0.006</v>
      </c>
      <c r="J52" s="123">
        <v>0.006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110</v>
      </c>
      <c r="D54" s="31">
        <v>87</v>
      </c>
      <c r="E54" s="31">
        <v>130</v>
      </c>
      <c r="F54" s="32"/>
      <c r="G54" s="32"/>
      <c r="H54" s="121">
        <v>0.726</v>
      </c>
      <c r="I54" s="121">
        <v>0.566</v>
      </c>
      <c r="J54" s="121">
        <v>0.845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>
        <v>110</v>
      </c>
      <c r="D59" s="39">
        <v>87</v>
      </c>
      <c r="E59" s="39">
        <v>130</v>
      </c>
      <c r="F59" s="40">
        <f>IF(D59&gt;0,100*E59/D59,0)</f>
        <v>149.42528735632183</v>
      </c>
      <c r="G59" s="41"/>
      <c r="H59" s="122">
        <v>0.726</v>
      </c>
      <c r="I59" s="123">
        <v>0.566</v>
      </c>
      <c r="J59" s="123">
        <v>0.845</v>
      </c>
      <c r="K59" s="42">
        <f>IF(I59&gt;0,100*J59/I59,0)</f>
        <v>149.2932862190813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297</v>
      </c>
      <c r="D61" s="31">
        <v>310</v>
      </c>
      <c r="E61" s="31">
        <v>310</v>
      </c>
      <c r="F61" s="32"/>
      <c r="G61" s="32"/>
      <c r="H61" s="121">
        <v>1.262</v>
      </c>
      <c r="I61" s="121">
        <v>1.3</v>
      </c>
      <c r="J61" s="121">
        <v>1.24</v>
      </c>
      <c r="K61" s="33"/>
    </row>
    <row r="62" spans="1:11" s="34" customFormat="1" ht="11.25" customHeight="1">
      <c r="A62" s="36" t="s">
        <v>49</v>
      </c>
      <c r="B62" s="30"/>
      <c r="C62" s="31">
        <v>153</v>
      </c>
      <c r="D62" s="31">
        <v>153</v>
      </c>
      <c r="E62" s="31">
        <v>153</v>
      </c>
      <c r="F62" s="32"/>
      <c r="G62" s="32"/>
      <c r="H62" s="121">
        <v>1.251</v>
      </c>
      <c r="I62" s="121">
        <v>1.075</v>
      </c>
      <c r="J62" s="121">
        <v>1.075</v>
      </c>
      <c r="K62" s="33"/>
    </row>
    <row r="63" spans="1:11" s="34" customFormat="1" ht="11.25" customHeight="1">
      <c r="A63" s="36" t="s">
        <v>50</v>
      </c>
      <c r="B63" s="30"/>
      <c r="C63" s="31">
        <v>14609</v>
      </c>
      <c r="D63" s="31">
        <v>14624</v>
      </c>
      <c r="E63" s="31">
        <v>14624</v>
      </c>
      <c r="F63" s="32"/>
      <c r="G63" s="32"/>
      <c r="H63" s="121">
        <v>120.451</v>
      </c>
      <c r="I63" s="121">
        <v>97</v>
      </c>
      <c r="J63" s="121">
        <v>114.521</v>
      </c>
      <c r="K63" s="33"/>
    </row>
    <row r="64" spans="1:11" s="43" customFormat="1" ht="11.25" customHeight="1">
      <c r="A64" s="37" t="s">
        <v>51</v>
      </c>
      <c r="B64" s="38"/>
      <c r="C64" s="39">
        <v>15059</v>
      </c>
      <c r="D64" s="39">
        <v>15087</v>
      </c>
      <c r="E64" s="39">
        <v>15087</v>
      </c>
      <c r="F64" s="40">
        <f>IF(D64&gt;0,100*E64/D64,0)</f>
        <v>100</v>
      </c>
      <c r="G64" s="41"/>
      <c r="H64" s="122">
        <v>122.964</v>
      </c>
      <c r="I64" s="123">
        <v>99.375</v>
      </c>
      <c r="J64" s="123">
        <v>116.836</v>
      </c>
      <c r="K64" s="42">
        <f>IF(I64&gt;0,100*J64/I64,0)</f>
        <v>117.5708176100629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438</v>
      </c>
      <c r="D66" s="39">
        <v>411</v>
      </c>
      <c r="E66" s="39">
        <v>465</v>
      </c>
      <c r="F66" s="40">
        <f>IF(D66&gt;0,100*E66/D66,0)</f>
        <v>113.13868613138686</v>
      </c>
      <c r="G66" s="41"/>
      <c r="H66" s="122">
        <v>2.409</v>
      </c>
      <c r="I66" s="123">
        <v>1.644</v>
      </c>
      <c r="J66" s="123">
        <v>1.644</v>
      </c>
      <c r="K66" s="42">
        <f>IF(I66&gt;0,100*J66/I66,0)</f>
        <v>99.99999999999999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19470</v>
      </c>
      <c r="D68" s="31">
        <v>18920</v>
      </c>
      <c r="E68" s="31">
        <v>19100</v>
      </c>
      <c r="F68" s="32"/>
      <c r="G68" s="32"/>
      <c r="H68" s="121">
        <v>138.007</v>
      </c>
      <c r="I68" s="121">
        <v>136.5</v>
      </c>
      <c r="J68" s="121">
        <v>135</v>
      </c>
      <c r="K68" s="33"/>
    </row>
    <row r="69" spans="1:11" s="34" customFormat="1" ht="11.25" customHeight="1">
      <c r="A69" s="36" t="s">
        <v>54</v>
      </c>
      <c r="B69" s="30"/>
      <c r="C69" s="31">
        <v>5584</v>
      </c>
      <c r="D69" s="31">
        <v>5650</v>
      </c>
      <c r="E69" s="31">
        <v>5600</v>
      </c>
      <c r="F69" s="32"/>
      <c r="G69" s="32"/>
      <c r="H69" s="121">
        <v>39.229</v>
      </c>
      <c r="I69" s="121">
        <v>40</v>
      </c>
      <c r="J69" s="121">
        <v>40</v>
      </c>
      <c r="K69" s="33"/>
    </row>
    <row r="70" spans="1:11" s="43" customFormat="1" ht="11.25" customHeight="1">
      <c r="A70" s="37" t="s">
        <v>55</v>
      </c>
      <c r="B70" s="38"/>
      <c r="C70" s="39">
        <v>25054</v>
      </c>
      <c r="D70" s="39">
        <v>24570</v>
      </c>
      <c r="E70" s="39">
        <v>24700</v>
      </c>
      <c r="F70" s="40">
        <f>IF(D70&gt;0,100*E70/D70,0)</f>
        <v>100.52910052910053</v>
      </c>
      <c r="G70" s="41"/>
      <c r="H70" s="122">
        <v>177.236</v>
      </c>
      <c r="I70" s="123">
        <v>176.5</v>
      </c>
      <c r="J70" s="123">
        <v>175</v>
      </c>
      <c r="K70" s="42">
        <f>IF(I70&gt;0,100*J70/I70,0)</f>
        <v>99.15014164305948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2861</v>
      </c>
      <c r="D73" s="31">
        <v>2788</v>
      </c>
      <c r="E73" s="31">
        <v>2800</v>
      </c>
      <c r="F73" s="32"/>
      <c r="G73" s="32"/>
      <c r="H73" s="121">
        <v>22.8</v>
      </c>
      <c r="I73" s="121">
        <v>22.58</v>
      </c>
      <c r="J73" s="121">
        <v>22.5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>
        <v>27</v>
      </c>
      <c r="D76" s="31">
        <v>27</v>
      </c>
      <c r="E76" s="31">
        <v>27</v>
      </c>
      <c r="F76" s="32"/>
      <c r="G76" s="32"/>
      <c r="H76" s="121">
        <v>0.257</v>
      </c>
      <c r="I76" s="121">
        <v>0.246</v>
      </c>
      <c r="J76" s="121">
        <v>0.257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37496</v>
      </c>
      <c r="D79" s="31">
        <v>37350</v>
      </c>
      <c r="E79" s="31">
        <v>37364</v>
      </c>
      <c r="F79" s="32"/>
      <c r="G79" s="32"/>
      <c r="H79" s="121">
        <v>354.15</v>
      </c>
      <c r="I79" s="121">
        <v>354.825</v>
      </c>
      <c r="J79" s="121">
        <v>336.275</v>
      </c>
      <c r="K79" s="33"/>
    </row>
    <row r="80" spans="1:11" s="43" customFormat="1" ht="11.25" customHeight="1">
      <c r="A80" s="44" t="s">
        <v>64</v>
      </c>
      <c r="B80" s="38"/>
      <c r="C80" s="39">
        <v>40384</v>
      </c>
      <c r="D80" s="39">
        <v>40165</v>
      </c>
      <c r="E80" s="39">
        <v>40191</v>
      </c>
      <c r="F80" s="40">
        <f>IF(D80&gt;0,100*E80/D80,0)</f>
        <v>100.06473297647206</v>
      </c>
      <c r="G80" s="41"/>
      <c r="H80" s="122">
        <v>377.207</v>
      </c>
      <c r="I80" s="123">
        <v>377.651</v>
      </c>
      <c r="J80" s="123">
        <v>359.032</v>
      </c>
      <c r="K80" s="42">
        <f>IF(I80&gt;0,100*J80/I80,0)</f>
        <v>95.06978665487446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110419</v>
      </c>
      <c r="D87" s="54">
        <v>109484</v>
      </c>
      <c r="E87" s="54">
        <v>109411</v>
      </c>
      <c r="F87" s="55">
        <f>IF(D87&gt;0,100*E87/D87,0)</f>
        <v>99.93332359066164</v>
      </c>
      <c r="G87" s="41"/>
      <c r="H87" s="126">
        <v>861.103</v>
      </c>
      <c r="I87" s="127">
        <v>842.5070000000001</v>
      </c>
      <c r="J87" s="127">
        <v>838.279</v>
      </c>
      <c r="K87" s="55">
        <f>IF(I87&gt;0,100*J87/I87,0)</f>
        <v>99.49816440694259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60" zoomScaleNormal="70" zoomScalePageLayoutView="0" workbookViewId="0" topLeftCell="A1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6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932</v>
      </c>
      <c r="D9" s="31">
        <v>946</v>
      </c>
      <c r="E9" s="31">
        <v>946</v>
      </c>
      <c r="F9" s="32"/>
      <c r="G9" s="32"/>
      <c r="H9" s="121">
        <v>2.459</v>
      </c>
      <c r="I9" s="121">
        <v>2.997</v>
      </c>
      <c r="J9" s="121">
        <v>2.997</v>
      </c>
      <c r="K9" s="33"/>
    </row>
    <row r="10" spans="1:11" s="34" customFormat="1" ht="11.25" customHeight="1">
      <c r="A10" s="36" t="s">
        <v>9</v>
      </c>
      <c r="B10" s="30"/>
      <c r="C10" s="31">
        <v>634</v>
      </c>
      <c r="D10" s="31">
        <v>645</v>
      </c>
      <c r="E10" s="31">
        <v>645</v>
      </c>
      <c r="F10" s="32"/>
      <c r="G10" s="32"/>
      <c r="H10" s="121">
        <v>1.044</v>
      </c>
      <c r="I10" s="121">
        <v>1.064</v>
      </c>
      <c r="J10" s="121">
        <v>1.064</v>
      </c>
      <c r="K10" s="33"/>
    </row>
    <row r="11" spans="1:11" s="34" customFormat="1" ht="11.25" customHeight="1">
      <c r="A11" s="29" t="s">
        <v>10</v>
      </c>
      <c r="B11" s="30"/>
      <c r="C11" s="31">
        <v>232</v>
      </c>
      <c r="D11" s="31">
        <v>228</v>
      </c>
      <c r="E11" s="31">
        <v>228</v>
      </c>
      <c r="F11" s="32"/>
      <c r="G11" s="32"/>
      <c r="H11" s="121">
        <v>0.223</v>
      </c>
      <c r="I11" s="121">
        <v>0.219</v>
      </c>
      <c r="J11" s="121">
        <v>0.219</v>
      </c>
      <c r="K11" s="33"/>
    </row>
    <row r="12" spans="1:11" s="34" customFormat="1" ht="11.25" customHeight="1">
      <c r="A12" s="36" t="s">
        <v>11</v>
      </c>
      <c r="B12" s="30"/>
      <c r="C12" s="31">
        <v>290</v>
      </c>
      <c r="D12" s="31">
        <v>275</v>
      </c>
      <c r="E12" s="31">
        <v>275</v>
      </c>
      <c r="F12" s="32"/>
      <c r="G12" s="32"/>
      <c r="H12" s="121">
        <v>0.677</v>
      </c>
      <c r="I12" s="121">
        <v>0.641</v>
      </c>
      <c r="J12" s="121">
        <v>0.641</v>
      </c>
      <c r="K12" s="33"/>
    </row>
    <row r="13" spans="1:11" s="43" customFormat="1" ht="11.25" customHeight="1">
      <c r="A13" s="37" t="s">
        <v>12</v>
      </c>
      <c r="B13" s="38"/>
      <c r="C13" s="39">
        <v>2088</v>
      </c>
      <c r="D13" s="39">
        <v>2094</v>
      </c>
      <c r="E13" s="39">
        <v>2094</v>
      </c>
      <c r="F13" s="40">
        <f>IF(D13&gt;0,100*E13/D13,0)</f>
        <v>100</v>
      </c>
      <c r="G13" s="41"/>
      <c r="H13" s="122">
        <v>4.4030000000000005</v>
      </c>
      <c r="I13" s="123">
        <v>4.921</v>
      </c>
      <c r="J13" s="123">
        <v>4.921</v>
      </c>
      <c r="K13" s="42">
        <f>IF(I13&gt;0,100*J13/I13,0)</f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900</v>
      </c>
      <c r="D15" s="39">
        <v>900</v>
      </c>
      <c r="E15" s="39">
        <v>1035</v>
      </c>
      <c r="F15" s="40">
        <f>IF(D15&gt;0,100*E15/D15,0)</f>
        <v>115</v>
      </c>
      <c r="G15" s="41"/>
      <c r="H15" s="122">
        <v>0.65</v>
      </c>
      <c r="I15" s="123">
        <v>0.65</v>
      </c>
      <c r="J15" s="123">
        <v>0.7</v>
      </c>
      <c r="K15" s="42">
        <f>IF(I15&gt;0,100*J15/I15,0)</f>
        <v>107.6923076923077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7</v>
      </c>
      <c r="D17" s="39"/>
      <c r="E17" s="39">
        <v>7</v>
      </c>
      <c r="F17" s="40"/>
      <c r="G17" s="41"/>
      <c r="H17" s="122">
        <v>0.007</v>
      </c>
      <c r="I17" s="123"/>
      <c r="J17" s="123">
        <v>0.028</v>
      </c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157</v>
      </c>
      <c r="D19" s="31">
        <v>223</v>
      </c>
      <c r="E19" s="31">
        <v>246</v>
      </c>
      <c r="F19" s="32"/>
      <c r="G19" s="32"/>
      <c r="H19" s="121">
        <v>0.22</v>
      </c>
      <c r="I19" s="121">
        <v>0.401</v>
      </c>
      <c r="J19" s="121">
        <v>0.492</v>
      </c>
      <c r="K19" s="33"/>
    </row>
    <row r="20" spans="1:11" s="34" customFormat="1" ht="11.25" customHeight="1">
      <c r="A20" s="36" t="s">
        <v>16</v>
      </c>
      <c r="B20" s="30"/>
      <c r="C20" s="31">
        <v>280</v>
      </c>
      <c r="D20" s="31">
        <v>280</v>
      </c>
      <c r="E20" s="31">
        <v>280</v>
      </c>
      <c r="F20" s="32"/>
      <c r="G20" s="32"/>
      <c r="H20" s="121">
        <v>0.21</v>
      </c>
      <c r="I20" s="121">
        <v>0.264</v>
      </c>
      <c r="J20" s="121">
        <v>0.225</v>
      </c>
      <c r="K20" s="33"/>
    </row>
    <row r="21" spans="1:11" s="34" customFormat="1" ht="11.25" customHeight="1">
      <c r="A21" s="36" t="s">
        <v>17</v>
      </c>
      <c r="B21" s="30"/>
      <c r="C21" s="31">
        <v>225</v>
      </c>
      <c r="D21" s="31">
        <v>225</v>
      </c>
      <c r="E21" s="31">
        <v>225</v>
      </c>
      <c r="F21" s="32"/>
      <c r="G21" s="32"/>
      <c r="H21" s="121">
        <v>0.205</v>
      </c>
      <c r="I21" s="121">
        <v>0.394</v>
      </c>
      <c r="J21" s="121">
        <v>0.203</v>
      </c>
      <c r="K21" s="33"/>
    </row>
    <row r="22" spans="1:11" s="43" customFormat="1" ht="11.25" customHeight="1">
      <c r="A22" s="37" t="s">
        <v>18</v>
      </c>
      <c r="B22" s="38"/>
      <c r="C22" s="39">
        <v>662</v>
      </c>
      <c r="D22" s="39">
        <v>728</v>
      </c>
      <c r="E22" s="39">
        <v>751</v>
      </c>
      <c r="F22" s="40">
        <f>IF(D22&gt;0,100*E22/D22,0)</f>
        <v>103.15934065934066</v>
      </c>
      <c r="G22" s="41"/>
      <c r="H22" s="122">
        <v>0.635</v>
      </c>
      <c r="I22" s="123">
        <v>1.0590000000000002</v>
      </c>
      <c r="J22" s="123">
        <v>0.9199999999999999</v>
      </c>
      <c r="K22" s="42">
        <f>IF(I22&gt;0,100*J22/I22,0)</f>
        <v>86.87440982058544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436</v>
      </c>
      <c r="D24" s="39">
        <v>321</v>
      </c>
      <c r="E24" s="39">
        <v>251</v>
      </c>
      <c r="F24" s="40">
        <f>IF(D24&gt;0,100*E24/D24,0)</f>
        <v>78.19314641744548</v>
      </c>
      <c r="G24" s="41"/>
      <c r="H24" s="122">
        <v>1.207</v>
      </c>
      <c r="I24" s="123">
        <v>0.847</v>
      </c>
      <c r="J24" s="123">
        <v>0.672</v>
      </c>
      <c r="K24" s="42">
        <f>IF(I24&gt;0,100*J24/I24,0)</f>
        <v>79.33884297520662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115</v>
      </c>
      <c r="D26" s="39">
        <v>135</v>
      </c>
      <c r="E26" s="39">
        <v>140</v>
      </c>
      <c r="F26" s="40">
        <f>IF(D26&gt;0,100*E26/D26,0)</f>
        <v>103.70370370370371</v>
      </c>
      <c r="G26" s="41"/>
      <c r="H26" s="122">
        <v>0.196</v>
      </c>
      <c r="I26" s="123">
        <v>0.21</v>
      </c>
      <c r="J26" s="123">
        <v>0.24</v>
      </c>
      <c r="K26" s="42">
        <f>IF(I26&gt;0,100*J26/I26,0)</f>
        <v>114.28571428571429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3</v>
      </c>
      <c r="D28" s="31">
        <v>1</v>
      </c>
      <c r="E28" s="31">
        <v>1</v>
      </c>
      <c r="F28" s="32"/>
      <c r="G28" s="32"/>
      <c r="H28" s="121">
        <v>0.007</v>
      </c>
      <c r="I28" s="121">
        <v>0.006</v>
      </c>
      <c r="J28" s="121">
        <v>0.003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1</v>
      </c>
      <c r="D30" s="31">
        <v>3</v>
      </c>
      <c r="E30" s="31">
        <v>6</v>
      </c>
      <c r="F30" s="32"/>
      <c r="G30" s="32"/>
      <c r="H30" s="121">
        <v>0.002</v>
      </c>
      <c r="I30" s="121">
        <v>0.006</v>
      </c>
      <c r="J30" s="121">
        <v>0.012</v>
      </c>
      <c r="K30" s="33"/>
    </row>
    <row r="31" spans="1:11" s="43" customFormat="1" ht="11.25" customHeight="1">
      <c r="A31" s="44" t="s">
        <v>24</v>
      </c>
      <c r="B31" s="38"/>
      <c r="C31" s="39">
        <v>4</v>
      </c>
      <c r="D31" s="39">
        <v>4</v>
      </c>
      <c r="E31" s="39">
        <v>7</v>
      </c>
      <c r="F31" s="40">
        <f>IF(D31&gt;0,100*E31/D31,0)</f>
        <v>175</v>
      </c>
      <c r="G31" s="41"/>
      <c r="H31" s="122">
        <v>0.009000000000000001</v>
      </c>
      <c r="I31" s="123">
        <v>0.012</v>
      </c>
      <c r="J31" s="123">
        <v>0.015</v>
      </c>
      <c r="K31" s="42">
        <f>IF(I31&gt;0,100*J31/I31,0)</f>
        <v>125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168</v>
      </c>
      <c r="D33" s="31">
        <v>160</v>
      </c>
      <c r="E33" s="31">
        <v>130</v>
      </c>
      <c r="F33" s="32"/>
      <c r="G33" s="32"/>
      <c r="H33" s="121">
        <v>0.173</v>
      </c>
      <c r="I33" s="121">
        <v>0.24</v>
      </c>
      <c r="J33" s="121">
        <v>0.18</v>
      </c>
      <c r="K33" s="33"/>
    </row>
    <row r="34" spans="1:11" s="34" customFormat="1" ht="11.25" customHeight="1">
      <c r="A34" s="36" t="s">
        <v>26</v>
      </c>
      <c r="B34" s="30"/>
      <c r="C34" s="31">
        <v>40</v>
      </c>
      <c r="D34" s="31">
        <v>111</v>
      </c>
      <c r="E34" s="31">
        <v>42</v>
      </c>
      <c r="F34" s="32"/>
      <c r="G34" s="32"/>
      <c r="H34" s="121">
        <v>0.046</v>
      </c>
      <c r="I34" s="121">
        <v>0.125</v>
      </c>
      <c r="J34" s="121">
        <v>0.056</v>
      </c>
      <c r="K34" s="33"/>
    </row>
    <row r="35" spans="1:11" s="34" customFormat="1" ht="11.25" customHeight="1">
      <c r="A35" s="36" t="s">
        <v>27</v>
      </c>
      <c r="B35" s="30"/>
      <c r="C35" s="31">
        <v>9</v>
      </c>
      <c r="D35" s="31">
        <v>10</v>
      </c>
      <c r="E35" s="31">
        <v>10</v>
      </c>
      <c r="F35" s="32"/>
      <c r="G35" s="32"/>
      <c r="H35" s="121">
        <v>0.011</v>
      </c>
      <c r="I35" s="121">
        <v>0.012</v>
      </c>
      <c r="J35" s="121">
        <v>0.012</v>
      </c>
      <c r="K35" s="33"/>
    </row>
    <row r="36" spans="1:11" s="34" customFormat="1" ht="11.25" customHeight="1">
      <c r="A36" s="36" t="s">
        <v>28</v>
      </c>
      <c r="B36" s="30"/>
      <c r="C36" s="31">
        <v>1</v>
      </c>
      <c r="D36" s="31">
        <v>1</v>
      </c>
      <c r="E36" s="31">
        <v>23</v>
      </c>
      <c r="F36" s="32"/>
      <c r="G36" s="32"/>
      <c r="H36" s="121">
        <v>0.002</v>
      </c>
      <c r="I36" s="121">
        <v>0.002</v>
      </c>
      <c r="J36" s="121">
        <v>0.035</v>
      </c>
      <c r="K36" s="33"/>
    </row>
    <row r="37" spans="1:11" s="43" customFormat="1" ht="11.25" customHeight="1">
      <c r="A37" s="37" t="s">
        <v>29</v>
      </c>
      <c r="B37" s="38"/>
      <c r="C37" s="39">
        <v>218</v>
      </c>
      <c r="D37" s="39">
        <v>282</v>
      </c>
      <c r="E37" s="39">
        <v>205</v>
      </c>
      <c r="F37" s="40">
        <f>IF(D37&gt;0,100*E37/D37,0)</f>
        <v>72.69503546099291</v>
      </c>
      <c r="G37" s="41"/>
      <c r="H37" s="122">
        <v>0.23199999999999998</v>
      </c>
      <c r="I37" s="123">
        <v>0.379</v>
      </c>
      <c r="J37" s="123">
        <v>0.28300000000000003</v>
      </c>
      <c r="K37" s="42">
        <f>IF(I37&gt;0,100*J37/I37,0)</f>
        <v>74.67018469656993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5</v>
      </c>
      <c r="D39" s="39">
        <v>5</v>
      </c>
      <c r="E39" s="39">
        <v>8</v>
      </c>
      <c r="F39" s="40">
        <f>IF(D39&gt;0,100*E39/D39,0)</f>
        <v>160</v>
      </c>
      <c r="G39" s="41"/>
      <c r="H39" s="122">
        <v>0.004</v>
      </c>
      <c r="I39" s="123">
        <v>0.004</v>
      </c>
      <c r="J39" s="123">
        <v>0.006</v>
      </c>
      <c r="K39" s="42">
        <f>IF(I39&gt;0,100*J39/I39,0)</f>
        <v>150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305</v>
      </c>
      <c r="D41" s="31">
        <v>319</v>
      </c>
      <c r="E41" s="31">
        <v>315</v>
      </c>
      <c r="F41" s="32"/>
      <c r="G41" s="32"/>
      <c r="H41" s="121">
        <v>0.53</v>
      </c>
      <c r="I41" s="121">
        <v>0.52</v>
      </c>
      <c r="J41" s="121">
        <v>0.585</v>
      </c>
      <c r="K41" s="33"/>
    </row>
    <row r="42" spans="1:11" s="34" customFormat="1" ht="11.25" customHeight="1">
      <c r="A42" s="36" t="s">
        <v>32</v>
      </c>
      <c r="B42" s="30"/>
      <c r="C42" s="31">
        <v>48</v>
      </c>
      <c r="D42" s="31">
        <v>41</v>
      </c>
      <c r="E42" s="31">
        <v>46</v>
      </c>
      <c r="F42" s="32"/>
      <c r="G42" s="32"/>
      <c r="H42" s="121">
        <v>0.062</v>
      </c>
      <c r="I42" s="121">
        <v>0.053</v>
      </c>
      <c r="J42" s="121">
        <v>0.06</v>
      </c>
      <c r="K42" s="33"/>
    </row>
    <row r="43" spans="1:11" s="34" customFormat="1" ht="11.25" customHeight="1">
      <c r="A43" s="36" t="s">
        <v>33</v>
      </c>
      <c r="B43" s="30"/>
      <c r="C43" s="31">
        <v>2440</v>
      </c>
      <c r="D43" s="31">
        <v>3300</v>
      </c>
      <c r="E43" s="31">
        <v>3661</v>
      </c>
      <c r="F43" s="32"/>
      <c r="G43" s="32"/>
      <c r="H43" s="121">
        <v>3.855</v>
      </c>
      <c r="I43" s="121">
        <v>8.25</v>
      </c>
      <c r="J43" s="121">
        <v>7.688</v>
      </c>
      <c r="K43" s="33"/>
    </row>
    <row r="44" spans="1:11" s="34" customFormat="1" ht="11.25" customHeight="1">
      <c r="A44" s="36" t="s">
        <v>34</v>
      </c>
      <c r="B44" s="30"/>
      <c r="C44" s="31">
        <v>53</v>
      </c>
      <c r="D44" s="31">
        <v>66</v>
      </c>
      <c r="E44" s="31">
        <v>78</v>
      </c>
      <c r="F44" s="32"/>
      <c r="G44" s="32"/>
      <c r="H44" s="121">
        <v>0.095</v>
      </c>
      <c r="I44" s="121">
        <v>0.132</v>
      </c>
      <c r="J44" s="121">
        <v>0.156</v>
      </c>
      <c r="K44" s="33"/>
    </row>
    <row r="45" spans="1:11" s="34" customFormat="1" ht="11.25" customHeight="1">
      <c r="A45" s="36" t="s">
        <v>35</v>
      </c>
      <c r="B45" s="30"/>
      <c r="C45" s="31">
        <v>55</v>
      </c>
      <c r="D45" s="31">
        <v>60</v>
      </c>
      <c r="E45" s="31">
        <v>56</v>
      </c>
      <c r="F45" s="32"/>
      <c r="G45" s="32"/>
      <c r="H45" s="121">
        <v>0.108</v>
      </c>
      <c r="I45" s="121">
        <v>0.1</v>
      </c>
      <c r="J45" s="121">
        <v>0.112</v>
      </c>
      <c r="K45" s="33"/>
    </row>
    <row r="46" spans="1:11" s="34" customFormat="1" ht="11.25" customHeight="1">
      <c r="A46" s="36" t="s">
        <v>36</v>
      </c>
      <c r="B46" s="30"/>
      <c r="C46" s="31">
        <v>30</v>
      </c>
      <c r="D46" s="31">
        <v>32</v>
      </c>
      <c r="E46" s="31">
        <v>34</v>
      </c>
      <c r="F46" s="32"/>
      <c r="G46" s="32"/>
      <c r="H46" s="121">
        <v>0.06</v>
      </c>
      <c r="I46" s="121">
        <v>0.064</v>
      </c>
      <c r="J46" s="121">
        <v>0.068</v>
      </c>
      <c r="K46" s="33"/>
    </row>
    <row r="47" spans="1:11" s="34" customFormat="1" ht="11.25" customHeight="1">
      <c r="A47" s="36" t="s">
        <v>37</v>
      </c>
      <c r="B47" s="30"/>
      <c r="C47" s="31">
        <v>2</v>
      </c>
      <c r="D47" s="31">
        <v>2</v>
      </c>
      <c r="E47" s="31">
        <v>9</v>
      </c>
      <c r="F47" s="32"/>
      <c r="G47" s="32"/>
      <c r="H47" s="121">
        <v>0.002</v>
      </c>
      <c r="I47" s="121">
        <v>0.002</v>
      </c>
      <c r="J47" s="121">
        <v>0.009</v>
      </c>
      <c r="K47" s="33"/>
    </row>
    <row r="48" spans="1:11" s="34" customFormat="1" ht="11.25" customHeight="1">
      <c r="A48" s="36" t="s">
        <v>38</v>
      </c>
      <c r="B48" s="30"/>
      <c r="C48" s="31">
        <v>79</v>
      </c>
      <c r="D48" s="31">
        <v>129</v>
      </c>
      <c r="E48" s="31">
        <v>172</v>
      </c>
      <c r="F48" s="32"/>
      <c r="G48" s="32"/>
      <c r="H48" s="121">
        <v>0.197</v>
      </c>
      <c r="I48" s="121">
        <v>0.356</v>
      </c>
      <c r="J48" s="121">
        <v>0.43</v>
      </c>
      <c r="K48" s="33"/>
    </row>
    <row r="49" spans="1:11" s="34" customFormat="1" ht="11.25" customHeight="1">
      <c r="A49" s="36" t="s">
        <v>39</v>
      </c>
      <c r="B49" s="30"/>
      <c r="C49" s="31">
        <v>82</v>
      </c>
      <c r="D49" s="31">
        <v>123</v>
      </c>
      <c r="E49" s="31">
        <v>159</v>
      </c>
      <c r="F49" s="32"/>
      <c r="G49" s="32"/>
      <c r="H49" s="121">
        <v>0.164</v>
      </c>
      <c r="I49" s="121">
        <v>0.235</v>
      </c>
      <c r="J49" s="121">
        <v>0.285</v>
      </c>
      <c r="K49" s="33"/>
    </row>
    <row r="50" spans="1:11" s="43" customFormat="1" ht="11.25" customHeight="1">
      <c r="A50" s="44" t="s">
        <v>40</v>
      </c>
      <c r="B50" s="38"/>
      <c r="C50" s="39">
        <v>3094</v>
      </c>
      <c r="D50" s="39">
        <v>4072</v>
      </c>
      <c r="E50" s="39">
        <v>4530</v>
      </c>
      <c r="F50" s="40">
        <f>IF(D50&gt;0,100*E50/D50,0)</f>
        <v>111.2475442043222</v>
      </c>
      <c r="G50" s="41"/>
      <c r="H50" s="122">
        <v>5.072999999999999</v>
      </c>
      <c r="I50" s="123">
        <v>9.712</v>
      </c>
      <c r="J50" s="123">
        <v>9.393</v>
      </c>
      <c r="K50" s="42">
        <f>IF(I50&gt;0,100*J50/I50,0)</f>
        <v>96.71540362438222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40</v>
      </c>
      <c r="D54" s="31">
        <v>25</v>
      </c>
      <c r="E54" s="31">
        <v>30</v>
      </c>
      <c r="F54" s="32"/>
      <c r="G54" s="32"/>
      <c r="H54" s="121">
        <v>0.06</v>
      </c>
      <c r="I54" s="121">
        <v>0.04</v>
      </c>
      <c r="J54" s="121">
        <v>0.051</v>
      </c>
      <c r="K54" s="33"/>
    </row>
    <row r="55" spans="1:11" s="34" customFormat="1" ht="11.25" customHeight="1">
      <c r="A55" s="36" t="s">
        <v>43</v>
      </c>
      <c r="B55" s="30"/>
      <c r="C55" s="31"/>
      <c r="D55" s="31">
        <v>14</v>
      </c>
      <c r="E55" s="31"/>
      <c r="F55" s="32"/>
      <c r="G55" s="32"/>
      <c r="H55" s="121"/>
      <c r="I55" s="121">
        <v>0.012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>
        <v>11</v>
      </c>
      <c r="E56" s="31"/>
      <c r="F56" s="32"/>
      <c r="G56" s="32"/>
      <c r="H56" s="121"/>
      <c r="I56" s="121">
        <v>0.055</v>
      </c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11</v>
      </c>
      <c r="D58" s="31">
        <v>12</v>
      </c>
      <c r="E58" s="31">
        <v>11</v>
      </c>
      <c r="F58" s="32"/>
      <c r="G58" s="32"/>
      <c r="H58" s="121">
        <v>0.006</v>
      </c>
      <c r="I58" s="121">
        <v>0.006</v>
      </c>
      <c r="J58" s="121">
        <v>0.01</v>
      </c>
      <c r="K58" s="33"/>
    </row>
    <row r="59" spans="1:11" s="43" customFormat="1" ht="11.25" customHeight="1">
      <c r="A59" s="37" t="s">
        <v>47</v>
      </c>
      <c r="B59" s="38"/>
      <c r="C59" s="39">
        <v>51</v>
      </c>
      <c r="D59" s="39">
        <v>62</v>
      </c>
      <c r="E59" s="39">
        <v>41</v>
      </c>
      <c r="F59" s="40">
        <f>IF(D59&gt;0,100*E59/D59,0)</f>
        <v>66.12903225806451</v>
      </c>
      <c r="G59" s="41"/>
      <c r="H59" s="122">
        <v>0.066</v>
      </c>
      <c r="I59" s="123">
        <v>0.11300000000000002</v>
      </c>
      <c r="J59" s="123">
        <v>0.061</v>
      </c>
      <c r="K59" s="42">
        <f>IF(I59&gt;0,100*J59/I59,0)</f>
        <v>53.98230088495574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>
        <v>5</v>
      </c>
      <c r="E61" s="31"/>
      <c r="F61" s="32"/>
      <c r="G61" s="32"/>
      <c r="H61" s="121"/>
      <c r="I61" s="121">
        <v>0.005</v>
      </c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>
        <v>5</v>
      </c>
      <c r="E64" s="39"/>
      <c r="F64" s="40"/>
      <c r="G64" s="41"/>
      <c r="H64" s="122"/>
      <c r="I64" s="123">
        <v>0.005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8</v>
      </c>
      <c r="D66" s="39">
        <v>11</v>
      </c>
      <c r="E66" s="39">
        <v>11</v>
      </c>
      <c r="F66" s="40">
        <f>IF(D66&gt;0,100*E66/D66,0)</f>
        <v>100</v>
      </c>
      <c r="G66" s="41"/>
      <c r="H66" s="122">
        <v>0.006</v>
      </c>
      <c r="I66" s="123">
        <v>0.008</v>
      </c>
      <c r="J66" s="123">
        <v>0.008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>
        <v>10</v>
      </c>
      <c r="F72" s="32"/>
      <c r="G72" s="32"/>
      <c r="H72" s="121"/>
      <c r="I72" s="121"/>
      <c r="J72" s="121">
        <v>0.011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/>
      <c r="I73" s="121"/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4</v>
      </c>
      <c r="D75" s="31">
        <v>195</v>
      </c>
      <c r="E75" s="31">
        <v>4</v>
      </c>
      <c r="F75" s="32"/>
      <c r="G75" s="32"/>
      <c r="H75" s="121">
        <v>0.003</v>
      </c>
      <c r="I75" s="121">
        <v>0.145665</v>
      </c>
      <c r="J75" s="121">
        <v>0.0005759999999999999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>
        <v>2</v>
      </c>
      <c r="D77" s="31">
        <v>2</v>
      </c>
      <c r="E77" s="31">
        <v>1</v>
      </c>
      <c r="F77" s="32"/>
      <c r="G77" s="32"/>
      <c r="H77" s="121">
        <v>0.002</v>
      </c>
      <c r="I77" s="121">
        <v>0.003</v>
      </c>
      <c r="J77" s="121">
        <v>0.001</v>
      </c>
      <c r="K77" s="33"/>
    </row>
    <row r="78" spans="1:11" s="34" customFormat="1" ht="11.25" customHeight="1">
      <c r="A78" s="36" t="s">
        <v>62</v>
      </c>
      <c r="B78" s="30"/>
      <c r="C78" s="31">
        <v>22</v>
      </c>
      <c r="D78" s="31"/>
      <c r="E78" s="31">
        <v>25</v>
      </c>
      <c r="F78" s="32"/>
      <c r="G78" s="32"/>
      <c r="H78" s="121">
        <v>0.018</v>
      </c>
      <c r="I78" s="121"/>
      <c r="J78" s="121">
        <v>0.022</v>
      </c>
      <c r="K78" s="33"/>
    </row>
    <row r="79" spans="1:11" s="34" customFormat="1" ht="11.25" customHeight="1">
      <c r="A79" s="36" t="s">
        <v>63</v>
      </c>
      <c r="B79" s="30"/>
      <c r="C79" s="31">
        <v>4</v>
      </c>
      <c r="D79" s="31">
        <v>1</v>
      </c>
      <c r="E79" s="31">
        <v>10</v>
      </c>
      <c r="F79" s="32"/>
      <c r="G79" s="32"/>
      <c r="H79" s="121">
        <v>0.009</v>
      </c>
      <c r="I79" s="121">
        <v>0.001</v>
      </c>
      <c r="J79" s="121">
        <v>0.01</v>
      </c>
      <c r="K79" s="33"/>
    </row>
    <row r="80" spans="1:11" s="43" customFormat="1" ht="11.25" customHeight="1">
      <c r="A80" s="44" t="s">
        <v>64</v>
      </c>
      <c r="B80" s="38"/>
      <c r="C80" s="39">
        <v>32</v>
      </c>
      <c r="D80" s="39">
        <v>198</v>
      </c>
      <c r="E80" s="39">
        <v>50</v>
      </c>
      <c r="F80" s="40">
        <f>IF(D80&gt;0,100*E80/D80,0)</f>
        <v>25.252525252525253</v>
      </c>
      <c r="G80" s="41"/>
      <c r="H80" s="122">
        <v>0.032</v>
      </c>
      <c r="I80" s="123">
        <v>0.149665</v>
      </c>
      <c r="J80" s="123">
        <v>0.044576</v>
      </c>
      <c r="K80" s="42">
        <f>IF(I80&gt;0,100*J80/I80,0)</f>
        <v>29.7838505996726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40</v>
      </c>
      <c r="D82" s="31">
        <v>40</v>
      </c>
      <c r="E82" s="31">
        <v>45</v>
      </c>
      <c r="F82" s="32"/>
      <c r="G82" s="32"/>
      <c r="H82" s="121">
        <v>0.038</v>
      </c>
      <c r="I82" s="121">
        <v>0.038</v>
      </c>
      <c r="J82" s="121">
        <v>0.043</v>
      </c>
      <c r="K82" s="33"/>
    </row>
    <row r="83" spans="1:11" s="34" customFormat="1" ht="11.25" customHeight="1">
      <c r="A83" s="36" t="s">
        <v>66</v>
      </c>
      <c r="B83" s="30"/>
      <c r="C83" s="31">
        <v>77</v>
      </c>
      <c r="D83" s="31">
        <v>77</v>
      </c>
      <c r="E83" s="31">
        <v>78</v>
      </c>
      <c r="F83" s="32"/>
      <c r="G83" s="32"/>
      <c r="H83" s="121">
        <v>0.071</v>
      </c>
      <c r="I83" s="121">
        <v>0.071</v>
      </c>
      <c r="J83" s="121">
        <v>0.072</v>
      </c>
      <c r="K83" s="33"/>
    </row>
    <row r="84" spans="1:11" s="43" customFormat="1" ht="11.25" customHeight="1">
      <c r="A84" s="37" t="s">
        <v>67</v>
      </c>
      <c r="B84" s="38"/>
      <c r="C84" s="39">
        <v>117</v>
      </c>
      <c r="D84" s="39">
        <v>117</v>
      </c>
      <c r="E84" s="39">
        <v>123</v>
      </c>
      <c r="F84" s="40">
        <f>IF(D84&gt;0,100*E84/D84,0)</f>
        <v>105.12820512820512</v>
      </c>
      <c r="G84" s="41"/>
      <c r="H84" s="122">
        <v>0.10899999999999999</v>
      </c>
      <c r="I84" s="123">
        <v>0.10899999999999999</v>
      </c>
      <c r="J84" s="123">
        <v>0.11499999999999999</v>
      </c>
      <c r="K84" s="42">
        <f>IF(I84&gt;0,100*J84/I84,0)</f>
        <v>105.50458715596332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7737</v>
      </c>
      <c r="D87" s="54">
        <v>8934</v>
      </c>
      <c r="E87" s="54">
        <v>9253</v>
      </c>
      <c r="F87" s="55">
        <f>IF(D87&gt;0,100*E87/D87,0)</f>
        <v>103.57062905753303</v>
      </c>
      <c r="G87" s="41"/>
      <c r="H87" s="126">
        <v>12.629</v>
      </c>
      <c r="I87" s="127">
        <v>18.178664999999995</v>
      </c>
      <c r="J87" s="127">
        <v>17.406575999999998</v>
      </c>
      <c r="K87" s="55">
        <f>IF(I87&gt;0,100*J87/I87,0)</f>
        <v>95.75277392481793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60" zoomScaleNormal="70" zoomScalePageLayoutView="0" workbookViewId="0" topLeftCell="A49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6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5319</v>
      </c>
      <c r="D9" s="31">
        <v>5318</v>
      </c>
      <c r="E9" s="31">
        <v>5318</v>
      </c>
      <c r="F9" s="32"/>
      <c r="G9" s="32"/>
      <c r="H9" s="121">
        <v>116.539</v>
      </c>
      <c r="I9" s="121">
        <v>116.464</v>
      </c>
      <c r="J9" s="121">
        <v>116.464</v>
      </c>
      <c r="K9" s="33"/>
    </row>
    <row r="10" spans="1:11" s="34" customFormat="1" ht="11.25" customHeight="1">
      <c r="A10" s="36" t="s">
        <v>9</v>
      </c>
      <c r="B10" s="30"/>
      <c r="C10" s="31">
        <v>3450</v>
      </c>
      <c r="D10" s="31">
        <v>3450</v>
      </c>
      <c r="E10" s="31">
        <v>3450</v>
      </c>
      <c r="F10" s="32"/>
      <c r="G10" s="32"/>
      <c r="H10" s="121">
        <v>70.856</v>
      </c>
      <c r="I10" s="121">
        <v>70.857</v>
      </c>
      <c r="J10" s="121">
        <v>70.857</v>
      </c>
      <c r="K10" s="33"/>
    </row>
    <row r="11" spans="1:11" s="34" customFormat="1" ht="11.25" customHeight="1">
      <c r="A11" s="29" t="s">
        <v>10</v>
      </c>
      <c r="B11" s="30"/>
      <c r="C11" s="31">
        <v>6114</v>
      </c>
      <c r="D11" s="31">
        <v>6114</v>
      </c>
      <c r="E11" s="31">
        <v>6114</v>
      </c>
      <c r="F11" s="32"/>
      <c r="G11" s="32"/>
      <c r="H11" s="121">
        <v>232.702</v>
      </c>
      <c r="I11" s="121">
        <v>155.887</v>
      </c>
      <c r="J11" s="121">
        <v>155.887</v>
      </c>
      <c r="K11" s="33"/>
    </row>
    <row r="12" spans="1:11" s="34" customFormat="1" ht="11.25" customHeight="1">
      <c r="A12" s="36" t="s">
        <v>11</v>
      </c>
      <c r="B12" s="30"/>
      <c r="C12" s="31">
        <v>2333</v>
      </c>
      <c r="D12" s="31">
        <v>2333</v>
      </c>
      <c r="E12" s="31">
        <v>2333</v>
      </c>
      <c r="F12" s="32"/>
      <c r="G12" s="32"/>
      <c r="H12" s="121">
        <v>56.032</v>
      </c>
      <c r="I12" s="121">
        <v>56.031</v>
      </c>
      <c r="J12" s="121">
        <v>56.031</v>
      </c>
      <c r="K12" s="33"/>
    </row>
    <row r="13" spans="1:11" s="43" customFormat="1" ht="11.25" customHeight="1">
      <c r="A13" s="37" t="s">
        <v>12</v>
      </c>
      <c r="B13" s="38"/>
      <c r="C13" s="39">
        <v>17216</v>
      </c>
      <c r="D13" s="39">
        <v>17215</v>
      </c>
      <c r="E13" s="39">
        <v>17215</v>
      </c>
      <c r="F13" s="40">
        <f>IF(D13&gt;0,100*E13/D13,0)</f>
        <v>100</v>
      </c>
      <c r="G13" s="41"/>
      <c r="H13" s="122">
        <v>476.12899999999996</v>
      </c>
      <c r="I13" s="123">
        <v>399.239</v>
      </c>
      <c r="J13" s="123">
        <v>399.239</v>
      </c>
      <c r="K13" s="42">
        <f>IF(I13&gt;0,100*J13/I13,0)</f>
        <v>99.99999999999999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1010</v>
      </c>
      <c r="D15" s="39">
        <v>1010</v>
      </c>
      <c r="E15" s="39">
        <v>900</v>
      </c>
      <c r="F15" s="40">
        <f>IF(D15&gt;0,100*E15/D15,0)</f>
        <v>89.10891089108911</v>
      </c>
      <c r="G15" s="41"/>
      <c r="H15" s="122">
        <v>22.22</v>
      </c>
      <c r="I15" s="123">
        <v>22.22</v>
      </c>
      <c r="J15" s="123">
        <v>22.22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30</v>
      </c>
      <c r="D17" s="39">
        <v>30</v>
      </c>
      <c r="E17" s="39"/>
      <c r="F17" s="40"/>
      <c r="G17" s="41"/>
      <c r="H17" s="122">
        <v>0.75</v>
      </c>
      <c r="I17" s="123">
        <v>0.48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385</v>
      </c>
      <c r="D19" s="31">
        <v>385</v>
      </c>
      <c r="E19" s="31">
        <v>353</v>
      </c>
      <c r="F19" s="32"/>
      <c r="G19" s="32"/>
      <c r="H19" s="121">
        <v>13.955</v>
      </c>
      <c r="I19" s="121">
        <v>16.17</v>
      </c>
      <c r="J19" s="121">
        <v>13.414</v>
      </c>
      <c r="K19" s="33"/>
    </row>
    <row r="20" spans="1:11" s="34" customFormat="1" ht="11.25" customHeight="1">
      <c r="A20" s="36" t="s">
        <v>16</v>
      </c>
      <c r="B20" s="30"/>
      <c r="C20" s="31">
        <v>140</v>
      </c>
      <c r="D20" s="31">
        <v>140</v>
      </c>
      <c r="E20" s="31">
        <v>140</v>
      </c>
      <c r="F20" s="32"/>
      <c r="G20" s="32"/>
      <c r="H20" s="121">
        <v>3.08</v>
      </c>
      <c r="I20" s="121">
        <v>3.416</v>
      </c>
      <c r="J20" s="121">
        <v>3.36</v>
      </c>
      <c r="K20" s="33"/>
    </row>
    <row r="21" spans="1:11" s="34" customFormat="1" ht="11.25" customHeight="1">
      <c r="A21" s="36" t="s">
        <v>17</v>
      </c>
      <c r="B21" s="30"/>
      <c r="C21" s="31">
        <v>120</v>
      </c>
      <c r="D21" s="31">
        <v>120</v>
      </c>
      <c r="E21" s="31">
        <v>120</v>
      </c>
      <c r="F21" s="32"/>
      <c r="G21" s="32"/>
      <c r="H21" s="121">
        <v>2.7</v>
      </c>
      <c r="I21" s="121">
        <v>2.88</v>
      </c>
      <c r="J21" s="121">
        <v>3.06</v>
      </c>
      <c r="K21" s="33"/>
    </row>
    <row r="22" spans="1:11" s="43" customFormat="1" ht="11.25" customHeight="1">
      <c r="A22" s="37" t="s">
        <v>18</v>
      </c>
      <c r="B22" s="38"/>
      <c r="C22" s="39">
        <v>645</v>
      </c>
      <c r="D22" s="39">
        <v>645</v>
      </c>
      <c r="E22" s="39">
        <v>613</v>
      </c>
      <c r="F22" s="40">
        <f>IF(D22&gt;0,100*E22/D22,0)</f>
        <v>95.03875968992249</v>
      </c>
      <c r="G22" s="41"/>
      <c r="H22" s="122">
        <v>19.735</v>
      </c>
      <c r="I22" s="123">
        <v>22.466</v>
      </c>
      <c r="J22" s="123">
        <v>19.834</v>
      </c>
      <c r="K22" s="42">
        <f>IF(I22&gt;0,100*J22/I22,0)</f>
        <v>88.28451882845187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216</v>
      </c>
      <c r="D24" s="39">
        <v>186</v>
      </c>
      <c r="E24" s="39">
        <v>182</v>
      </c>
      <c r="F24" s="40">
        <f>IF(D24&gt;0,100*E24/D24,0)</f>
        <v>97.84946236559139</v>
      </c>
      <c r="G24" s="41"/>
      <c r="H24" s="122">
        <v>7.433</v>
      </c>
      <c r="I24" s="123">
        <v>6.181</v>
      </c>
      <c r="J24" s="123">
        <v>6.325</v>
      </c>
      <c r="K24" s="42">
        <f>IF(I24&gt;0,100*J24/I24,0)</f>
        <v>102.32972011001456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1050</v>
      </c>
      <c r="D26" s="39">
        <v>850</v>
      </c>
      <c r="E26" s="39">
        <v>820</v>
      </c>
      <c r="F26" s="40">
        <f>IF(D26&gt;0,100*E26/D26,0)</f>
        <v>96.47058823529412</v>
      </c>
      <c r="G26" s="41"/>
      <c r="H26" s="122">
        <v>49.702</v>
      </c>
      <c r="I26" s="123">
        <v>39</v>
      </c>
      <c r="J26" s="123">
        <v>38</v>
      </c>
      <c r="K26" s="42">
        <f>IF(I26&gt;0,100*J26/I26,0)</f>
        <v>97.43589743589743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>
        <v>65</v>
      </c>
      <c r="E28" s="31">
        <v>65</v>
      </c>
      <c r="F28" s="32"/>
      <c r="G28" s="32"/>
      <c r="H28" s="121"/>
      <c r="I28" s="121">
        <v>1.549</v>
      </c>
      <c r="J28" s="121">
        <v>1.549</v>
      </c>
      <c r="K28" s="33"/>
    </row>
    <row r="29" spans="1:11" s="34" customFormat="1" ht="11.25" customHeight="1">
      <c r="A29" s="36" t="s">
        <v>22</v>
      </c>
      <c r="B29" s="30"/>
      <c r="C29" s="31">
        <v>5</v>
      </c>
      <c r="D29" s="31">
        <v>5</v>
      </c>
      <c r="E29" s="31">
        <v>5</v>
      </c>
      <c r="F29" s="32"/>
      <c r="G29" s="32"/>
      <c r="H29" s="121">
        <v>0.04</v>
      </c>
      <c r="I29" s="121">
        <v>0.06</v>
      </c>
      <c r="J29" s="121">
        <v>0.05</v>
      </c>
      <c r="K29" s="33"/>
    </row>
    <row r="30" spans="1:11" s="34" customFormat="1" ht="11.25" customHeight="1">
      <c r="A30" s="36" t="s">
        <v>23</v>
      </c>
      <c r="B30" s="30"/>
      <c r="C30" s="31">
        <v>89</v>
      </c>
      <c r="D30" s="31">
        <v>290</v>
      </c>
      <c r="E30" s="31">
        <v>217</v>
      </c>
      <c r="F30" s="32"/>
      <c r="G30" s="32"/>
      <c r="H30" s="121">
        <v>3.454</v>
      </c>
      <c r="I30" s="121">
        <v>7.736</v>
      </c>
      <c r="J30" s="121">
        <v>8.904</v>
      </c>
      <c r="K30" s="33"/>
    </row>
    <row r="31" spans="1:11" s="43" customFormat="1" ht="11.25" customHeight="1">
      <c r="A31" s="44" t="s">
        <v>24</v>
      </c>
      <c r="B31" s="38"/>
      <c r="C31" s="39">
        <v>94</v>
      </c>
      <c r="D31" s="39">
        <v>360</v>
      </c>
      <c r="E31" s="39">
        <v>287</v>
      </c>
      <c r="F31" s="40">
        <f>IF(D31&gt;0,100*E31/D31,0)</f>
        <v>79.72222222222223</v>
      </c>
      <c r="G31" s="41"/>
      <c r="H31" s="122">
        <v>3.494</v>
      </c>
      <c r="I31" s="123">
        <v>9.344999999999999</v>
      </c>
      <c r="J31" s="123">
        <v>10.503</v>
      </c>
      <c r="K31" s="42">
        <f>IF(I31&gt;0,100*J31/I31,0)</f>
        <v>112.3916532905297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147</v>
      </c>
      <c r="D33" s="31">
        <v>125</v>
      </c>
      <c r="E33" s="31">
        <v>175</v>
      </c>
      <c r="F33" s="32"/>
      <c r="G33" s="32"/>
      <c r="H33" s="121">
        <v>2.713</v>
      </c>
      <c r="I33" s="121">
        <v>2.211</v>
      </c>
      <c r="J33" s="121">
        <v>3.1</v>
      </c>
      <c r="K33" s="33"/>
    </row>
    <row r="34" spans="1:11" s="34" customFormat="1" ht="11.25" customHeight="1">
      <c r="A34" s="36" t="s">
        <v>26</v>
      </c>
      <c r="B34" s="30"/>
      <c r="C34" s="31">
        <v>138</v>
      </c>
      <c r="D34" s="31">
        <v>90</v>
      </c>
      <c r="E34" s="31">
        <v>130</v>
      </c>
      <c r="F34" s="32"/>
      <c r="G34" s="32"/>
      <c r="H34" s="121">
        <v>4.402</v>
      </c>
      <c r="I34" s="121">
        <v>2.5</v>
      </c>
      <c r="J34" s="121">
        <v>3.8</v>
      </c>
      <c r="K34" s="33"/>
    </row>
    <row r="35" spans="1:11" s="34" customFormat="1" ht="11.25" customHeight="1">
      <c r="A35" s="36" t="s">
        <v>27</v>
      </c>
      <c r="B35" s="30"/>
      <c r="C35" s="31">
        <v>254</v>
      </c>
      <c r="D35" s="31">
        <v>250</v>
      </c>
      <c r="E35" s="31">
        <v>300</v>
      </c>
      <c r="F35" s="32"/>
      <c r="G35" s="32"/>
      <c r="H35" s="121">
        <v>6.292</v>
      </c>
      <c r="I35" s="121">
        <v>4.75</v>
      </c>
      <c r="J35" s="121">
        <v>5.7</v>
      </c>
      <c r="K35" s="33"/>
    </row>
    <row r="36" spans="1:11" s="34" customFormat="1" ht="11.25" customHeight="1">
      <c r="A36" s="36" t="s">
        <v>28</v>
      </c>
      <c r="B36" s="30"/>
      <c r="C36" s="31">
        <v>157</v>
      </c>
      <c r="D36" s="31">
        <v>157</v>
      </c>
      <c r="E36" s="31">
        <v>180</v>
      </c>
      <c r="F36" s="32"/>
      <c r="G36" s="32"/>
      <c r="H36" s="121">
        <v>3.14</v>
      </c>
      <c r="I36" s="121">
        <v>3.14</v>
      </c>
      <c r="J36" s="121">
        <v>3.6</v>
      </c>
      <c r="K36" s="33"/>
    </row>
    <row r="37" spans="1:11" s="43" customFormat="1" ht="11.25" customHeight="1">
      <c r="A37" s="37" t="s">
        <v>29</v>
      </c>
      <c r="B37" s="38"/>
      <c r="C37" s="39">
        <v>696</v>
      </c>
      <c r="D37" s="39">
        <v>622</v>
      </c>
      <c r="E37" s="39">
        <v>785</v>
      </c>
      <c r="F37" s="40">
        <f>IF(D37&gt;0,100*E37/D37,0)</f>
        <v>126.20578778135048</v>
      </c>
      <c r="G37" s="41"/>
      <c r="H37" s="122">
        <v>16.547</v>
      </c>
      <c r="I37" s="123">
        <v>12.601</v>
      </c>
      <c r="J37" s="123">
        <v>16.200000000000003</v>
      </c>
      <c r="K37" s="42">
        <f>IF(I37&gt;0,100*J37/I37,0)</f>
        <v>128.5612252995794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250</v>
      </c>
      <c r="D41" s="31">
        <v>245</v>
      </c>
      <c r="E41" s="31">
        <v>280</v>
      </c>
      <c r="F41" s="32"/>
      <c r="G41" s="32"/>
      <c r="H41" s="121">
        <v>11.75</v>
      </c>
      <c r="I41" s="121">
        <v>10.29</v>
      </c>
      <c r="J41" s="121">
        <v>12.6</v>
      </c>
      <c r="K41" s="33"/>
    </row>
    <row r="42" spans="1:11" s="34" customFormat="1" ht="11.25" customHeight="1">
      <c r="A42" s="36" t="s">
        <v>32</v>
      </c>
      <c r="B42" s="30"/>
      <c r="C42" s="31">
        <v>850</v>
      </c>
      <c r="D42" s="31">
        <v>700</v>
      </c>
      <c r="E42" s="31">
        <v>674</v>
      </c>
      <c r="F42" s="32"/>
      <c r="G42" s="32"/>
      <c r="H42" s="121">
        <v>32.3</v>
      </c>
      <c r="I42" s="121">
        <v>28</v>
      </c>
      <c r="J42" s="121">
        <v>26.96</v>
      </c>
      <c r="K42" s="33"/>
    </row>
    <row r="43" spans="1:11" s="34" customFormat="1" ht="11.25" customHeight="1">
      <c r="A43" s="36" t="s">
        <v>33</v>
      </c>
      <c r="B43" s="30"/>
      <c r="C43" s="31">
        <v>60</v>
      </c>
      <c r="D43" s="31">
        <v>49</v>
      </c>
      <c r="E43" s="31">
        <v>50</v>
      </c>
      <c r="F43" s="32"/>
      <c r="G43" s="32"/>
      <c r="H43" s="121">
        <v>1.92</v>
      </c>
      <c r="I43" s="121">
        <v>1.568</v>
      </c>
      <c r="J43" s="121">
        <v>1.6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1200</v>
      </c>
      <c r="D45" s="31">
        <v>2419</v>
      </c>
      <c r="E45" s="31">
        <v>2000</v>
      </c>
      <c r="F45" s="32"/>
      <c r="G45" s="32"/>
      <c r="H45" s="121">
        <v>52.2</v>
      </c>
      <c r="I45" s="121">
        <v>101.598</v>
      </c>
      <c r="J45" s="121">
        <v>85</v>
      </c>
      <c r="K45" s="33"/>
    </row>
    <row r="46" spans="1:11" s="34" customFormat="1" ht="11.25" customHeight="1">
      <c r="A46" s="36" t="s">
        <v>36</v>
      </c>
      <c r="B46" s="30"/>
      <c r="C46" s="31">
        <v>500</v>
      </c>
      <c r="D46" s="31">
        <v>500</v>
      </c>
      <c r="E46" s="31">
        <v>450</v>
      </c>
      <c r="F46" s="32"/>
      <c r="G46" s="32"/>
      <c r="H46" s="121">
        <v>22.5</v>
      </c>
      <c r="I46" s="121">
        <v>22.5</v>
      </c>
      <c r="J46" s="121">
        <v>20.25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1725</v>
      </c>
      <c r="D48" s="31">
        <v>1500</v>
      </c>
      <c r="E48" s="31">
        <v>1700</v>
      </c>
      <c r="F48" s="32"/>
      <c r="G48" s="32"/>
      <c r="H48" s="121">
        <v>77.625</v>
      </c>
      <c r="I48" s="121">
        <v>67.5</v>
      </c>
      <c r="J48" s="121">
        <v>68</v>
      </c>
      <c r="K48" s="33"/>
    </row>
    <row r="49" spans="1:11" s="34" customFormat="1" ht="11.25" customHeight="1">
      <c r="A49" s="36" t="s">
        <v>39</v>
      </c>
      <c r="B49" s="30"/>
      <c r="C49" s="31">
        <v>364</v>
      </c>
      <c r="D49" s="31">
        <v>458</v>
      </c>
      <c r="E49" s="31">
        <v>485</v>
      </c>
      <c r="F49" s="32"/>
      <c r="G49" s="32"/>
      <c r="H49" s="121">
        <v>15.05</v>
      </c>
      <c r="I49" s="121">
        <v>22.9</v>
      </c>
      <c r="J49" s="121">
        <v>14.45</v>
      </c>
      <c r="K49" s="33"/>
    </row>
    <row r="50" spans="1:11" s="43" customFormat="1" ht="11.25" customHeight="1">
      <c r="A50" s="44" t="s">
        <v>40</v>
      </c>
      <c r="B50" s="38"/>
      <c r="C50" s="39">
        <v>4949</v>
      </c>
      <c r="D50" s="39">
        <v>5871</v>
      </c>
      <c r="E50" s="39">
        <v>5639</v>
      </c>
      <c r="F50" s="40">
        <f>IF(D50&gt;0,100*E50/D50,0)</f>
        <v>96.04837336058593</v>
      </c>
      <c r="G50" s="41"/>
      <c r="H50" s="122">
        <v>213.34500000000003</v>
      </c>
      <c r="I50" s="123">
        <v>254.356</v>
      </c>
      <c r="J50" s="123">
        <v>228.85999999999999</v>
      </c>
      <c r="K50" s="42">
        <f>IF(I50&gt;0,100*J50/I50,0)</f>
        <v>89.9762537545802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61</v>
      </c>
      <c r="D52" s="39">
        <v>61</v>
      </c>
      <c r="E52" s="39">
        <v>61</v>
      </c>
      <c r="F52" s="40">
        <f>IF(D52&gt;0,100*E52/D52,0)</f>
        <v>100</v>
      </c>
      <c r="G52" s="41"/>
      <c r="H52" s="122">
        <v>1.574</v>
      </c>
      <c r="I52" s="123">
        <v>1.574</v>
      </c>
      <c r="J52" s="123">
        <v>1.574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1000</v>
      </c>
      <c r="D54" s="31">
        <v>885</v>
      </c>
      <c r="E54" s="31">
        <v>900</v>
      </c>
      <c r="F54" s="32"/>
      <c r="G54" s="32"/>
      <c r="H54" s="121">
        <v>30</v>
      </c>
      <c r="I54" s="121">
        <v>26.108</v>
      </c>
      <c r="J54" s="121">
        <v>28.8</v>
      </c>
      <c r="K54" s="33"/>
    </row>
    <row r="55" spans="1:11" s="34" customFormat="1" ht="11.25" customHeight="1">
      <c r="A55" s="36" t="s">
        <v>43</v>
      </c>
      <c r="B55" s="30"/>
      <c r="C55" s="31">
        <v>168</v>
      </c>
      <c r="D55" s="31">
        <v>160</v>
      </c>
      <c r="E55" s="31">
        <v>150</v>
      </c>
      <c r="F55" s="32"/>
      <c r="G55" s="32"/>
      <c r="H55" s="121">
        <v>5.04</v>
      </c>
      <c r="I55" s="121">
        <v>4.8</v>
      </c>
      <c r="J55" s="121">
        <v>4.5</v>
      </c>
      <c r="K55" s="33"/>
    </row>
    <row r="56" spans="1:11" s="34" customFormat="1" ht="11.25" customHeight="1">
      <c r="A56" s="36" t="s">
        <v>44</v>
      </c>
      <c r="B56" s="30"/>
      <c r="C56" s="31">
        <v>59</v>
      </c>
      <c r="D56" s="31">
        <v>75</v>
      </c>
      <c r="E56" s="31">
        <v>60</v>
      </c>
      <c r="F56" s="32"/>
      <c r="G56" s="32"/>
      <c r="H56" s="121">
        <v>0.859</v>
      </c>
      <c r="I56" s="121">
        <v>0.938</v>
      </c>
      <c r="J56" s="121">
        <v>0.9</v>
      </c>
      <c r="K56" s="33"/>
    </row>
    <row r="57" spans="1:11" s="34" customFormat="1" ht="11.25" customHeight="1">
      <c r="A57" s="36" t="s">
        <v>45</v>
      </c>
      <c r="B57" s="30"/>
      <c r="C57" s="31">
        <v>11</v>
      </c>
      <c r="D57" s="31">
        <v>27</v>
      </c>
      <c r="E57" s="31">
        <v>27</v>
      </c>
      <c r="F57" s="32"/>
      <c r="G57" s="32"/>
      <c r="H57" s="121">
        <v>0.264</v>
      </c>
      <c r="I57" s="121">
        <v>0.648</v>
      </c>
      <c r="J57" s="121">
        <v>0.648</v>
      </c>
      <c r="K57" s="33"/>
    </row>
    <row r="58" spans="1:11" s="34" customFormat="1" ht="11.25" customHeight="1">
      <c r="A58" s="36" t="s">
        <v>46</v>
      </c>
      <c r="B58" s="30"/>
      <c r="C58" s="31">
        <v>108</v>
      </c>
      <c r="D58" s="31">
        <v>44</v>
      </c>
      <c r="E58" s="31">
        <v>56</v>
      </c>
      <c r="F58" s="32"/>
      <c r="G58" s="32"/>
      <c r="H58" s="121">
        <v>2.7</v>
      </c>
      <c r="I58" s="121">
        <v>1.1</v>
      </c>
      <c r="J58" s="121">
        <v>2.016</v>
      </c>
      <c r="K58" s="33"/>
    </row>
    <row r="59" spans="1:11" s="43" customFormat="1" ht="11.25" customHeight="1">
      <c r="A59" s="37" t="s">
        <v>47</v>
      </c>
      <c r="B59" s="38"/>
      <c r="C59" s="39">
        <v>1346</v>
      </c>
      <c r="D59" s="39">
        <v>1191</v>
      </c>
      <c r="E59" s="39">
        <v>1193</v>
      </c>
      <c r="F59" s="40">
        <f>IF(D59&gt;0,100*E59/D59,0)</f>
        <v>100.1679261125105</v>
      </c>
      <c r="G59" s="41"/>
      <c r="H59" s="122">
        <v>38.86300000000001</v>
      </c>
      <c r="I59" s="123">
        <v>33.594</v>
      </c>
      <c r="J59" s="123">
        <v>36.864</v>
      </c>
      <c r="K59" s="42">
        <f>IF(I59&gt;0,100*J59/I59,0)</f>
        <v>109.73388105018752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227</v>
      </c>
      <c r="D61" s="31">
        <v>230</v>
      </c>
      <c r="E61" s="31">
        <v>300</v>
      </c>
      <c r="F61" s="32"/>
      <c r="G61" s="32"/>
      <c r="H61" s="121">
        <v>6.129</v>
      </c>
      <c r="I61" s="121">
        <v>7.36</v>
      </c>
      <c r="J61" s="121">
        <v>7.5</v>
      </c>
      <c r="K61" s="33"/>
    </row>
    <row r="62" spans="1:11" s="34" customFormat="1" ht="11.25" customHeight="1">
      <c r="A62" s="36" t="s">
        <v>49</v>
      </c>
      <c r="B62" s="30"/>
      <c r="C62" s="31">
        <v>232</v>
      </c>
      <c r="D62" s="31">
        <v>225</v>
      </c>
      <c r="E62" s="31">
        <v>194</v>
      </c>
      <c r="F62" s="32"/>
      <c r="G62" s="32"/>
      <c r="H62" s="121">
        <v>4.042</v>
      </c>
      <c r="I62" s="121">
        <v>3.45</v>
      </c>
      <c r="J62" s="121">
        <v>4.342</v>
      </c>
      <c r="K62" s="33"/>
    </row>
    <row r="63" spans="1:11" s="34" customFormat="1" ht="11.25" customHeight="1">
      <c r="A63" s="36" t="s">
        <v>50</v>
      </c>
      <c r="B63" s="30"/>
      <c r="C63" s="31">
        <v>100</v>
      </c>
      <c r="D63" s="31">
        <v>101</v>
      </c>
      <c r="E63" s="31">
        <v>131</v>
      </c>
      <c r="F63" s="32"/>
      <c r="G63" s="32"/>
      <c r="H63" s="121">
        <v>4.2</v>
      </c>
      <c r="I63" s="121">
        <v>4.8</v>
      </c>
      <c r="J63" s="121">
        <v>4.585</v>
      </c>
      <c r="K63" s="33"/>
    </row>
    <row r="64" spans="1:11" s="43" customFormat="1" ht="11.25" customHeight="1">
      <c r="A64" s="37" t="s">
        <v>51</v>
      </c>
      <c r="B64" s="38"/>
      <c r="C64" s="39">
        <v>559</v>
      </c>
      <c r="D64" s="39">
        <v>556</v>
      </c>
      <c r="E64" s="39">
        <v>625</v>
      </c>
      <c r="F64" s="40">
        <f>IF(D64&gt;0,100*E64/D64,0)</f>
        <v>112.41007194244604</v>
      </c>
      <c r="G64" s="41"/>
      <c r="H64" s="122">
        <v>14.370999999999999</v>
      </c>
      <c r="I64" s="123">
        <v>15.61</v>
      </c>
      <c r="J64" s="123">
        <v>16.427</v>
      </c>
      <c r="K64" s="42">
        <f>IF(I64&gt;0,100*J64/I64,0)</f>
        <v>105.23382447149264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1073</v>
      </c>
      <c r="D66" s="39">
        <v>698</v>
      </c>
      <c r="E66" s="39">
        <v>920</v>
      </c>
      <c r="F66" s="40">
        <f>IF(D66&gt;0,100*E66/D66,0)</f>
        <v>131.8051575931232</v>
      </c>
      <c r="G66" s="41"/>
      <c r="H66" s="122">
        <v>35.789</v>
      </c>
      <c r="I66" s="123">
        <v>26.7</v>
      </c>
      <c r="J66" s="123">
        <v>36.623</v>
      </c>
      <c r="K66" s="42">
        <f>IF(I66&gt;0,100*J66/I66,0)</f>
        <v>137.16479400749063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602</v>
      </c>
      <c r="D68" s="31">
        <v>580</v>
      </c>
      <c r="E68" s="31">
        <v>440</v>
      </c>
      <c r="F68" s="32"/>
      <c r="G68" s="32"/>
      <c r="H68" s="121">
        <v>24.389</v>
      </c>
      <c r="I68" s="121">
        <v>25</v>
      </c>
      <c r="J68" s="121">
        <v>18</v>
      </c>
      <c r="K68" s="33"/>
    </row>
    <row r="69" spans="1:11" s="34" customFormat="1" ht="11.25" customHeight="1">
      <c r="A69" s="36" t="s">
        <v>54</v>
      </c>
      <c r="B69" s="30"/>
      <c r="C69" s="31">
        <v>380</v>
      </c>
      <c r="D69" s="31">
        <v>300</v>
      </c>
      <c r="E69" s="31">
        <v>120</v>
      </c>
      <c r="F69" s="32"/>
      <c r="G69" s="32"/>
      <c r="H69" s="121">
        <v>14.524</v>
      </c>
      <c r="I69" s="121">
        <v>12</v>
      </c>
      <c r="J69" s="121">
        <v>4.5</v>
      </c>
      <c r="K69" s="33"/>
    </row>
    <row r="70" spans="1:11" s="43" customFormat="1" ht="11.25" customHeight="1">
      <c r="A70" s="37" t="s">
        <v>55</v>
      </c>
      <c r="B70" s="38"/>
      <c r="C70" s="39">
        <v>982</v>
      </c>
      <c r="D70" s="39">
        <v>880</v>
      </c>
      <c r="E70" s="39">
        <v>560</v>
      </c>
      <c r="F70" s="40">
        <f>IF(D70&gt;0,100*E70/D70,0)</f>
        <v>63.63636363636363</v>
      </c>
      <c r="G70" s="41"/>
      <c r="H70" s="122">
        <v>38.913</v>
      </c>
      <c r="I70" s="123">
        <v>37</v>
      </c>
      <c r="J70" s="123">
        <v>22.5</v>
      </c>
      <c r="K70" s="42">
        <f>IF(I70&gt;0,100*J70/I70,0)</f>
        <v>60.810810810810814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224</v>
      </c>
      <c r="D72" s="31">
        <v>211</v>
      </c>
      <c r="E72" s="31">
        <v>238</v>
      </c>
      <c r="F72" s="32"/>
      <c r="G72" s="32"/>
      <c r="H72" s="121">
        <v>5.394</v>
      </c>
      <c r="I72" s="121">
        <v>5.781</v>
      </c>
      <c r="J72" s="121">
        <v>5.602</v>
      </c>
      <c r="K72" s="33"/>
    </row>
    <row r="73" spans="1:11" s="34" customFormat="1" ht="11.25" customHeight="1">
      <c r="A73" s="36" t="s">
        <v>57</v>
      </c>
      <c r="B73" s="30"/>
      <c r="C73" s="31">
        <v>529</v>
      </c>
      <c r="D73" s="31">
        <v>529</v>
      </c>
      <c r="E73" s="31">
        <v>640</v>
      </c>
      <c r="F73" s="32"/>
      <c r="G73" s="32"/>
      <c r="H73" s="121">
        <v>10.838</v>
      </c>
      <c r="I73" s="121">
        <v>10.012</v>
      </c>
      <c r="J73" s="121">
        <v>16.3</v>
      </c>
      <c r="K73" s="33"/>
    </row>
    <row r="74" spans="1:11" s="34" customFormat="1" ht="11.25" customHeight="1">
      <c r="A74" s="36" t="s">
        <v>58</v>
      </c>
      <c r="B74" s="30"/>
      <c r="C74" s="31">
        <v>485</v>
      </c>
      <c r="D74" s="31">
        <v>485</v>
      </c>
      <c r="E74" s="31">
        <v>385</v>
      </c>
      <c r="F74" s="32"/>
      <c r="G74" s="32"/>
      <c r="H74" s="121">
        <v>19.4</v>
      </c>
      <c r="I74" s="121">
        <v>19.4</v>
      </c>
      <c r="J74" s="121">
        <v>15.4</v>
      </c>
      <c r="K74" s="33"/>
    </row>
    <row r="75" spans="1:11" s="34" customFormat="1" ht="11.25" customHeight="1">
      <c r="A75" s="36" t="s">
        <v>59</v>
      </c>
      <c r="B75" s="30"/>
      <c r="C75" s="31">
        <v>762</v>
      </c>
      <c r="D75" s="31">
        <v>762</v>
      </c>
      <c r="E75" s="31">
        <v>645</v>
      </c>
      <c r="F75" s="32"/>
      <c r="G75" s="32"/>
      <c r="H75" s="121">
        <v>18.562</v>
      </c>
      <c r="I75" s="121">
        <v>18.562399000000003</v>
      </c>
      <c r="J75" s="121">
        <v>16.378149999999998</v>
      </c>
      <c r="K75" s="33"/>
    </row>
    <row r="76" spans="1:11" s="34" customFormat="1" ht="11.25" customHeight="1">
      <c r="A76" s="36" t="s">
        <v>60</v>
      </c>
      <c r="B76" s="30"/>
      <c r="C76" s="31">
        <v>136</v>
      </c>
      <c r="D76" s="31">
        <v>150</v>
      </c>
      <c r="E76" s="31">
        <v>125</v>
      </c>
      <c r="F76" s="32"/>
      <c r="G76" s="32"/>
      <c r="H76" s="121">
        <v>4.012</v>
      </c>
      <c r="I76" s="121">
        <v>4.5</v>
      </c>
      <c r="J76" s="121">
        <v>3.875</v>
      </c>
      <c r="K76" s="33"/>
    </row>
    <row r="77" spans="1:11" s="34" customFormat="1" ht="11.25" customHeight="1">
      <c r="A77" s="36" t="s">
        <v>61</v>
      </c>
      <c r="B77" s="30"/>
      <c r="C77" s="31">
        <v>116</v>
      </c>
      <c r="D77" s="31">
        <v>115</v>
      </c>
      <c r="E77" s="31">
        <v>24</v>
      </c>
      <c r="F77" s="32"/>
      <c r="G77" s="32"/>
      <c r="H77" s="121">
        <v>2.59</v>
      </c>
      <c r="I77" s="121">
        <v>2.7</v>
      </c>
      <c r="J77" s="121">
        <v>0.528</v>
      </c>
      <c r="K77" s="33"/>
    </row>
    <row r="78" spans="1:11" s="34" customFormat="1" ht="11.25" customHeight="1">
      <c r="A78" s="36" t="s">
        <v>62</v>
      </c>
      <c r="B78" s="30"/>
      <c r="C78" s="31">
        <v>492</v>
      </c>
      <c r="D78" s="31">
        <v>436</v>
      </c>
      <c r="E78" s="31">
        <v>415</v>
      </c>
      <c r="F78" s="32"/>
      <c r="G78" s="32"/>
      <c r="H78" s="121">
        <v>14.772</v>
      </c>
      <c r="I78" s="121">
        <v>12.208</v>
      </c>
      <c r="J78" s="121">
        <v>12.45</v>
      </c>
      <c r="K78" s="33"/>
    </row>
    <row r="79" spans="1:11" s="34" customFormat="1" ht="11.25" customHeight="1">
      <c r="A79" s="36" t="s">
        <v>63</v>
      </c>
      <c r="B79" s="30"/>
      <c r="C79" s="31">
        <v>498</v>
      </c>
      <c r="D79" s="31">
        <v>600</v>
      </c>
      <c r="E79" s="31">
        <v>600</v>
      </c>
      <c r="F79" s="32"/>
      <c r="G79" s="32"/>
      <c r="H79" s="121">
        <v>14.478</v>
      </c>
      <c r="I79" s="121">
        <v>18</v>
      </c>
      <c r="J79" s="121">
        <v>23.4</v>
      </c>
      <c r="K79" s="33"/>
    </row>
    <row r="80" spans="1:11" s="43" customFormat="1" ht="11.25" customHeight="1">
      <c r="A80" s="44" t="s">
        <v>64</v>
      </c>
      <c r="B80" s="38"/>
      <c r="C80" s="39">
        <v>3242</v>
      </c>
      <c r="D80" s="39">
        <v>3288</v>
      </c>
      <c r="E80" s="39">
        <v>3072</v>
      </c>
      <c r="F80" s="40">
        <f>IF(D80&gt;0,100*E80/D80,0)</f>
        <v>93.43065693430657</v>
      </c>
      <c r="G80" s="41"/>
      <c r="H80" s="122">
        <v>90.046</v>
      </c>
      <c r="I80" s="123">
        <v>91.163399</v>
      </c>
      <c r="J80" s="123">
        <v>93.93314999999998</v>
      </c>
      <c r="K80" s="42">
        <f>IF(I80&gt;0,100*J80/I80,0)</f>
        <v>103.03822699721846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224</v>
      </c>
      <c r="D82" s="31">
        <v>212</v>
      </c>
      <c r="E82" s="31">
        <v>228</v>
      </c>
      <c r="F82" s="32"/>
      <c r="G82" s="32"/>
      <c r="H82" s="121">
        <v>3.763</v>
      </c>
      <c r="I82" s="121">
        <v>3.181</v>
      </c>
      <c r="J82" s="121">
        <v>3.628</v>
      </c>
      <c r="K82" s="33"/>
    </row>
    <row r="83" spans="1:11" s="34" customFormat="1" ht="11.25" customHeight="1">
      <c r="A83" s="36" t="s">
        <v>66</v>
      </c>
      <c r="B83" s="30"/>
      <c r="C83" s="31">
        <v>154</v>
      </c>
      <c r="D83" s="31">
        <v>154</v>
      </c>
      <c r="E83" s="31">
        <v>80</v>
      </c>
      <c r="F83" s="32"/>
      <c r="G83" s="32"/>
      <c r="H83" s="121">
        <v>3.113</v>
      </c>
      <c r="I83" s="121">
        <v>3.113</v>
      </c>
      <c r="J83" s="121">
        <v>1.6</v>
      </c>
      <c r="K83" s="33"/>
    </row>
    <row r="84" spans="1:11" s="43" customFormat="1" ht="11.25" customHeight="1">
      <c r="A84" s="37" t="s">
        <v>67</v>
      </c>
      <c r="B84" s="38"/>
      <c r="C84" s="39">
        <v>378</v>
      </c>
      <c r="D84" s="39">
        <v>366</v>
      </c>
      <c r="E84" s="39">
        <v>308</v>
      </c>
      <c r="F84" s="40">
        <f>IF(D84&gt;0,100*E84/D84,0)</f>
        <v>84.15300546448087</v>
      </c>
      <c r="G84" s="41"/>
      <c r="H84" s="122">
        <v>6.8759999999999994</v>
      </c>
      <c r="I84" s="123">
        <v>6.2940000000000005</v>
      </c>
      <c r="J84" s="123">
        <v>5.228</v>
      </c>
      <c r="K84" s="42">
        <f>IF(I84&gt;0,100*J84/I84,0)</f>
        <v>83.06323482681918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33547</v>
      </c>
      <c r="D87" s="54">
        <v>33829</v>
      </c>
      <c r="E87" s="54">
        <v>33180</v>
      </c>
      <c r="F87" s="55">
        <f>IF(D87&gt;0,100*E87/D87,0)</f>
        <v>98.08152768334861</v>
      </c>
      <c r="G87" s="41"/>
      <c r="H87" s="126">
        <v>1035.787</v>
      </c>
      <c r="I87" s="127">
        <v>977.823399</v>
      </c>
      <c r="J87" s="127">
        <v>954.3301499999999</v>
      </c>
      <c r="K87" s="55">
        <f>IF(I87&gt;0,100*J87/I87,0)</f>
        <v>97.59739345325278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60" zoomScaleNormal="70" zoomScalePageLayoutView="0" workbookViewId="0" topLeftCell="A55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54</v>
      </c>
      <c r="D9" s="31">
        <v>60</v>
      </c>
      <c r="E9" s="31">
        <v>60</v>
      </c>
      <c r="F9" s="32"/>
      <c r="G9" s="32"/>
      <c r="H9" s="121">
        <v>1.066</v>
      </c>
      <c r="I9" s="121">
        <v>1.184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609</v>
      </c>
      <c r="D10" s="31">
        <v>620</v>
      </c>
      <c r="E10" s="31">
        <v>620</v>
      </c>
      <c r="F10" s="32"/>
      <c r="G10" s="32"/>
      <c r="H10" s="121">
        <v>11.436</v>
      </c>
      <c r="I10" s="121">
        <v>11.643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679</v>
      </c>
      <c r="D11" s="31">
        <v>679</v>
      </c>
      <c r="E11" s="31">
        <v>679</v>
      </c>
      <c r="F11" s="32"/>
      <c r="G11" s="32"/>
      <c r="H11" s="121">
        <v>14.443</v>
      </c>
      <c r="I11" s="121">
        <v>13.145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24</v>
      </c>
      <c r="D12" s="31">
        <v>22</v>
      </c>
      <c r="E12" s="31">
        <v>22</v>
      </c>
      <c r="F12" s="32"/>
      <c r="G12" s="32"/>
      <c r="H12" s="121">
        <v>0.465</v>
      </c>
      <c r="I12" s="121">
        <v>0.402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1366</v>
      </c>
      <c r="D13" s="39">
        <v>1381</v>
      </c>
      <c r="E13" s="39">
        <v>1381</v>
      </c>
      <c r="F13" s="40">
        <f>IF(D13&gt;0,100*E13/D13,0)</f>
        <v>100</v>
      </c>
      <c r="G13" s="41"/>
      <c r="H13" s="122">
        <v>27.41</v>
      </c>
      <c r="I13" s="123">
        <v>26.374000000000002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250</v>
      </c>
      <c r="D17" s="39">
        <v>112</v>
      </c>
      <c r="E17" s="39">
        <v>200</v>
      </c>
      <c r="F17" s="40">
        <f>IF(D17&gt;0,100*E17/D17,0)</f>
        <v>178.57142857142858</v>
      </c>
      <c r="G17" s="41"/>
      <c r="H17" s="122">
        <v>6.25</v>
      </c>
      <c r="I17" s="123">
        <v>1.792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890</v>
      </c>
      <c r="D19" s="31">
        <v>848</v>
      </c>
      <c r="E19" s="31">
        <v>830</v>
      </c>
      <c r="F19" s="32"/>
      <c r="G19" s="32"/>
      <c r="H19" s="121">
        <v>30.259</v>
      </c>
      <c r="I19" s="121">
        <v>25.014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>
        <v>10</v>
      </c>
      <c r="D21" s="31">
        <v>10</v>
      </c>
      <c r="E21" s="31">
        <v>10</v>
      </c>
      <c r="F21" s="32"/>
      <c r="G21" s="32"/>
      <c r="H21" s="121">
        <v>0.28</v>
      </c>
      <c r="I21" s="121">
        <v>0.243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900</v>
      </c>
      <c r="D22" s="39">
        <v>858</v>
      </c>
      <c r="E22" s="39">
        <v>840</v>
      </c>
      <c r="F22" s="40">
        <f>IF(D22&gt;0,100*E22/D22,0)</f>
        <v>97.9020979020979</v>
      </c>
      <c r="G22" s="41"/>
      <c r="H22" s="122">
        <v>30.539</v>
      </c>
      <c r="I22" s="123">
        <v>25.256999999999998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321</v>
      </c>
      <c r="D24" s="39">
        <v>256</v>
      </c>
      <c r="E24" s="39">
        <v>140</v>
      </c>
      <c r="F24" s="40">
        <f>IF(D24&gt;0,100*E24/D24,0)</f>
        <v>54.6875</v>
      </c>
      <c r="G24" s="41"/>
      <c r="H24" s="122">
        <v>6.393</v>
      </c>
      <c r="I24" s="123">
        <v>5.55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478</v>
      </c>
      <c r="D26" s="39">
        <v>410</v>
      </c>
      <c r="E26" s="39">
        <v>400</v>
      </c>
      <c r="F26" s="40">
        <f>IF(D26&gt;0,100*E26/D26,0)</f>
        <v>97.5609756097561</v>
      </c>
      <c r="G26" s="41"/>
      <c r="H26" s="122">
        <v>24.918</v>
      </c>
      <c r="I26" s="123">
        <v>20.5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>
        <v>235</v>
      </c>
      <c r="D29" s="31">
        <v>234</v>
      </c>
      <c r="E29" s="31">
        <v>234</v>
      </c>
      <c r="F29" s="32"/>
      <c r="G29" s="32"/>
      <c r="H29" s="121">
        <v>6.86</v>
      </c>
      <c r="I29" s="121">
        <v>4.552</v>
      </c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>
        <v>52</v>
      </c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>
        <v>235</v>
      </c>
      <c r="D31" s="39">
        <v>234</v>
      </c>
      <c r="E31" s="39">
        <v>286</v>
      </c>
      <c r="F31" s="40">
        <f>IF(D31&gt;0,100*E31/D31,0)</f>
        <v>122.22222222222223</v>
      </c>
      <c r="G31" s="41"/>
      <c r="H31" s="122">
        <v>6.86</v>
      </c>
      <c r="I31" s="123">
        <v>4.552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91</v>
      </c>
      <c r="D33" s="31">
        <v>90</v>
      </c>
      <c r="E33" s="31">
        <v>50</v>
      </c>
      <c r="F33" s="32"/>
      <c r="G33" s="32"/>
      <c r="H33" s="121">
        <v>1.544</v>
      </c>
      <c r="I33" s="121">
        <v>1.527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73</v>
      </c>
      <c r="D34" s="31">
        <v>56</v>
      </c>
      <c r="E34" s="31">
        <v>93</v>
      </c>
      <c r="F34" s="32"/>
      <c r="G34" s="32"/>
      <c r="H34" s="121">
        <v>1.42</v>
      </c>
      <c r="I34" s="121">
        <v>1.18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62</v>
      </c>
      <c r="D35" s="31">
        <v>65</v>
      </c>
      <c r="E35" s="31">
        <v>10</v>
      </c>
      <c r="F35" s="32"/>
      <c r="G35" s="32"/>
      <c r="H35" s="121">
        <v>1.26</v>
      </c>
      <c r="I35" s="121">
        <v>1.235</v>
      </c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226</v>
      </c>
      <c r="D37" s="39">
        <v>211</v>
      </c>
      <c r="E37" s="39">
        <v>153</v>
      </c>
      <c r="F37" s="40">
        <f>IF(D37&gt;0,100*E37/D37,0)</f>
        <v>72.51184834123222</v>
      </c>
      <c r="G37" s="41"/>
      <c r="H37" s="122">
        <v>4.224</v>
      </c>
      <c r="I37" s="123">
        <v>3.942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208</v>
      </c>
      <c r="D39" s="39">
        <v>208</v>
      </c>
      <c r="E39" s="39">
        <v>270</v>
      </c>
      <c r="F39" s="40">
        <f>IF(D39&gt;0,100*E39/D39,0)</f>
        <v>129.80769230769232</v>
      </c>
      <c r="G39" s="41"/>
      <c r="H39" s="122">
        <v>4.777</v>
      </c>
      <c r="I39" s="123">
        <v>4.75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1005</v>
      </c>
      <c r="D41" s="31">
        <v>1038</v>
      </c>
      <c r="E41" s="31">
        <v>1050</v>
      </c>
      <c r="F41" s="32"/>
      <c r="G41" s="32"/>
      <c r="H41" s="121">
        <v>59.883</v>
      </c>
      <c r="I41" s="121">
        <v>54.495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1588</v>
      </c>
      <c r="D42" s="31">
        <v>1578</v>
      </c>
      <c r="E42" s="31">
        <v>1557</v>
      </c>
      <c r="F42" s="32"/>
      <c r="G42" s="32"/>
      <c r="H42" s="121">
        <v>55.58</v>
      </c>
      <c r="I42" s="121">
        <v>59.964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1700</v>
      </c>
      <c r="D43" s="31">
        <v>1481</v>
      </c>
      <c r="E43" s="31">
        <v>1550</v>
      </c>
      <c r="F43" s="32"/>
      <c r="G43" s="32"/>
      <c r="H43" s="121">
        <v>82.45</v>
      </c>
      <c r="I43" s="121">
        <v>62.202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944</v>
      </c>
      <c r="D44" s="31">
        <v>971</v>
      </c>
      <c r="E44" s="31">
        <v>905</v>
      </c>
      <c r="F44" s="32"/>
      <c r="G44" s="32"/>
      <c r="H44" s="121">
        <v>40.831</v>
      </c>
      <c r="I44" s="121">
        <v>39.847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3600</v>
      </c>
      <c r="D45" s="31">
        <v>1700</v>
      </c>
      <c r="E45" s="31">
        <v>2526</v>
      </c>
      <c r="F45" s="32"/>
      <c r="G45" s="32"/>
      <c r="H45" s="121">
        <v>156.6</v>
      </c>
      <c r="I45" s="121">
        <v>81.6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1786</v>
      </c>
      <c r="D46" s="31">
        <v>1630</v>
      </c>
      <c r="E46" s="31">
        <v>1736</v>
      </c>
      <c r="F46" s="32"/>
      <c r="G46" s="32"/>
      <c r="H46" s="121">
        <v>97.33</v>
      </c>
      <c r="I46" s="121">
        <v>65.2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518</v>
      </c>
      <c r="D47" s="31">
        <v>457</v>
      </c>
      <c r="E47" s="31">
        <v>436</v>
      </c>
      <c r="F47" s="32"/>
      <c r="G47" s="32"/>
      <c r="H47" s="121">
        <v>20.72</v>
      </c>
      <c r="I47" s="121">
        <v>17.138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4054</v>
      </c>
      <c r="D48" s="31">
        <v>3593</v>
      </c>
      <c r="E48" s="31">
        <v>3914</v>
      </c>
      <c r="F48" s="32"/>
      <c r="G48" s="32"/>
      <c r="H48" s="121">
        <v>219.561</v>
      </c>
      <c r="I48" s="121">
        <v>168.871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547</v>
      </c>
      <c r="D49" s="31">
        <v>500</v>
      </c>
      <c r="E49" s="31">
        <v>566</v>
      </c>
      <c r="F49" s="32"/>
      <c r="G49" s="32"/>
      <c r="H49" s="121">
        <v>26.91</v>
      </c>
      <c r="I49" s="121">
        <v>25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15742</v>
      </c>
      <c r="D50" s="39">
        <v>12948</v>
      </c>
      <c r="E50" s="39">
        <v>14240</v>
      </c>
      <c r="F50" s="40">
        <f>IF(D50&gt;0,100*E50/D50,0)</f>
        <v>109.97837503861601</v>
      </c>
      <c r="G50" s="41"/>
      <c r="H50" s="122">
        <v>759.865</v>
      </c>
      <c r="I50" s="123">
        <v>574.317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28</v>
      </c>
      <c r="D52" s="39">
        <v>28</v>
      </c>
      <c r="E52" s="39">
        <v>28</v>
      </c>
      <c r="F52" s="40">
        <f>IF(D52&gt;0,100*E52/D52,0)</f>
        <v>100</v>
      </c>
      <c r="G52" s="41"/>
      <c r="H52" s="122">
        <v>0.656</v>
      </c>
      <c r="I52" s="123">
        <v>0.656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270</v>
      </c>
      <c r="D54" s="31">
        <v>200</v>
      </c>
      <c r="E54" s="31">
        <v>300</v>
      </c>
      <c r="F54" s="32"/>
      <c r="G54" s="32"/>
      <c r="H54" s="121">
        <v>7.83</v>
      </c>
      <c r="I54" s="121">
        <v>5.6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286</v>
      </c>
      <c r="D55" s="31">
        <v>301</v>
      </c>
      <c r="E55" s="31">
        <v>300</v>
      </c>
      <c r="F55" s="32"/>
      <c r="G55" s="32"/>
      <c r="H55" s="121">
        <v>8.58</v>
      </c>
      <c r="I55" s="121">
        <v>9.03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80</v>
      </c>
      <c r="D56" s="31">
        <v>90</v>
      </c>
      <c r="E56" s="31">
        <v>100</v>
      </c>
      <c r="F56" s="32"/>
      <c r="G56" s="32"/>
      <c r="H56" s="121">
        <v>1.059</v>
      </c>
      <c r="I56" s="121">
        <v>1.1</v>
      </c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194</v>
      </c>
      <c r="D58" s="31">
        <v>134</v>
      </c>
      <c r="E58" s="31">
        <v>178</v>
      </c>
      <c r="F58" s="32"/>
      <c r="G58" s="32"/>
      <c r="H58" s="121">
        <v>3.996</v>
      </c>
      <c r="I58" s="121">
        <v>2.881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830</v>
      </c>
      <c r="D59" s="39">
        <v>725</v>
      </c>
      <c r="E59" s="39">
        <v>878</v>
      </c>
      <c r="F59" s="40">
        <f>IF(D59&gt;0,100*E59/D59,0)</f>
        <v>121.10344827586206</v>
      </c>
      <c r="G59" s="41"/>
      <c r="H59" s="122">
        <v>21.465</v>
      </c>
      <c r="I59" s="123">
        <v>18.610999999999997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274</v>
      </c>
      <c r="D61" s="31">
        <v>150</v>
      </c>
      <c r="E61" s="31">
        <v>150</v>
      </c>
      <c r="F61" s="32"/>
      <c r="G61" s="32"/>
      <c r="H61" s="121">
        <v>6.028</v>
      </c>
      <c r="I61" s="121">
        <v>3.3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144</v>
      </c>
      <c r="D62" s="31">
        <v>107</v>
      </c>
      <c r="E62" s="31">
        <v>102</v>
      </c>
      <c r="F62" s="32"/>
      <c r="G62" s="32"/>
      <c r="H62" s="121">
        <v>1.632</v>
      </c>
      <c r="I62" s="121">
        <v>1.3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67</v>
      </c>
      <c r="D63" s="31">
        <v>74</v>
      </c>
      <c r="E63" s="31">
        <v>44</v>
      </c>
      <c r="F63" s="32"/>
      <c r="G63" s="32"/>
      <c r="H63" s="121">
        <v>2.804</v>
      </c>
      <c r="I63" s="121">
        <v>2.706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485</v>
      </c>
      <c r="D64" s="39">
        <v>331</v>
      </c>
      <c r="E64" s="39">
        <v>296</v>
      </c>
      <c r="F64" s="40">
        <f>IF(D64&gt;0,100*E64/D64,0)</f>
        <v>89.42598187311178</v>
      </c>
      <c r="G64" s="41"/>
      <c r="H64" s="122">
        <v>10.463999999999999</v>
      </c>
      <c r="I64" s="123">
        <v>7.305999999999999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381</v>
      </c>
      <c r="D66" s="39">
        <v>305</v>
      </c>
      <c r="E66" s="39">
        <v>298</v>
      </c>
      <c r="F66" s="40">
        <f>IF(D66&gt;0,100*E66/D66,0)</f>
        <v>97.70491803278688</v>
      </c>
      <c r="G66" s="41"/>
      <c r="H66" s="122">
        <v>10.025</v>
      </c>
      <c r="I66" s="123">
        <v>5.49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>
        <v>0</v>
      </c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81</v>
      </c>
      <c r="D72" s="31">
        <v>77</v>
      </c>
      <c r="E72" s="31">
        <v>77</v>
      </c>
      <c r="F72" s="32"/>
      <c r="G72" s="32"/>
      <c r="H72" s="121">
        <v>1.538</v>
      </c>
      <c r="I72" s="121">
        <v>1.713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218</v>
      </c>
      <c r="D73" s="31">
        <v>305</v>
      </c>
      <c r="E73" s="31">
        <v>300</v>
      </c>
      <c r="F73" s="32"/>
      <c r="G73" s="32"/>
      <c r="H73" s="121">
        <v>4.122</v>
      </c>
      <c r="I73" s="121">
        <v>7.69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70</v>
      </c>
      <c r="D74" s="31">
        <v>70</v>
      </c>
      <c r="E74" s="31">
        <v>70</v>
      </c>
      <c r="F74" s="32"/>
      <c r="G74" s="32"/>
      <c r="H74" s="121">
        <v>2.45</v>
      </c>
      <c r="I74" s="121">
        <v>2.45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130</v>
      </c>
      <c r="D75" s="31">
        <v>130</v>
      </c>
      <c r="E75" s="31">
        <v>92</v>
      </c>
      <c r="F75" s="32"/>
      <c r="G75" s="32"/>
      <c r="H75" s="121">
        <v>1.988</v>
      </c>
      <c r="I75" s="121">
        <v>1.988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80</v>
      </c>
      <c r="D76" s="31">
        <v>80</v>
      </c>
      <c r="E76" s="31">
        <v>85</v>
      </c>
      <c r="F76" s="32"/>
      <c r="G76" s="32"/>
      <c r="H76" s="121">
        <v>1.92</v>
      </c>
      <c r="I76" s="121">
        <v>1.76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80</v>
      </c>
      <c r="D77" s="31">
        <v>80</v>
      </c>
      <c r="E77" s="31">
        <v>20</v>
      </c>
      <c r="F77" s="32"/>
      <c r="G77" s="32"/>
      <c r="H77" s="121">
        <v>1.682</v>
      </c>
      <c r="I77" s="121">
        <v>1.5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366</v>
      </c>
      <c r="D78" s="31">
        <v>350</v>
      </c>
      <c r="E78" s="31">
        <v>310</v>
      </c>
      <c r="F78" s="32"/>
      <c r="G78" s="32"/>
      <c r="H78" s="121">
        <v>6.344</v>
      </c>
      <c r="I78" s="121">
        <v>9.45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67</v>
      </c>
      <c r="D79" s="31">
        <v>100</v>
      </c>
      <c r="E79" s="31">
        <v>97</v>
      </c>
      <c r="F79" s="32"/>
      <c r="G79" s="32"/>
      <c r="H79" s="121">
        <v>1.273</v>
      </c>
      <c r="I79" s="121">
        <v>3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1092</v>
      </c>
      <c r="D80" s="39">
        <v>1192</v>
      </c>
      <c r="E80" s="39">
        <v>1051</v>
      </c>
      <c r="F80" s="40">
        <f>IF(D80&gt;0,100*E80/D80,0)</f>
        <v>88.17114093959732</v>
      </c>
      <c r="G80" s="41"/>
      <c r="H80" s="122">
        <v>21.317</v>
      </c>
      <c r="I80" s="123">
        <v>29.551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313</v>
      </c>
      <c r="D82" s="31">
        <v>314</v>
      </c>
      <c r="E82" s="31">
        <v>302</v>
      </c>
      <c r="F82" s="32"/>
      <c r="G82" s="32"/>
      <c r="H82" s="121">
        <v>4.436</v>
      </c>
      <c r="I82" s="121">
        <v>4.436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533</v>
      </c>
      <c r="D83" s="31">
        <v>533</v>
      </c>
      <c r="E83" s="31">
        <v>560</v>
      </c>
      <c r="F83" s="32"/>
      <c r="G83" s="32"/>
      <c r="H83" s="121">
        <v>9.921</v>
      </c>
      <c r="I83" s="121">
        <v>9.921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846</v>
      </c>
      <c r="D84" s="39">
        <v>847</v>
      </c>
      <c r="E84" s="39">
        <v>862</v>
      </c>
      <c r="F84" s="40">
        <f>IF(D84&gt;0,100*E84/D84,0)</f>
        <v>101.77095631641086</v>
      </c>
      <c r="G84" s="41"/>
      <c r="H84" s="122">
        <v>14.357</v>
      </c>
      <c r="I84" s="123">
        <v>14.357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23388</v>
      </c>
      <c r="D87" s="54">
        <v>20046</v>
      </c>
      <c r="E87" s="54">
        <v>21323</v>
      </c>
      <c r="F87" s="55">
        <f>IF(D87&gt;0,100*E87/D87,0)</f>
        <v>106.37034819914197</v>
      </c>
      <c r="G87" s="41"/>
      <c r="H87" s="126">
        <v>949.5199999999999</v>
      </c>
      <c r="I87" s="127">
        <v>743.005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60" zoomScaleNormal="70" zoomScalePageLayoutView="0" workbookViewId="0" topLeftCell="A58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6017</v>
      </c>
      <c r="D9" s="31">
        <v>6022</v>
      </c>
      <c r="E9" s="31">
        <v>6022</v>
      </c>
      <c r="F9" s="32"/>
      <c r="G9" s="32"/>
      <c r="H9" s="121">
        <v>129.80700000000002</v>
      </c>
      <c r="I9" s="121">
        <v>130.252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4201</v>
      </c>
      <c r="D10" s="31">
        <v>4212</v>
      </c>
      <c r="E10" s="31">
        <v>4212</v>
      </c>
      <c r="F10" s="32"/>
      <c r="G10" s="32"/>
      <c r="H10" s="121">
        <v>84.809</v>
      </c>
      <c r="I10" s="121">
        <v>85.02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6882</v>
      </c>
      <c r="D11" s="31">
        <v>6882</v>
      </c>
      <c r="E11" s="31">
        <v>6882</v>
      </c>
      <c r="F11" s="32"/>
      <c r="G11" s="32"/>
      <c r="H11" s="121">
        <v>249.303</v>
      </c>
      <c r="I11" s="121">
        <v>171.19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3159</v>
      </c>
      <c r="D12" s="31">
        <v>3157</v>
      </c>
      <c r="E12" s="31">
        <v>3154</v>
      </c>
      <c r="F12" s="32"/>
      <c r="G12" s="32"/>
      <c r="H12" s="121">
        <v>71.247</v>
      </c>
      <c r="I12" s="121">
        <v>71.179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20259</v>
      </c>
      <c r="D13" s="39">
        <v>20273</v>
      </c>
      <c r="E13" s="39">
        <v>20270</v>
      </c>
      <c r="F13" s="40">
        <f>IF(D13&gt;0,100*E13/D13,0)</f>
        <v>99.98520199279831</v>
      </c>
      <c r="G13" s="41"/>
      <c r="H13" s="122">
        <v>535.1659999999999</v>
      </c>
      <c r="I13" s="123">
        <v>457.64099999999996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1010</v>
      </c>
      <c r="D15" s="39">
        <v>1010</v>
      </c>
      <c r="E15" s="39">
        <v>900</v>
      </c>
      <c r="F15" s="40">
        <f>IF(D15&gt;0,100*E15/D15,0)</f>
        <v>89.10891089108911</v>
      </c>
      <c r="G15" s="41"/>
      <c r="H15" s="122">
        <v>22.22</v>
      </c>
      <c r="I15" s="123">
        <v>22.22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280</v>
      </c>
      <c r="D17" s="39">
        <v>142</v>
      </c>
      <c r="E17" s="39">
        <v>200</v>
      </c>
      <c r="F17" s="40">
        <f>IF(D17&gt;0,100*E17/D17,0)</f>
        <v>140.8450704225352</v>
      </c>
      <c r="G17" s="41"/>
      <c r="H17" s="122">
        <v>7</v>
      </c>
      <c r="I17" s="123">
        <v>2.272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1275</v>
      </c>
      <c r="D19" s="31">
        <v>1233</v>
      </c>
      <c r="E19" s="31">
        <v>1183</v>
      </c>
      <c r="F19" s="32"/>
      <c r="G19" s="32"/>
      <c r="H19" s="121">
        <v>44.214</v>
      </c>
      <c r="I19" s="121">
        <v>41.184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165</v>
      </c>
      <c r="D20" s="31">
        <v>165</v>
      </c>
      <c r="E20" s="31">
        <v>165</v>
      </c>
      <c r="F20" s="32"/>
      <c r="G20" s="32"/>
      <c r="H20" s="121">
        <v>3.645</v>
      </c>
      <c r="I20" s="121">
        <v>4.016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210</v>
      </c>
      <c r="D21" s="31">
        <v>210</v>
      </c>
      <c r="E21" s="31">
        <v>210</v>
      </c>
      <c r="F21" s="32"/>
      <c r="G21" s="32"/>
      <c r="H21" s="121">
        <v>4.69</v>
      </c>
      <c r="I21" s="121">
        <v>5.027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1650</v>
      </c>
      <c r="D22" s="39">
        <v>1608</v>
      </c>
      <c r="E22" s="39">
        <v>1558</v>
      </c>
      <c r="F22" s="40">
        <f>IF(D22&gt;0,100*E22/D22,0)</f>
        <v>96.8905472636816</v>
      </c>
      <c r="G22" s="41"/>
      <c r="H22" s="122">
        <v>52.549</v>
      </c>
      <c r="I22" s="123">
        <v>50.227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537</v>
      </c>
      <c r="D24" s="39">
        <v>442</v>
      </c>
      <c r="E24" s="39">
        <v>322</v>
      </c>
      <c r="F24" s="40">
        <f>IF(D24&gt;0,100*E24/D24,0)</f>
        <v>72.85067873303167</v>
      </c>
      <c r="G24" s="41"/>
      <c r="H24" s="122">
        <v>13.826</v>
      </c>
      <c r="I24" s="123">
        <v>11.731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1528</v>
      </c>
      <c r="D26" s="39">
        <v>1260</v>
      </c>
      <c r="E26" s="39">
        <v>1220</v>
      </c>
      <c r="F26" s="40">
        <f>IF(D26&gt;0,100*E26/D26,0)</f>
        <v>96.82539682539682</v>
      </c>
      <c r="G26" s="41"/>
      <c r="H26" s="122">
        <v>74.62</v>
      </c>
      <c r="I26" s="123">
        <v>59.5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>
        <v>65</v>
      </c>
      <c r="E28" s="31">
        <v>65</v>
      </c>
      <c r="F28" s="32"/>
      <c r="G28" s="32"/>
      <c r="H28" s="121"/>
      <c r="I28" s="121">
        <v>1.549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240</v>
      </c>
      <c r="D29" s="31">
        <v>239</v>
      </c>
      <c r="E29" s="31">
        <v>239</v>
      </c>
      <c r="F29" s="32"/>
      <c r="G29" s="32"/>
      <c r="H29" s="121">
        <v>6.9</v>
      </c>
      <c r="I29" s="121">
        <v>4.612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89</v>
      </c>
      <c r="D30" s="31">
        <v>290</v>
      </c>
      <c r="E30" s="31">
        <v>290</v>
      </c>
      <c r="F30" s="32"/>
      <c r="G30" s="32"/>
      <c r="H30" s="121">
        <v>3.454</v>
      </c>
      <c r="I30" s="121">
        <v>7.736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329</v>
      </c>
      <c r="D31" s="39">
        <v>594</v>
      </c>
      <c r="E31" s="39">
        <v>594</v>
      </c>
      <c r="F31" s="40">
        <f>IF(D31&gt;0,100*E31/D31,0)</f>
        <v>100</v>
      </c>
      <c r="G31" s="41"/>
      <c r="H31" s="122">
        <v>10.354000000000001</v>
      </c>
      <c r="I31" s="123">
        <v>13.896999999999998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357</v>
      </c>
      <c r="D33" s="31">
        <v>315</v>
      </c>
      <c r="E33" s="31">
        <v>325</v>
      </c>
      <c r="F33" s="32"/>
      <c r="G33" s="32"/>
      <c r="H33" s="121">
        <v>6.640000000000001</v>
      </c>
      <c r="I33" s="121">
        <v>5.738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252</v>
      </c>
      <c r="D34" s="31">
        <v>187</v>
      </c>
      <c r="E34" s="31">
        <v>244</v>
      </c>
      <c r="F34" s="32"/>
      <c r="G34" s="32"/>
      <c r="H34" s="121">
        <v>6.652</v>
      </c>
      <c r="I34" s="121">
        <v>4.51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325</v>
      </c>
      <c r="D35" s="31">
        <v>325</v>
      </c>
      <c r="E35" s="31">
        <v>320</v>
      </c>
      <c r="F35" s="32"/>
      <c r="G35" s="32"/>
      <c r="H35" s="121">
        <v>7.728999999999999</v>
      </c>
      <c r="I35" s="121">
        <v>6.16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243</v>
      </c>
      <c r="D36" s="31">
        <v>243</v>
      </c>
      <c r="E36" s="31">
        <v>219</v>
      </c>
      <c r="F36" s="32"/>
      <c r="G36" s="32"/>
      <c r="H36" s="121">
        <v>4.86</v>
      </c>
      <c r="I36" s="121">
        <v>4.86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1177</v>
      </c>
      <c r="D37" s="39">
        <v>1070</v>
      </c>
      <c r="E37" s="39">
        <v>1108</v>
      </c>
      <c r="F37" s="40">
        <f>IF(D37&gt;0,100*E37/D37,0)</f>
        <v>103.55140186915888</v>
      </c>
      <c r="G37" s="41"/>
      <c r="H37" s="122">
        <v>25.881</v>
      </c>
      <c r="I37" s="123">
        <v>21.268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1565</v>
      </c>
      <c r="D39" s="39">
        <v>1551</v>
      </c>
      <c r="E39" s="39">
        <v>1705</v>
      </c>
      <c r="F39" s="40">
        <f>IF(D39&gt;0,100*E39/D39,0)</f>
        <v>109.9290780141844</v>
      </c>
      <c r="G39" s="41"/>
      <c r="H39" s="122">
        <v>60.445</v>
      </c>
      <c r="I39" s="123">
        <v>60.29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1263</v>
      </c>
      <c r="D41" s="31">
        <v>1291</v>
      </c>
      <c r="E41" s="31">
        <v>1338</v>
      </c>
      <c r="F41" s="32"/>
      <c r="G41" s="32"/>
      <c r="H41" s="121">
        <v>71.87700000000001</v>
      </c>
      <c r="I41" s="121">
        <v>65.025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2438</v>
      </c>
      <c r="D42" s="31">
        <v>2278</v>
      </c>
      <c r="E42" s="31">
        <v>2231</v>
      </c>
      <c r="F42" s="32"/>
      <c r="G42" s="32"/>
      <c r="H42" s="121">
        <v>87.88</v>
      </c>
      <c r="I42" s="121">
        <v>87.964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1760</v>
      </c>
      <c r="D43" s="31">
        <v>1530</v>
      </c>
      <c r="E43" s="31">
        <v>1600</v>
      </c>
      <c r="F43" s="32"/>
      <c r="G43" s="32"/>
      <c r="H43" s="121">
        <v>84.37</v>
      </c>
      <c r="I43" s="121">
        <v>63.77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944</v>
      </c>
      <c r="D44" s="31">
        <v>971</v>
      </c>
      <c r="E44" s="31">
        <v>905</v>
      </c>
      <c r="F44" s="32"/>
      <c r="G44" s="32"/>
      <c r="H44" s="121">
        <v>40.831</v>
      </c>
      <c r="I44" s="121">
        <v>39.847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4800</v>
      </c>
      <c r="D45" s="31">
        <v>4119</v>
      </c>
      <c r="E45" s="31">
        <v>4526</v>
      </c>
      <c r="F45" s="32"/>
      <c r="G45" s="32"/>
      <c r="H45" s="121">
        <v>208.8</v>
      </c>
      <c r="I45" s="121">
        <v>183.198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2286</v>
      </c>
      <c r="D46" s="31">
        <v>2130</v>
      </c>
      <c r="E46" s="31">
        <v>2186</v>
      </c>
      <c r="F46" s="32"/>
      <c r="G46" s="32"/>
      <c r="H46" s="121">
        <v>119.83</v>
      </c>
      <c r="I46" s="121">
        <v>87.7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518</v>
      </c>
      <c r="D47" s="31">
        <v>457</v>
      </c>
      <c r="E47" s="31">
        <v>436</v>
      </c>
      <c r="F47" s="32"/>
      <c r="G47" s="32"/>
      <c r="H47" s="121">
        <v>20.72</v>
      </c>
      <c r="I47" s="121">
        <v>17.138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5779</v>
      </c>
      <c r="D48" s="31">
        <v>5093</v>
      </c>
      <c r="E48" s="31">
        <v>5614</v>
      </c>
      <c r="F48" s="32"/>
      <c r="G48" s="32"/>
      <c r="H48" s="121">
        <v>297.18600000000004</v>
      </c>
      <c r="I48" s="121">
        <v>236.371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911</v>
      </c>
      <c r="D49" s="31">
        <v>958</v>
      </c>
      <c r="E49" s="31">
        <v>1051</v>
      </c>
      <c r="F49" s="32"/>
      <c r="G49" s="32"/>
      <c r="H49" s="121">
        <v>41.96</v>
      </c>
      <c r="I49" s="121">
        <v>47.9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20699</v>
      </c>
      <c r="D50" s="39">
        <v>18827</v>
      </c>
      <c r="E50" s="39">
        <v>19887</v>
      </c>
      <c r="F50" s="40">
        <f>IF(D50&gt;0,100*E50/D50,0)</f>
        <v>105.63021192967547</v>
      </c>
      <c r="G50" s="41"/>
      <c r="H50" s="122">
        <v>973.4540000000002</v>
      </c>
      <c r="I50" s="123">
        <v>828.913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89</v>
      </c>
      <c r="D52" s="39">
        <v>89</v>
      </c>
      <c r="E52" s="39">
        <v>89</v>
      </c>
      <c r="F52" s="40">
        <f>IF(D52&gt;0,100*E52/D52,0)</f>
        <v>100</v>
      </c>
      <c r="G52" s="41"/>
      <c r="H52" s="122">
        <v>2.23</v>
      </c>
      <c r="I52" s="123">
        <v>2.23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1270</v>
      </c>
      <c r="D54" s="31">
        <v>1085</v>
      </c>
      <c r="E54" s="31">
        <v>1200</v>
      </c>
      <c r="F54" s="32"/>
      <c r="G54" s="32"/>
      <c r="H54" s="121">
        <v>37.83</v>
      </c>
      <c r="I54" s="121">
        <v>31.708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462</v>
      </c>
      <c r="D55" s="31">
        <v>473</v>
      </c>
      <c r="E55" s="31">
        <v>465</v>
      </c>
      <c r="F55" s="32"/>
      <c r="G55" s="32"/>
      <c r="H55" s="121">
        <v>13.86</v>
      </c>
      <c r="I55" s="121">
        <v>14.19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139</v>
      </c>
      <c r="D56" s="31">
        <v>165</v>
      </c>
      <c r="E56" s="31">
        <v>160</v>
      </c>
      <c r="F56" s="32"/>
      <c r="G56" s="32"/>
      <c r="H56" s="121">
        <v>1.918</v>
      </c>
      <c r="I56" s="121">
        <v>2.038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11</v>
      </c>
      <c r="D57" s="31">
        <v>27</v>
      </c>
      <c r="E57" s="31">
        <v>27</v>
      </c>
      <c r="F57" s="32"/>
      <c r="G57" s="32"/>
      <c r="H57" s="121">
        <v>0.264</v>
      </c>
      <c r="I57" s="121">
        <v>0.648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512</v>
      </c>
      <c r="D58" s="31">
        <v>323</v>
      </c>
      <c r="E58" s="31">
        <v>372</v>
      </c>
      <c r="F58" s="32"/>
      <c r="G58" s="32"/>
      <c r="H58" s="121">
        <v>12.576</v>
      </c>
      <c r="I58" s="121">
        <v>8.041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2394</v>
      </c>
      <c r="D59" s="39">
        <v>2073</v>
      </c>
      <c r="E59" s="39">
        <v>2224</v>
      </c>
      <c r="F59" s="40">
        <f>IF(D59&gt;0,100*E59/D59,0)</f>
        <v>107.28412928123493</v>
      </c>
      <c r="G59" s="41"/>
      <c r="H59" s="122">
        <v>66.44800000000001</v>
      </c>
      <c r="I59" s="123">
        <v>56.625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692</v>
      </c>
      <c r="D61" s="31">
        <v>570</v>
      </c>
      <c r="E61" s="31">
        <v>660</v>
      </c>
      <c r="F61" s="32"/>
      <c r="G61" s="32"/>
      <c r="H61" s="121">
        <v>17.314</v>
      </c>
      <c r="I61" s="121">
        <v>14.86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544</v>
      </c>
      <c r="D62" s="31">
        <v>452</v>
      </c>
      <c r="E62" s="31">
        <v>416</v>
      </c>
      <c r="F62" s="32"/>
      <c r="G62" s="32"/>
      <c r="H62" s="121">
        <v>9.706</v>
      </c>
      <c r="I62" s="121">
        <v>8.17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924</v>
      </c>
      <c r="D63" s="31">
        <v>1048</v>
      </c>
      <c r="E63" s="31">
        <v>1047</v>
      </c>
      <c r="F63" s="32"/>
      <c r="G63" s="32"/>
      <c r="H63" s="121">
        <v>34.026</v>
      </c>
      <c r="I63" s="121">
        <v>34.907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2160</v>
      </c>
      <c r="D64" s="39">
        <v>2070</v>
      </c>
      <c r="E64" s="39">
        <v>2123</v>
      </c>
      <c r="F64" s="40">
        <f>IF(D64&gt;0,100*E64/D64,0)</f>
        <v>102.56038647342996</v>
      </c>
      <c r="G64" s="41"/>
      <c r="H64" s="122">
        <v>61.04600000000001</v>
      </c>
      <c r="I64" s="123">
        <v>57.937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5164</v>
      </c>
      <c r="D66" s="39">
        <v>4713</v>
      </c>
      <c r="E66" s="39">
        <v>5157</v>
      </c>
      <c r="F66" s="40">
        <f>IF(D66&gt;0,100*E66/D66,0)</f>
        <v>109.42075111394017</v>
      </c>
      <c r="G66" s="41"/>
      <c r="H66" s="122">
        <v>175.01700000000002</v>
      </c>
      <c r="I66" s="123">
        <v>159.698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602</v>
      </c>
      <c r="D68" s="31">
        <v>580</v>
      </c>
      <c r="E68" s="31">
        <v>440</v>
      </c>
      <c r="F68" s="32"/>
      <c r="G68" s="32"/>
      <c r="H68" s="121">
        <v>24.389</v>
      </c>
      <c r="I68" s="121">
        <v>25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380</v>
      </c>
      <c r="D69" s="31">
        <v>300</v>
      </c>
      <c r="E69" s="31">
        <v>120</v>
      </c>
      <c r="F69" s="32"/>
      <c r="G69" s="32"/>
      <c r="H69" s="121">
        <v>14.524</v>
      </c>
      <c r="I69" s="121">
        <v>12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982</v>
      </c>
      <c r="D70" s="39">
        <v>880</v>
      </c>
      <c r="E70" s="39">
        <v>560</v>
      </c>
      <c r="F70" s="40">
        <f>IF(D70&gt;0,100*E70/D70,0)</f>
        <v>63.63636363636363</v>
      </c>
      <c r="G70" s="41"/>
      <c r="H70" s="122">
        <v>38.913</v>
      </c>
      <c r="I70" s="123">
        <v>37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535</v>
      </c>
      <c r="D72" s="31">
        <v>510</v>
      </c>
      <c r="E72" s="31">
        <v>532</v>
      </c>
      <c r="F72" s="32"/>
      <c r="G72" s="32"/>
      <c r="H72" s="121">
        <v>12.015</v>
      </c>
      <c r="I72" s="121">
        <v>12.409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1741</v>
      </c>
      <c r="D73" s="31">
        <v>1811</v>
      </c>
      <c r="E73" s="31">
        <v>1840</v>
      </c>
      <c r="F73" s="32"/>
      <c r="G73" s="32"/>
      <c r="H73" s="121">
        <v>38.388</v>
      </c>
      <c r="I73" s="121">
        <v>40.542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695</v>
      </c>
      <c r="D74" s="31">
        <v>695</v>
      </c>
      <c r="E74" s="31">
        <v>555</v>
      </c>
      <c r="F74" s="32"/>
      <c r="G74" s="32"/>
      <c r="H74" s="121">
        <v>26.749999999999996</v>
      </c>
      <c r="I74" s="121">
        <v>26.75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1076</v>
      </c>
      <c r="D75" s="31">
        <v>1076</v>
      </c>
      <c r="E75" s="31">
        <v>914</v>
      </c>
      <c r="F75" s="32"/>
      <c r="G75" s="32"/>
      <c r="H75" s="121">
        <v>26.678</v>
      </c>
      <c r="I75" s="121">
        <v>26.678399000000002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466</v>
      </c>
      <c r="D76" s="31">
        <v>560</v>
      </c>
      <c r="E76" s="31">
        <v>490</v>
      </c>
      <c r="F76" s="32"/>
      <c r="G76" s="32"/>
      <c r="H76" s="121">
        <v>14.031999999999998</v>
      </c>
      <c r="I76" s="121">
        <v>20.075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213</v>
      </c>
      <c r="D77" s="31">
        <v>212</v>
      </c>
      <c r="E77" s="31">
        <v>44</v>
      </c>
      <c r="F77" s="32"/>
      <c r="G77" s="32"/>
      <c r="H77" s="121">
        <v>4.628</v>
      </c>
      <c r="I77" s="121">
        <v>4.557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1529</v>
      </c>
      <c r="D78" s="31">
        <v>1296</v>
      </c>
      <c r="E78" s="31">
        <v>1315</v>
      </c>
      <c r="F78" s="32"/>
      <c r="G78" s="32"/>
      <c r="H78" s="121">
        <v>39.646</v>
      </c>
      <c r="I78" s="121">
        <v>35.943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4590</v>
      </c>
      <c r="D79" s="31">
        <v>3950</v>
      </c>
      <c r="E79" s="31">
        <v>3947</v>
      </c>
      <c r="F79" s="32"/>
      <c r="G79" s="32"/>
      <c r="H79" s="121">
        <v>157.981</v>
      </c>
      <c r="I79" s="121">
        <v>130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10845</v>
      </c>
      <c r="D80" s="39">
        <v>10110</v>
      </c>
      <c r="E80" s="39">
        <v>9637</v>
      </c>
      <c r="F80" s="40">
        <f>IF(D80&gt;0,100*E80/D80,0)</f>
        <v>95.32146389713155</v>
      </c>
      <c r="G80" s="41"/>
      <c r="H80" s="122">
        <v>320.118</v>
      </c>
      <c r="I80" s="123">
        <v>296.95439899999997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2081</v>
      </c>
      <c r="D82" s="31">
        <v>2182</v>
      </c>
      <c r="E82" s="31">
        <v>2052</v>
      </c>
      <c r="F82" s="32"/>
      <c r="G82" s="32"/>
      <c r="H82" s="121">
        <v>43.033</v>
      </c>
      <c r="I82" s="121">
        <v>48.592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3379</v>
      </c>
      <c r="D83" s="31">
        <v>3152</v>
      </c>
      <c r="E83" s="31">
        <v>3410</v>
      </c>
      <c r="F83" s="32"/>
      <c r="G83" s="32"/>
      <c r="H83" s="121">
        <v>61.689</v>
      </c>
      <c r="I83" s="121">
        <v>57.564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5460</v>
      </c>
      <c r="D84" s="39">
        <v>5334</v>
      </c>
      <c r="E84" s="39">
        <v>5462</v>
      </c>
      <c r="F84" s="40">
        <f>IF(D84&gt;0,100*E84/D84,0)</f>
        <v>102.39970003749531</v>
      </c>
      <c r="G84" s="41"/>
      <c r="H84" s="122">
        <v>104.72200000000001</v>
      </c>
      <c r="I84" s="123">
        <v>106.156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76128</v>
      </c>
      <c r="D87" s="54">
        <v>72046</v>
      </c>
      <c r="E87" s="54">
        <v>73016</v>
      </c>
      <c r="F87" s="55">
        <f>IF(D87&gt;0,100*E87/D87,0)</f>
        <v>101.3463620464703</v>
      </c>
      <c r="G87" s="41"/>
      <c r="H87" s="126">
        <v>2544.0090000000005</v>
      </c>
      <c r="I87" s="127">
        <v>2244.5593989999998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60" zoomScaleNormal="70" zoomScalePageLayoutView="0" workbookViewId="0" topLeftCell="A46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6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/>
      <c r="I66" s="123"/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12</v>
      </c>
      <c r="D68" s="31">
        <v>12</v>
      </c>
      <c r="E68" s="31">
        <v>12</v>
      </c>
      <c r="F68" s="32"/>
      <c r="G68" s="32"/>
      <c r="H68" s="121">
        <v>0.7</v>
      </c>
      <c r="I68" s="121">
        <v>0.696</v>
      </c>
      <c r="J68" s="121">
        <v>0.696</v>
      </c>
      <c r="K68" s="33"/>
    </row>
    <row r="69" spans="1:11" s="34" customFormat="1" ht="11.25" customHeight="1">
      <c r="A69" s="36" t="s">
        <v>54</v>
      </c>
      <c r="B69" s="30"/>
      <c r="C69" s="31">
        <v>4</v>
      </c>
      <c r="D69" s="31"/>
      <c r="E69" s="31"/>
      <c r="F69" s="32"/>
      <c r="G69" s="32"/>
      <c r="H69" s="121">
        <v>0.231</v>
      </c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16</v>
      </c>
      <c r="D70" s="39">
        <v>12</v>
      </c>
      <c r="E70" s="39">
        <v>12</v>
      </c>
      <c r="F70" s="40">
        <f>IF(D70&gt;0,100*E70/D70,0)</f>
        <v>100</v>
      </c>
      <c r="G70" s="41"/>
      <c r="H70" s="122">
        <v>0.9309999999999999</v>
      </c>
      <c r="I70" s="123">
        <v>0.696</v>
      </c>
      <c r="J70" s="123">
        <v>0.696</v>
      </c>
      <c r="K70" s="42">
        <f>IF(I70&gt;0,100*J70/I70,0)</f>
        <v>100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2714</v>
      </c>
      <c r="D73" s="31">
        <v>2871</v>
      </c>
      <c r="E73" s="31">
        <v>2880</v>
      </c>
      <c r="F73" s="32"/>
      <c r="G73" s="32"/>
      <c r="H73" s="121">
        <v>210.55</v>
      </c>
      <c r="I73" s="121">
        <v>239.8</v>
      </c>
      <c r="J73" s="121">
        <v>220.8</v>
      </c>
      <c r="K73" s="33"/>
    </row>
    <row r="74" spans="1:11" s="34" customFormat="1" ht="11.25" customHeight="1">
      <c r="A74" s="36" t="s">
        <v>58</v>
      </c>
      <c r="B74" s="30"/>
      <c r="C74" s="31">
        <v>29</v>
      </c>
      <c r="D74" s="31">
        <v>62</v>
      </c>
      <c r="E74" s="31">
        <v>65</v>
      </c>
      <c r="F74" s="32"/>
      <c r="G74" s="32"/>
      <c r="H74" s="121">
        <v>1.69</v>
      </c>
      <c r="I74" s="121">
        <v>3.41</v>
      </c>
      <c r="J74" s="121">
        <v>3.575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>
        <v>16</v>
      </c>
      <c r="D77" s="31"/>
      <c r="E77" s="31"/>
      <c r="F77" s="32"/>
      <c r="G77" s="32"/>
      <c r="H77" s="121">
        <v>0.704</v>
      </c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>
        <v>74</v>
      </c>
      <c r="D78" s="31"/>
      <c r="E78" s="31"/>
      <c r="F78" s="32"/>
      <c r="G78" s="32"/>
      <c r="H78" s="121">
        <v>5.55</v>
      </c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5787</v>
      </c>
      <c r="D79" s="31">
        <v>5800</v>
      </c>
      <c r="E79" s="31">
        <v>5254</v>
      </c>
      <c r="F79" s="32"/>
      <c r="G79" s="32"/>
      <c r="H79" s="121">
        <v>533.362</v>
      </c>
      <c r="I79" s="121">
        <v>439.1</v>
      </c>
      <c r="J79" s="121">
        <v>494.339</v>
      </c>
      <c r="K79" s="33"/>
    </row>
    <row r="80" spans="1:11" s="43" customFormat="1" ht="11.25" customHeight="1">
      <c r="A80" s="44" t="s">
        <v>64</v>
      </c>
      <c r="B80" s="38"/>
      <c r="C80" s="39">
        <v>8620</v>
      </c>
      <c r="D80" s="39">
        <v>8733</v>
      </c>
      <c r="E80" s="39">
        <v>8199</v>
      </c>
      <c r="F80" s="40">
        <f>IF(D80&gt;0,100*E80/D80,0)</f>
        <v>93.88526279628994</v>
      </c>
      <c r="G80" s="41"/>
      <c r="H80" s="122">
        <v>751.856</v>
      </c>
      <c r="I80" s="123">
        <v>682.3100000000001</v>
      </c>
      <c r="J80" s="123">
        <v>718.7139999999999</v>
      </c>
      <c r="K80" s="42">
        <f>IF(I80&gt;0,100*J80/I80,0)</f>
        <v>105.33540472805615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8636</v>
      </c>
      <c r="D87" s="54">
        <v>8745</v>
      </c>
      <c r="E87" s="54">
        <v>8211</v>
      </c>
      <c r="F87" s="55">
        <f>IF(D87&gt;0,100*E87/D87,0)</f>
        <v>93.89365351629503</v>
      </c>
      <c r="G87" s="41"/>
      <c r="H87" s="126">
        <v>752.787</v>
      </c>
      <c r="I87" s="127">
        <v>683.0060000000001</v>
      </c>
      <c r="J87" s="127">
        <v>719.41</v>
      </c>
      <c r="K87" s="55">
        <f>IF(I87&gt;0,100*J87/I87,0)</f>
        <v>105.32996781873072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106"/>
  <sheetViews>
    <sheetView zoomScale="80" zoomScaleNormal="80" zoomScalePageLayoutView="0" workbookViewId="0" topLeftCell="A36">
      <selection activeCell="I82" sqref="I82"/>
    </sheetView>
  </sheetViews>
  <sheetFormatPr defaultColWidth="11.421875" defaultRowHeight="15"/>
  <cols>
    <col min="1" max="4" width="10.8515625" style="102" customWidth="1"/>
    <col min="5" max="5" width="1.8515625" style="102" customWidth="1"/>
    <col min="6" max="16384" width="10.8515625" style="102" customWidth="1"/>
  </cols>
  <sheetData>
    <row r="1" spans="1:9" ht="12">
      <c r="A1" s="101"/>
      <c r="B1" s="101"/>
      <c r="C1" s="101"/>
      <c r="D1" s="101"/>
      <c r="E1" s="101"/>
      <c r="F1" s="101"/>
      <c r="G1" s="101"/>
      <c r="H1" s="101"/>
      <c r="I1" s="101"/>
    </row>
    <row r="2" spans="1:9" ht="12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5">
      <c r="A3" s="249" t="s">
        <v>225</v>
      </c>
      <c r="B3" s="249"/>
      <c r="C3" s="249"/>
      <c r="D3" s="249"/>
      <c r="E3" s="249"/>
      <c r="F3" s="249"/>
      <c r="G3" s="249"/>
      <c r="H3" s="249"/>
      <c r="I3" s="249"/>
    </row>
    <row r="4" spans="1:9" ht="12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2">
      <c r="A5" s="101"/>
      <c r="B5" s="101"/>
      <c r="C5" s="101"/>
      <c r="D5" s="101"/>
      <c r="E5" s="101"/>
      <c r="F5" s="101"/>
      <c r="G5" s="101"/>
      <c r="H5" s="101"/>
      <c r="I5" s="101"/>
    </row>
    <row r="6" spans="1:9" ht="12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2">
      <c r="A7" s="103" t="s">
        <v>226</v>
      </c>
      <c r="B7" s="104"/>
      <c r="C7" s="104"/>
      <c r="D7" s="105"/>
      <c r="E7" s="105"/>
      <c r="F7" s="105"/>
      <c r="G7" s="105"/>
      <c r="H7" s="105"/>
      <c r="I7" s="105"/>
    </row>
    <row r="8" spans="1:9" ht="12">
      <c r="A8" s="101"/>
      <c r="B8" s="101"/>
      <c r="C8" s="101"/>
      <c r="D8" s="101"/>
      <c r="E8" s="101"/>
      <c r="F8" s="101"/>
      <c r="G8" s="101"/>
      <c r="H8" s="101"/>
      <c r="I8" s="101"/>
    </row>
    <row r="9" spans="1:9" ht="12">
      <c r="A9" s="106" t="s">
        <v>227</v>
      </c>
      <c r="B9" s="101"/>
      <c r="C9" s="101"/>
      <c r="D9" s="101"/>
      <c r="E9" s="101"/>
      <c r="F9" s="101"/>
      <c r="G9" s="101"/>
      <c r="H9" s="101"/>
      <c r="I9" s="101"/>
    </row>
    <row r="10" spans="1:9" ht="12">
      <c r="A10" s="101"/>
      <c r="B10" s="101"/>
      <c r="C10" s="101"/>
      <c r="D10" s="101"/>
      <c r="E10" s="101"/>
      <c r="F10" s="101"/>
      <c r="G10" s="101"/>
      <c r="H10" s="101"/>
      <c r="I10" s="101"/>
    </row>
    <row r="11" spans="1:9" ht="12">
      <c r="A11" s="107"/>
      <c r="B11" s="108"/>
      <c r="C11" s="108"/>
      <c r="D11" s="109" t="s">
        <v>228</v>
      </c>
      <c r="E11" s="110"/>
      <c r="F11" s="107"/>
      <c r="G11" s="108"/>
      <c r="H11" s="108"/>
      <c r="I11" s="109" t="s">
        <v>228</v>
      </c>
    </row>
    <row r="12" spans="1:9" ht="12">
      <c r="A12" s="111"/>
      <c r="B12" s="112"/>
      <c r="C12" s="112"/>
      <c r="D12" s="113"/>
      <c r="E12" s="110"/>
      <c r="F12" s="111"/>
      <c r="G12" s="112"/>
      <c r="H12" s="112"/>
      <c r="I12" s="113"/>
    </row>
    <row r="13" spans="1:9" ht="5.25" customHeight="1">
      <c r="A13" s="114"/>
      <c r="B13" s="115"/>
      <c r="C13" s="115"/>
      <c r="D13" s="116"/>
      <c r="E13" s="110"/>
      <c r="F13" s="114"/>
      <c r="G13" s="115"/>
      <c r="H13" s="115"/>
      <c r="I13" s="116"/>
    </row>
    <row r="14" spans="1:9" ht="12">
      <c r="A14" s="111" t="s">
        <v>229</v>
      </c>
      <c r="B14" s="112"/>
      <c r="C14" s="112"/>
      <c r="D14" s="113">
        <v>9</v>
      </c>
      <c r="E14" s="110"/>
      <c r="F14" s="111" t="s">
        <v>261</v>
      </c>
      <c r="G14" s="112"/>
      <c r="H14" s="112"/>
      <c r="I14" s="113">
        <v>41</v>
      </c>
    </row>
    <row r="15" spans="1:9" ht="5.25" customHeight="1">
      <c r="A15" s="114"/>
      <c r="B15" s="115"/>
      <c r="C15" s="115"/>
      <c r="D15" s="116"/>
      <c r="E15" s="110"/>
      <c r="F15" s="114"/>
      <c r="G15" s="115"/>
      <c r="H15" s="115"/>
      <c r="I15" s="116"/>
    </row>
    <row r="16" spans="1:9" ht="12">
      <c r="A16" s="111" t="s">
        <v>230</v>
      </c>
      <c r="B16" s="112"/>
      <c r="C16" s="112"/>
      <c r="D16" s="113">
        <v>10</v>
      </c>
      <c r="E16" s="110"/>
      <c r="F16" s="111" t="s">
        <v>262</v>
      </c>
      <c r="G16" s="112"/>
      <c r="H16" s="112"/>
      <c r="I16" s="113">
        <v>42</v>
      </c>
    </row>
    <row r="17" spans="1:9" ht="5.25" customHeight="1">
      <c r="A17" s="114"/>
      <c r="B17" s="115"/>
      <c r="C17" s="115"/>
      <c r="D17" s="116"/>
      <c r="E17" s="110"/>
      <c r="F17" s="114"/>
      <c r="G17" s="115"/>
      <c r="H17" s="115"/>
      <c r="I17" s="116"/>
    </row>
    <row r="18" spans="1:9" ht="12">
      <c r="A18" s="111" t="s">
        <v>231</v>
      </c>
      <c r="B18" s="112"/>
      <c r="C18" s="112"/>
      <c r="D18" s="113">
        <v>11</v>
      </c>
      <c r="E18" s="110"/>
      <c r="F18" s="111" t="s">
        <v>263</v>
      </c>
      <c r="G18" s="112"/>
      <c r="H18" s="112"/>
      <c r="I18" s="113">
        <v>43</v>
      </c>
    </row>
    <row r="19" spans="1:9" ht="5.25" customHeight="1">
      <c r="A19" s="114"/>
      <c r="B19" s="115"/>
      <c r="C19" s="115"/>
      <c r="D19" s="116"/>
      <c r="E19" s="110"/>
      <c r="F19" s="114"/>
      <c r="G19" s="115"/>
      <c r="H19" s="115"/>
      <c r="I19" s="116"/>
    </row>
    <row r="20" spans="1:9" ht="12">
      <c r="A20" s="111" t="s">
        <v>232</v>
      </c>
      <c r="B20" s="112"/>
      <c r="C20" s="112"/>
      <c r="D20" s="113">
        <v>12</v>
      </c>
      <c r="E20" s="110"/>
      <c r="F20" s="111" t="s">
        <v>264</v>
      </c>
      <c r="G20" s="112"/>
      <c r="H20" s="112"/>
      <c r="I20" s="113">
        <v>44</v>
      </c>
    </row>
    <row r="21" spans="1:9" ht="5.25" customHeight="1">
      <c r="A21" s="114"/>
      <c r="B21" s="115"/>
      <c r="C21" s="115"/>
      <c r="D21" s="116"/>
      <c r="E21" s="110"/>
      <c r="F21" s="114"/>
      <c r="G21" s="115"/>
      <c r="H21" s="115"/>
      <c r="I21" s="116"/>
    </row>
    <row r="22" spans="1:9" ht="12">
      <c r="A22" s="111" t="s">
        <v>233</v>
      </c>
      <c r="B22" s="112"/>
      <c r="C22" s="112"/>
      <c r="D22" s="113">
        <v>13</v>
      </c>
      <c r="E22" s="110"/>
      <c r="F22" s="111" t="s">
        <v>265</v>
      </c>
      <c r="G22" s="112"/>
      <c r="H22" s="112"/>
      <c r="I22" s="113">
        <v>45</v>
      </c>
    </row>
    <row r="23" spans="1:9" ht="5.25" customHeight="1">
      <c r="A23" s="114"/>
      <c r="B23" s="115"/>
      <c r="C23" s="115"/>
      <c r="D23" s="116"/>
      <c r="E23" s="110"/>
      <c r="F23" s="114"/>
      <c r="G23" s="115"/>
      <c r="H23" s="115"/>
      <c r="I23" s="116"/>
    </row>
    <row r="24" spans="1:9" ht="12">
      <c r="A24" s="111" t="s">
        <v>234</v>
      </c>
      <c r="B24" s="112"/>
      <c r="C24" s="112"/>
      <c r="D24" s="113">
        <v>14</v>
      </c>
      <c r="E24" s="110"/>
      <c r="F24" s="111" t="s">
        <v>266</v>
      </c>
      <c r="G24" s="112"/>
      <c r="H24" s="112"/>
      <c r="I24" s="113">
        <v>46</v>
      </c>
    </row>
    <row r="25" spans="1:9" ht="5.25" customHeight="1">
      <c r="A25" s="114"/>
      <c r="B25" s="115"/>
      <c r="C25" s="115"/>
      <c r="D25" s="116"/>
      <c r="E25" s="110"/>
      <c r="F25" s="114"/>
      <c r="G25" s="115"/>
      <c r="H25" s="115"/>
      <c r="I25" s="116"/>
    </row>
    <row r="26" spans="1:9" ht="12">
      <c r="A26" s="111" t="s">
        <v>235</v>
      </c>
      <c r="B26" s="112"/>
      <c r="C26" s="112"/>
      <c r="D26" s="113">
        <v>15</v>
      </c>
      <c r="E26" s="110"/>
      <c r="F26" s="111" t="s">
        <v>267</v>
      </c>
      <c r="G26" s="112"/>
      <c r="H26" s="112"/>
      <c r="I26" s="113">
        <v>47</v>
      </c>
    </row>
    <row r="27" spans="1:9" ht="5.25" customHeight="1">
      <c r="A27" s="114"/>
      <c r="B27" s="115"/>
      <c r="C27" s="115"/>
      <c r="D27" s="116"/>
      <c r="E27" s="110"/>
      <c r="F27" s="114"/>
      <c r="G27" s="115"/>
      <c r="H27" s="115"/>
      <c r="I27" s="116"/>
    </row>
    <row r="28" spans="1:9" ht="12">
      <c r="A28" s="111" t="s">
        <v>236</v>
      </c>
      <c r="B28" s="112"/>
      <c r="C28" s="112"/>
      <c r="D28" s="113">
        <v>16</v>
      </c>
      <c r="E28" s="110"/>
      <c r="F28" s="111" t="s">
        <v>268</v>
      </c>
      <c r="G28" s="112"/>
      <c r="H28" s="112"/>
      <c r="I28" s="113">
        <v>48</v>
      </c>
    </row>
    <row r="29" spans="1:9" ht="5.25" customHeight="1">
      <c r="A29" s="114"/>
      <c r="B29" s="115"/>
      <c r="C29" s="115"/>
      <c r="D29" s="116"/>
      <c r="E29" s="110"/>
      <c r="F29" s="114"/>
      <c r="G29" s="115"/>
      <c r="H29" s="115"/>
      <c r="I29" s="116"/>
    </row>
    <row r="30" spans="1:9" ht="12">
      <c r="A30" s="111" t="s">
        <v>237</v>
      </c>
      <c r="B30" s="112"/>
      <c r="C30" s="112"/>
      <c r="D30" s="113">
        <v>17</v>
      </c>
      <c r="E30" s="110"/>
      <c r="F30" s="111" t="s">
        <v>269</v>
      </c>
      <c r="G30" s="112"/>
      <c r="H30" s="112"/>
      <c r="I30" s="113">
        <v>49</v>
      </c>
    </row>
    <row r="31" spans="1:9" ht="5.25" customHeight="1">
      <c r="A31" s="114"/>
      <c r="B31" s="115"/>
      <c r="C31" s="115"/>
      <c r="D31" s="116"/>
      <c r="E31" s="110"/>
      <c r="F31" s="114"/>
      <c r="G31" s="115"/>
      <c r="H31" s="115"/>
      <c r="I31" s="116"/>
    </row>
    <row r="32" spans="1:9" ht="12">
      <c r="A32" s="111" t="s">
        <v>238</v>
      </c>
      <c r="B32" s="112"/>
      <c r="C32" s="112"/>
      <c r="D32" s="113">
        <v>18</v>
      </c>
      <c r="E32" s="110"/>
      <c r="F32" s="111" t="s">
        <v>270</v>
      </c>
      <c r="G32" s="112"/>
      <c r="H32" s="112"/>
      <c r="I32" s="113">
        <v>50</v>
      </c>
    </row>
    <row r="33" spans="1:9" ht="5.25" customHeight="1">
      <c r="A33" s="114"/>
      <c r="B33" s="115"/>
      <c r="C33" s="115"/>
      <c r="D33" s="116"/>
      <c r="E33" s="110"/>
      <c r="F33" s="114"/>
      <c r="G33" s="115"/>
      <c r="H33" s="115"/>
      <c r="I33" s="116"/>
    </row>
    <row r="34" spans="1:9" ht="12">
      <c r="A34" s="111" t="s">
        <v>239</v>
      </c>
      <c r="B34" s="112"/>
      <c r="C34" s="112"/>
      <c r="D34" s="113">
        <v>19</v>
      </c>
      <c r="E34" s="110"/>
      <c r="F34" s="111" t="s">
        <v>271</v>
      </c>
      <c r="G34" s="112"/>
      <c r="H34" s="112"/>
      <c r="I34" s="113">
        <v>51</v>
      </c>
    </row>
    <row r="35" spans="1:9" ht="5.25" customHeight="1">
      <c r="A35" s="114"/>
      <c r="B35" s="115"/>
      <c r="C35" s="115"/>
      <c r="D35" s="116"/>
      <c r="E35" s="110"/>
      <c r="F35" s="114"/>
      <c r="G35" s="115"/>
      <c r="H35" s="115"/>
      <c r="I35" s="116"/>
    </row>
    <row r="36" spans="1:9" ht="12">
      <c r="A36" s="111" t="s">
        <v>240</v>
      </c>
      <c r="B36" s="112"/>
      <c r="C36" s="112"/>
      <c r="D36" s="113">
        <v>20</v>
      </c>
      <c r="E36" s="110"/>
      <c r="F36" s="111" t="s">
        <v>272</v>
      </c>
      <c r="G36" s="112"/>
      <c r="H36" s="112"/>
      <c r="I36" s="113">
        <v>52</v>
      </c>
    </row>
    <row r="37" spans="1:9" ht="5.25" customHeight="1">
      <c r="A37" s="114"/>
      <c r="B37" s="115"/>
      <c r="C37" s="115"/>
      <c r="D37" s="116"/>
      <c r="E37" s="110"/>
      <c r="F37" s="114"/>
      <c r="G37" s="115"/>
      <c r="H37" s="115"/>
      <c r="I37" s="116"/>
    </row>
    <row r="38" spans="1:9" ht="12">
      <c r="A38" s="111" t="s">
        <v>241</v>
      </c>
      <c r="B38" s="112"/>
      <c r="C38" s="112"/>
      <c r="D38" s="113">
        <v>21</v>
      </c>
      <c r="E38" s="110"/>
      <c r="F38" s="111" t="s">
        <v>218</v>
      </c>
      <c r="G38" s="112"/>
      <c r="H38" s="112"/>
      <c r="I38" s="113">
        <v>53</v>
      </c>
    </row>
    <row r="39" spans="1:9" ht="5.25" customHeight="1">
      <c r="A39" s="114"/>
      <c r="B39" s="115"/>
      <c r="C39" s="115"/>
      <c r="D39" s="116"/>
      <c r="E39" s="110"/>
      <c r="F39" s="114"/>
      <c r="G39" s="115"/>
      <c r="H39" s="115"/>
      <c r="I39" s="116"/>
    </row>
    <row r="40" spans="1:9" ht="12">
      <c r="A40" s="111" t="s">
        <v>242</v>
      </c>
      <c r="B40" s="112"/>
      <c r="C40" s="112"/>
      <c r="D40" s="113">
        <v>22</v>
      </c>
      <c r="E40" s="110"/>
      <c r="F40" s="111" t="s">
        <v>279</v>
      </c>
      <c r="G40" s="112"/>
      <c r="H40" s="112"/>
      <c r="I40" s="113">
        <v>54</v>
      </c>
    </row>
    <row r="41" spans="1:9" ht="5.25" customHeight="1">
      <c r="A41" s="114"/>
      <c r="B41" s="115"/>
      <c r="C41" s="115"/>
      <c r="D41" s="116"/>
      <c r="E41" s="110"/>
      <c r="F41" s="114"/>
      <c r="G41" s="115"/>
      <c r="H41" s="115"/>
      <c r="I41" s="116"/>
    </row>
    <row r="42" spans="1:9" ht="12">
      <c r="A42" s="111" t="s">
        <v>243</v>
      </c>
      <c r="B42" s="112"/>
      <c r="C42" s="112"/>
      <c r="D42" s="113">
        <v>23</v>
      </c>
      <c r="E42" s="110"/>
      <c r="F42" s="111"/>
      <c r="G42" s="112"/>
      <c r="H42" s="112"/>
      <c r="I42" s="113"/>
    </row>
    <row r="43" spans="1:9" ht="5.25" customHeight="1">
      <c r="A43" s="114"/>
      <c r="B43" s="115"/>
      <c r="C43" s="115"/>
      <c r="D43" s="116"/>
      <c r="E43" s="110"/>
      <c r="F43" s="114"/>
      <c r="G43" s="115"/>
      <c r="H43" s="115"/>
      <c r="I43" s="116"/>
    </row>
    <row r="44" spans="1:9" ht="12">
      <c r="A44" s="111" t="s">
        <v>244</v>
      </c>
      <c r="B44" s="112"/>
      <c r="C44" s="112"/>
      <c r="D44" s="113">
        <v>24</v>
      </c>
      <c r="E44" s="110"/>
      <c r="F44" s="111"/>
      <c r="G44" s="112"/>
      <c r="H44" s="112"/>
      <c r="I44" s="113"/>
    </row>
    <row r="45" spans="1:9" ht="5.25" customHeight="1">
      <c r="A45" s="114"/>
      <c r="B45" s="115"/>
      <c r="C45" s="115"/>
      <c r="D45" s="116"/>
      <c r="E45" s="110"/>
      <c r="F45" s="114"/>
      <c r="G45" s="115"/>
      <c r="H45" s="115"/>
      <c r="I45" s="116"/>
    </row>
    <row r="46" spans="1:9" ht="12">
      <c r="A46" s="111" t="s">
        <v>245</v>
      </c>
      <c r="B46" s="112"/>
      <c r="C46" s="112"/>
      <c r="D46" s="113">
        <v>25</v>
      </c>
      <c r="E46" s="110"/>
      <c r="F46" s="111"/>
      <c r="G46" s="112"/>
      <c r="H46" s="112"/>
      <c r="I46" s="113"/>
    </row>
    <row r="47" spans="1:9" ht="5.25" customHeight="1">
      <c r="A47" s="114"/>
      <c r="B47" s="115"/>
      <c r="C47" s="115"/>
      <c r="D47" s="116"/>
      <c r="E47" s="110"/>
      <c r="F47" s="114"/>
      <c r="G47" s="115"/>
      <c r="H47" s="115"/>
      <c r="I47" s="116"/>
    </row>
    <row r="48" spans="1:9" ht="12">
      <c r="A48" s="111" t="s">
        <v>246</v>
      </c>
      <c r="B48" s="112"/>
      <c r="C48" s="112"/>
      <c r="D48" s="113">
        <v>26</v>
      </c>
      <c r="E48" s="110"/>
      <c r="F48" s="111"/>
      <c r="G48" s="112"/>
      <c r="H48" s="112"/>
      <c r="I48" s="113"/>
    </row>
    <row r="49" spans="1:9" ht="5.25" customHeight="1">
      <c r="A49" s="114"/>
      <c r="B49" s="115"/>
      <c r="C49" s="115"/>
      <c r="D49" s="116"/>
      <c r="E49" s="110"/>
      <c r="F49" s="114"/>
      <c r="G49" s="115"/>
      <c r="H49" s="115"/>
      <c r="I49" s="116"/>
    </row>
    <row r="50" spans="1:9" ht="12">
      <c r="A50" s="111" t="s">
        <v>247</v>
      </c>
      <c r="B50" s="112"/>
      <c r="C50" s="112"/>
      <c r="D50" s="113">
        <v>27</v>
      </c>
      <c r="E50" s="110"/>
      <c r="F50" s="111"/>
      <c r="G50" s="112"/>
      <c r="H50" s="112"/>
      <c r="I50" s="113"/>
    </row>
    <row r="51" spans="1:9" ht="5.25" customHeight="1">
      <c r="A51" s="114"/>
      <c r="B51" s="115"/>
      <c r="C51" s="115"/>
      <c r="D51" s="116"/>
      <c r="E51" s="110"/>
      <c r="F51" s="114"/>
      <c r="G51" s="115"/>
      <c r="H51" s="115"/>
      <c r="I51" s="116"/>
    </row>
    <row r="52" spans="1:9" ht="12">
      <c r="A52" s="111" t="s">
        <v>248</v>
      </c>
      <c r="B52" s="112"/>
      <c r="C52" s="112"/>
      <c r="D52" s="113">
        <v>28</v>
      </c>
      <c r="E52" s="110"/>
      <c r="F52" s="111"/>
      <c r="G52" s="112"/>
      <c r="H52" s="112"/>
      <c r="I52" s="113"/>
    </row>
    <row r="53" spans="1:9" ht="5.25" customHeight="1">
      <c r="A53" s="114"/>
      <c r="B53" s="115"/>
      <c r="C53" s="115"/>
      <c r="D53" s="116"/>
      <c r="E53" s="110"/>
      <c r="F53" s="114"/>
      <c r="G53" s="115"/>
      <c r="H53" s="115"/>
      <c r="I53" s="116"/>
    </row>
    <row r="54" spans="1:9" ht="12">
      <c r="A54" s="111" t="s">
        <v>249</v>
      </c>
      <c r="B54" s="112"/>
      <c r="C54" s="112"/>
      <c r="D54" s="113">
        <v>29</v>
      </c>
      <c r="E54" s="110"/>
      <c r="F54" s="111"/>
      <c r="G54" s="112"/>
      <c r="H54" s="112"/>
      <c r="I54" s="113"/>
    </row>
    <row r="55" spans="1:9" ht="5.25" customHeight="1">
      <c r="A55" s="114"/>
      <c r="B55" s="115"/>
      <c r="C55" s="115"/>
      <c r="D55" s="116"/>
      <c r="E55" s="110"/>
      <c r="F55" s="114"/>
      <c r="G55" s="115"/>
      <c r="H55" s="115"/>
      <c r="I55" s="116"/>
    </row>
    <row r="56" spans="1:9" ht="12">
      <c r="A56" s="111" t="s">
        <v>250</v>
      </c>
      <c r="B56" s="112"/>
      <c r="C56" s="112"/>
      <c r="D56" s="113">
        <v>30</v>
      </c>
      <c r="E56" s="110"/>
      <c r="F56" s="111"/>
      <c r="G56" s="112"/>
      <c r="H56" s="112"/>
      <c r="I56" s="113"/>
    </row>
    <row r="57" spans="1:9" ht="5.25" customHeight="1">
      <c r="A57" s="114"/>
      <c r="B57" s="115"/>
      <c r="C57" s="115"/>
      <c r="D57" s="116"/>
      <c r="E57" s="110"/>
      <c r="F57" s="114"/>
      <c r="G57" s="115"/>
      <c r="H57" s="115"/>
      <c r="I57" s="116"/>
    </row>
    <row r="58" spans="1:9" ht="12">
      <c r="A58" s="111" t="s">
        <v>251</v>
      </c>
      <c r="B58" s="112"/>
      <c r="C58" s="112"/>
      <c r="D58" s="113">
        <v>31</v>
      </c>
      <c r="E58" s="110"/>
      <c r="F58" s="111"/>
      <c r="G58" s="112"/>
      <c r="H58" s="112"/>
      <c r="I58" s="113"/>
    </row>
    <row r="59" spans="1:9" ht="5.25" customHeight="1">
      <c r="A59" s="114"/>
      <c r="B59" s="115"/>
      <c r="C59" s="115"/>
      <c r="D59" s="116"/>
      <c r="E59" s="110"/>
      <c r="F59" s="114"/>
      <c r="G59" s="115"/>
      <c r="H59" s="115"/>
      <c r="I59" s="116"/>
    </row>
    <row r="60" spans="1:9" ht="12">
      <c r="A60" s="111" t="s">
        <v>252</v>
      </c>
      <c r="B60" s="112"/>
      <c r="C60" s="112"/>
      <c r="D60" s="113">
        <v>32</v>
      </c>
      <c r="E60" s="110"/>
      <c r="F60" s="111"/>
      <c r="G60" s="112"/>
      <c r="H60" s="112"/>
      <c r="I60" s="113"/>
    </row>
    <row r="61" spans="1:9" ht="5.25" customHeight="1">
      <c r="A61" s="114"/>
      <c r="B61" s="115"/>
      <c r="C61" s="115"/>
      <c r="D61" s="116"/>
      <c r="E61" s="110"/>
      <c r="F61" s="114"/>
      <c r="G61" s="115"/>
      <c r="H61" s="115"/>
      <c r="I61" s="116"/>
    </row>
    <row r="62" spans="1:9" ht="12">
      <c r="A62" s="111" t="s">
        <v>253</v>
      </c>
      <c r="B62" s="112"/>
      <c r="C62" s="112"/>
      <c r="D62" s="113">
        <v>33</v>
      </c>
      <c r="E62" s="110"/>
      <c r="F62" s="111"/>
      <c r="G62" s="112"/>
      <c r="H62" s="112"/>
      <c r="I62" s="113"/>
    </row>
    <row r="63" spans="1:9" ht="5.25" customHeight="1">
      <c r="A63" s="114"/>
      <c r="B63" s="115"/>
      <c r="C63" s="115"/>
      <c r="D63" s="116"/>
      <c r="E63" s="110"/>
      <c r="F63" s="114"/>
      <c r="G63" s="115"/>
      <c r="H63" s="115"/>
      <c r="I63" s="116"/>
    </row>
    <row r="64" spans="1:9" ht="12">
      <c r="A64" s="111" t="s">
        <v>254</v>
      </c>
      <c r="B64" s="112"/>
      <c r="C64" s="112"/>
      <c r="D64" s="113">
        <v>34</v>
      </c>
      <c r="E64" s="110"/>
      <c r="F64" s="111"/>
      <c r="G64" s="112"/>
      <c r="H64" s="112"/>
      <c r="I64" s="113"/>
    </row>
    <row r="65" spans="1:9" ht="5.25" customHeight="1">
      <c r="A65" s="114"/>
      <c r="B65" s="115"/>
      <c r="C65" s="115"/>
      <c r="D65" s="116"/>
      <c r="E65" s="110"/>
      <c r="F65" s="114"/>
      <c r="G65" s="115"/>
      <c r="H65" s="115"/>
      <c r="I65" s="116"/>
    </row>
    <row r="66" spans="1:9" ht="12">
      <c r="A66" s="111" t="s">
        <v>255</v>
      </c>
      <c r="B66" s="112"/>
      <c r="C66" s="112"/>
      <c r="D66" s="113">
        <v>35</v>
      </c>
      <c r="E66" s="110"/>
      <c r="F66" s="111"/>
      <c r="G66" s="112"/>
      <c r="H66" s="112"/>
      <c r="I66" s="113"/>
    </row>
    <row r="67" spans="1:9" ht="5.25" customHeight="1">
      <c r="A67" s="114"/>
      <c r="B67" s="115"/>
      <c r="C67" s="115"/>
      <c r="D67" s="116"/>
      <c r="E67" s="110"/>
      <c r="F67" s="114"/>
      <c r="G67" s="115"/>
      <c r="H67" s="115"/>
      <c r="I67" s="116"/>
    </row>
    <row r="68" spans="1:9" ht="12">
      <c r="A68" s="111" t="s">
        <v>256</v>
      </c>
      <c r="B68" s="112"/>
      <c r="C68" s="112"/>
      <c r="D68" s="113">
        <v>36</v>
      </c>
      <c r="E68" s="110"/>
      <c r="F68" s="111"/>
      <c r="G68" s="112"/>
      <c r="H68" s="112"/>
      <c r="I68" s="113"/>
    </row>
    <row r="69" spans="1:9" ht="5.25" customHeight="1">
      <c r="A69" s="114"/>
      <c r="B69" s="115"/>
      <c r="C69" s="115"/>
      <c r="D69" s="116"/>
      <c r="E69" s="110"/>
      <c r="F69" s="114"/>
      <c r="G69" s="115"/>
      <c r="H69" s="115"/>
      <c r="I69" s="116"/>
    </row>
    <row r="70" spans="1:9" ht="12">
      <c r="A70" s="111" t="s">
        <v>257</v>
      </c>
      <c r="B70" s="112"/>
      <c r="C70" s="112"/>
      <c r="D70" s="113">
        <v>37</v>
      </c>
      <c r="E70" s="110"/>
      <c r="F70" s="111"/>
      <c r="G70" s="112"/>
      <c r="H70" s="112"/>
      <c r="I70" s="113"/>
    </row>
    <row r="71" spans="1:9" ht="5.25" customHeight="1">
      <c r="A71" s="114"/>
      <c r="B71" s="115"/>
      <c r="C71" s="115"/>
      <c r="D71" s="116"/>
      <c r="E71" s="110"/>
      <c r="F71" s="114"/>
      <c r="G71" s="115"/>
      <c r="H71" s="115"/>
      <c r="I71" s="116"/>
    </row>
    <row r="72" spans="1:9" ht="12">
      <c r="A72" s="111" t="s">
        <v>258</v>
      </c>
      <c r="B72" s="112"/>
      <c r="C72" s="112"/>
      <c r="D72" s="113">
        <v>38</v>
      </c>
      <c r="E72" s="110"/>
      <c r="F72" s="111"/>
      <c r="G72" s="112"/>
      <c r="H72" s="112"/>
      <c r="I72" s="113"/>
    </row>
    <row r="73" spans="1:9" ht="5.25" customHeight="1">
      <c r="A73" s="114"/>
      <c r="B73" s="115"/>
      <c r="C73" s="115"/>
      <c r="D73" s="116"/>
      <c r="E73" s="101"/>
      <c r="F73" s="114"/>
      <c r="G73" s="115"/>
      <c r="H73" s="115"/>
      <c r="I73" s="116"/>
    </row>
    <row r="74" spans="1:9" ht="12">
      <c r="A74" s="111" t="s">
        <v>259</v>
      </c>
      <c r="B74" s="112"/>
      <c r="C74" s="112"/>
      <c r="D74" s="113">
        <v>39</v>
      </c>
      <c r="E74" s="101"/>
      <c r="F74" s="111"/>
      <c r="G74" s="112"/>
      <c r="H74" s="112"/>
      <c r="I74" s="113"/>
    </row>
    <row r="75" spans="1:9" ht="5.25" customHeight="1">
      <c r="A75" s="114"/>
      <c r="B75" s="115"/>
      <c r="C75" s="115"/>
      <c r="D75" s="116"/>
      <c r="E75" s="101"/>
      <c r="F75" s="114"/>
      <c r="G75" s="115"/>
      <c r="H75" s="115"/>
      <c r="I75" s="116"/>
    </row>
    <row r="76" spans="1:9" ht="12">
      <c r="A76" s="111" t="s">
        <v>260</v>
      </c>
      <c r="B76" s="112"/>
      <c r="C76" s="112"/>
      <c r="D76" s="113">
        <v>40</v>
      </c>
      <c r="E76" s="101"/>
      <c r="F76" s="111"/>
      <c r="G76" s="112"/>
      <c r="H76" s="112"/>
      <c r="I76" s="113"/>
    </row>
    <row r="77" spans="1:9" ht="5.25" customHeight="1">
      <c r="A77" s="117"/>
      <c r="B77" s="118"/>
      <c r="C77" s="118"/>
      <c r="D77" s="119"/>
      <c r="E77" s="101"/>
      <c r="F77" s="117"/>
      <c r="G77" s="118"/>
      <c r="H77" s="118"/>
      <c r="I77" s="119"/>
    </row>
    <row r="78" spans="1:14" ht="14.25">
      <c r="A78" s="250" t="s">
        <v>288</v>
      </c>
      <c r="B78" s="251"/>
      <c r="C78" s="251"/>
      <c r="D78" s="251"/>
      <c r="E78" s="251"/>
      <c r="F78" s="251"/>
      <c r="G78" s="251"/>
      <c r="H78" s="251"/>
      <c r="I78" s="203"/>
      <c r="J78" s="203"/>
      <c r="K78" s="203"/>
      <c r="L78" s="204"/>
      <c r="M78" s="204"/>
      <c r="N78" s="204"/>
    </row>
    <row r="79" spans="1:4" ht="12">
      <c r="A79" s="120"/>
      <c r="B79" s="120"/>
      <c r="C79" s="120"/>
      <c r="D79" s="120"/>
    </row>
    <row r="80" spans="1:4" ht="12">
      <c r="A80" s="120"/>
      <c r="B80" s="120"/>
      <c r="C80" s="120"/>
      <c r="D80" s="120"/>
    </row>
    <row r="81" spans="1:4" ht="12">
      <c r="A81" s="120"/>
      <c r="B81" s="120"/>
      <c r="C81" s="120"/>
      <c r="D81" s="120"/>
    </row>
    <row r="82" spans="1:4" ht="12">
      <c r="A82" s="120"/>
      <c r="B82" s="120"/>
      <c r="C82" s="120"/>
      <c r="D82" s="120"/>
    </row>
    <row r="83" spans="1:4" ht="12">
      <c r="A83" s="120"/>
      <c r="B83" s="120"/>
      <c r="C83" s="120"/>
      <c r="D83" s="120"/>
    </row>
    <row r="84" spans="1:4" ht="12">
      <c r="A84" s="120"/>
      <c r="B84" s="120"/>
      <c r="C84" s="120"/>
      <c r="D84" s="120"/>
    </row>
    <row r="85" spans="1:4" ht="12">
      <c r="A85" s="120"/>
      <c r="B85" s="120"/>
      <c r="C85" s="120"/>
      <c r="D85" s="120"/>
    </row>
    <row r="86" spans="1:4" ht="12">
      <c r="A86" s="120"/>
      <c r="B86" s="120"/>
      <c r="C86" s="120"/>
      <c r="D86" s="120"/>
    </row>
    <row r="87" spans="1:4" ht="12">
      <c r="A87" s="120"/>
      <c r="B87" s="120"/>
      <c r="C87" s="120"/>
      <c r="D87" s="120"/>
    </row>
    <row r="88" spans="1:4" ht="12">
      <c r="A88" s="120"/>
      <c r="B88" s="120"/>
      <c r="C88" s="120"/>
      <c r="D88" s="120"/>
    </row>
    <row r="89" spans="1:4" ht="14.25">
      <c r="A89"/>
      <c r="B89"/>
      <c r="C89"/>
      <c r="D89"/>
    </row>
    <row r="90" spans="1:4" ht="14.25">
      <c r="A90"/>
      <c r="B90"/>
      <c r="C90"/>
      <c r="D90"/>
    </row>
    <row r="91" spans="1:4" ht="14.25">
      <c r="A91"/>
      <c r="B91"/>
      <c r="C91"/>
      <c r="D91"/>
    </row>
    <row r="92" spans="1:4" ht="14.25">
      <c r="A92"/>
      <c r="B92"/>
      <c r="C92"/>
      <c r="D92"/>
    </row>
    <row r="93" spans="1:4" ht="14.25">
      <c r="A93"/>
      <c r="B93"/>
      <c r="C93"/>
      <c r="D93"/>
    </row>
    <row r="94" spans="1:4" ht="14.25">
      <c r="A94"/>
      <c r="B94"/>
      <c r="C94"/>
      <c r="D94"/>
    </row>
    <row r="95" spans="1:4" ht="14.25">
      <c r="A95"/>
      <c r="B95"/>
      <c r="C95"/>
      <c r="D95"/>
    </row>
    <row r="96" spans="1:4" ht="14.25">
      <c r="A96"/>
      <c r="B96"/>
      <c r="C96"/>
      <c r="D96"/>
    </row>
    <row r="97" spans="1:4" ht="14.25">
      <c r="A97"/>
      <c r="B97"/>
      <c r="C97"/>
      <c r="D97"/>
    </row>
    <row r="98" spans="1:4" ht="14.25">
      <c r="A98"/>
      <c r="B98"/>
      <c r="C98"/>
      <c r="D98"/>
    </row>
    <row r="99" spans="1:4" ht="14.25">
      <c r="A99"/>
      <c r="B99"/>
      <c r="C99"/>
      <c r="D99"/>
    </row>
    <row r="100" spans="1:4" ht="14.25">
      <c r="A100"/>
      <c r="B100"/>
      <c r="C100"/>
      <c r="D100"/>
    </row>
    <row r="101" spans="1:4" ht="14.25">
      <c r="A101"/>
      <c r="B101"/>
      <c r="C101"/>
      <c r="D101"/>
    </row>
    <row r="102" spans="1:4" ht="14.25">
      <c r="A102"/>
      <c r="B102"/>
      <c r="C102"/>
      <c r="D102"/>
    </row>
    <row r="103" spans="1:4" ht="14.25">
      <c r="A103"/>
      <c r="B103"/>
      <c r="C103"/>
      <c r="D103"/>
    </row>
    <row r="104" spans="1:4" ht="14.25">
      <c r="A104"/>
      <c r="B104"/>
      <c r="C104"/>
      <c r="D104"/>
    </row>
    <row r="105" spans="1:4" ht="14.25">
      <c r="A105"/>
      <c r="B105"/>
      <c r="C105"/>
      <c r="D105"/>
    </row>
    <row r="106" spans="1:4" ht="14.25">
      <c r="A106"/>
      <c r="B106"/>
      <c r="C106"/>
      <c r="D106"/>
    </row>
  </sheetData>
  <sheetProtection/>
  <mergeCells count="2">
    <mergeCell ref="A3:I3"/>
    <mergeCell ref="A78:H78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60" zoomScaleNormal="70" zoomScalePageLayoutView="0" workbookViewId="0" topLeftCell="A55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64</v>
      </c>
      <c r="D66" s="39">
        <v>52</v>
      </c>
      <c r="E66" s="39">
        <v>52</v>
      </c>
      <c r="F66" s="40">
        <f>IF(D66&gt;0,100*E66/D66,0)</f>
        <v>100</v>
      </c>
      <c r="G66" s="41"/>
      <c r="H66" s="122">
        <v>0.166</v>
      </c>
      <c r="I66" s="123">
        <v>0.1</v>
      </c>
      <c r="J66" s="123">
        <v>0.1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15036</v>
      </c>
      <c r="D73" s="31">
        <v>13280</v>
      </c>
      <c r="E73" s="31">
        <v>13100</v>
      </c>
      <c r="F73" s="32"/>
      <c r="G73" s="32"/>
      <c r="H73" s="121">
        <v>40.145</v>
      </c>
      <c r="I73" s="121">
        <v>39.16</v>
      </c>
      <c r="J73" s="121">
        <v>33</v>
      </c>
      <c r="K73" s="33"/>
    </row>
    <row r="74" spans="1:11" s="34" customFormat="1" ht="11.25" customHeight="1">
      <c r="A74" s="36" t="s">
        <v>58</v>
      </c>
      <c r="B74" s="30"/>
      <c r="C74" s="31">
        <v>6497</v>
      </c>
      <c r="D74" s="31">
        <v>5406</v>
      </c>
      <c r="E74" s="31">
        <v>5012</v>
      </c>
      <c r="F74" s="32"/>
      <c r="G74" s="32"/>
      <c r="H74" s="121">
        <v>17.518</v>
      </c>
      <c r="I74" s="121">
        <v>12.606</v>
      </c>
      <c r="J74" s="121">
        <v>11.528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>
        <v>435</v>
      </c>
      <c r="D76" s="31">
        <v>345</v>
      </c>
      <c r="E76" s="31">
        <v>351</v>
      </c>
      <c r="F76" s="32"/>
      <c r="G76" s="32"/>
      <c r="H76" s="121">
        <v>1.128</v>
      </c>
      <c r="I76" s="121">
        <v>0.6</v>
      </c>
      <c r="J76" s="121">
        <v>0.696</v>
      </c>
      <c r="K76" s="33"/>
    </row>
    <row r="77" spans="1:11" s="34" customFormat="1" ht="11.25" customHeight="1">
      <c r="A77" s="36" t="s">
        <v>61</v>
      </c>
      <c r="B77" s="30"/>
      <c r="C77" s="31">
        <v>5068</v>
      </c>
      <c r="D77" s="31">
        <v>4823</v>
      </c>
      <c r="E77" s="31">
        <v>4451</v>
      </c>
      <c r="F77" s="32"/>
      <c r="G77" s="32"/>
      <c r="H77" s="121">
        <v>14.9</v>
      </c>
      <c r="I77" s="121">
        <v>9.849</v>
      </c>
      <c r="J77" s="121">
        <v>11.13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47165</v>
      </c>
      <c r="D79" s="31">
        <v>39420</v>
      </c>
      <c r="E79" s="31">
        <v>38053</v>
      </c>
      <c r="F79" s="32"/>
      <c r="G79" s="32"/>
      <c r="H79" s="121">
        <v>150.877</v>
      </c>
      <c r="I79" s="121">
        <v>110</v>
      </c>
      <c r="J79" s="121">
        <v>103.446</v>
      </c>
      <c r="K79" s="33"/>
    </row>
    <row r="80" spans="1:11" s="43" customFormat="1" ht="11.25" customHeight="1">
      <c r="A80" s="44" t="s">
        <v>64</v>
      </c>
      <c r="B80" s="38"/>
      <c r="C80" s="39">
        <v>74201</v>
      </c>
      <c r="D80" s="39">
        <v>63274</v>
      </c>
      <c r="E80" s="39">
        <v>60967</v>
      </c>
      <c r="F80" s="40">
        <f>IF(D80&gt;0,100*E80/D80,0)</f>
        <v>96.35395265037772</v>
      </c>
      <c r="G80" s="41"/>
      <c r="H80" s="122">
        <v>224.568</v>
      </c>
      <c r="I80" s="123">
        <v>172.215</v>
      </c>
      <c r="J80" s="123">
        <v>159.8</v>
      </c>
      <c r="K80" s="42">
        <f>IF(I80&gt;0,100*J80/I80,0)</f>
        <v>92.79098800917458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74265</v>
      </c>
      <c r="D87" s="54">
        <v>63326</v>
      </c>
      <c r="E87" s="54">
        <v>61019</v>
      </c>
      <c r="F87" s="55">
        <f>IF(D87&gt;0,100*E87/D87,0)</f>
        <v>96.35694659381613</v>
      </c>
      <c r="G87" s="41"/>
      <c r="H87" s="126">
        <v>224.734</v>
      </c>
      <c r="I87" s="127">
        <v>172.315</v>
      </c>
      <c r="J87" s="127">
        <v>159.9</v>
      </c>
      <c r="K87" s="55">
        <f>IF(I87&gt;0,100*J87/I87,0)</f>
        <v>92.7951716333459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60" zoomScaleNormal="70" zoomScalePageLayoutView="0" workbookViewId="0" topLeftCell="A1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6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5</v>
      </c>
      <c r="D17" s="39">
        <v>33</v>
      </c>
      <c r="E17" s="39">
        <v>19</v>
      </c>
      <c r="F17" s="40">
        <f>IF(D17&gt;0,100*E17/D17,0)</f>
        <v>57.57575757575758</v>
      </c>
      <c r="G17" s="41"/>
      <c r="H17" s="122">
        <v>0.007</v>
      </c>
      <c r="I17" s="123">
        <v>0.047</v>
      </c>
      <c r="J17" s="123">
        <v>0.027</v>
      </c>
      <c r="K17" s="42">
        <f>IF(I17&gt;0,100*J17/I17,0)</f>
        <v>57.4468085106383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1129</v>
      </c>
      <c r="D19" s="31">
        <v>1868</v>
      </c>
      <c r="E19" s="31">
        <v>1172</v>
      </c>
      <c r="F19" s="32"/>
      <c r="G19" s="32"/>
      <c r="H19" s="121">
        <v>3.161</v>
      </c>
      <c r="I19" s="121">
        <v>4.11</v>
      </c>
      <c r="J19" s="121">
        <v>3.515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1129</v>
      </c>
      <c r="D22" s="39">
        <v>1868</v>
      </c>
      <c r="E22" s="39">
        <v>1172</v>
      </c>
      <c r="F22" s="40">
        <f>IF(D22&gt;0,100*E22/D22,0)</f>
        <v>62.74089935760171</v>
      </c>
      <c r="G22" s="41"/>
      <c r="H22" s="122">
        <v>3.161</v>
      </c>
      <c r="I22" s="123">
        <v>4.11</v>
      </c>
      <c r="J22" s="123">
        <v>3.515</v>
      </c>
      <c r="K22" s="42">
        <f>IF(I22&gt;0,100*J22/I22,0)</f>
        <v>85.52311435523114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4359</v>
      </c>
      <c r="D24" s="39">
        <v>3981</v>
      </c>
      <c r="E24" s="39">
        <v>3965</v>
      </c>
      <c r="F24" s="40">
        <f>IF(D24&gt;0,100*E24/D24,0)</f>
        <v>99.59809093192665</v>
      </c>
      <c r="G24" s="41"/>
      <c r="H24" s="122">
        <v>9.754</v>
      </c>
      <c r="I24" s="123">
        <v>9.003</v>
      </c>
      <c r="J24" s="123">
        <v>8.476</v>
      </c>
      <c r="K24" s="42">
        <f>IF(I24&gt;0,100*J24/I24,0)</f>
        <v>94.14639564589582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911</v>
      </c>
      <c r="D26" s="39">
        <v>700</v>
      </c>
      <c r="E26" s="39">
        <v>450</v>
      </c>
      <c r="F26" s="40">
        <f>IF(D26&gt;0,100*E26/D26,0)</f>
        <v>64.28571428571429</v>
      </c>
      <c r="G26" s="41"/>
      <c r="H26" s="122">
        <v>2.151</v>
      </c>
      <c r="I26" s="123">
        <v>1.4</v>
      </c>
      <c r="J26" s="123">
        <v>1.1</v>
      </c>
      <c r="K26" s="42">
        <f>IF(I26&gt;0,100*J26/I26,0)</f>
        <v>78.57142857142858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2066</v>
      </c>
      <c r="D28" s="31">
        <v>714</v>
      </c>
      <c r="E28" s="31">
        <v>714</v>
      </c>
      <c r="F28" s="32"/>
      <c r="G28" s="32"/>
      <c r="H28" s="121">
        <v>4.447</v>
      </c>
      <c r="I28" s="121">
        <v>1.376</v>
      </c>
      <c r="J28" s="121">
        <v>1.657</v>
      </c>
      <c r="K28" s="33"/>
    </row>
    <row r="29" spans="1:11" s="34" customFormat="1" ht="11.25" customHeight="1">
      <c r="A29" s="36" t="s">
        <v>22</v>
      </c>
      <c r="B29" s="30"/>
      <c r="C29" s="31">
        <v>5090</v>
      </c>
      <c r="D29" s="31">
        <v>3541</v>
      </c>
      <c r="E29" s="31">
        <v>3541</v>
      </c>
      <c r="F29" s="32"/>
      <c r="G29" s="32"/>
      <c r="H29" s="121">
        <v>3.082</v>
      </c>
      <c r="I29" s="121">
        <v>3.251</v>
      </c>
      <c r="J29" s="121">
        <v>2.6</v>
      </c>
      <c r="K29" s="33"/>
    </row>
    <row r="30" spans="1:11" s="34" customFormat="1" ht="11.25" customHeight="1">
      <c r="A30" s="36" t="s">
        <v>23</v>
      </c>
      <c r="B30" s="30"/>
      <c r="C30" s="31">
        <v>6246</v>
      </c>
      <c r="D30" s="31">
        <v>6378</v>
      </c>
      <c r="E30" s="31">
        <v>6378</v>
      </c>
      <c r="F30" s="32"/>
      <c r="G30" s="32"/>
      <c r="H30" s="121">
        <v>5.498</v>
      </c>
      <c r="I30" s="121">
        <v>5.489</v>
      </c>
      <c r="J30" s="121">
        <v>5.489</v>
      </c>
      <c r="K30" s="33"/>
    </row>
    <row r="31" spans="1:11" s="43" customFormat="1" ht="11.25" customHeight="1">
      <c r="A31" s="44" t="s">
        <v>24</v>
      </c>
      <c r="B31" s="38"/>
      <c r="C31" s="39">
        <v>13402</v>
      </c>
      <c r="D31" s="39">
        <v>10633</v>
      </c>
      <c r="E31" s="39">
        <v>10633</v>
      </c>
      <c r="F31" s="40">
        <f>IF(D31&gt;0,100*E31/D31,0)</f>
        <v>100</v>
      </c>
      <c r="G31" s="41"/>
      <c r="H31" s="122">
        <v>13.027000000000001</v>
      </c>
      <c r="I31" s="123">
        <v>10.116</v>
      </c>
      <c r="J31" s="123">
        <v>9.745999999999999</v>
      </c>
      <c r="K31" s="42">
        <f>IF(I31&gt;0,100*J31/I31,0)</f>
        <v>96.34242783708976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267</v>
      </c>
      <c r="D33" s="31">
        <v>325</v>
      </c>
      <c r="E33" s="31">
        <v>205</v>
      </c>
      <c r="F33" s="32"/>
      <c r="G33" s="32"/>
      <c r="H33" s="121">
        <v>0.654</v>
      </c>
      <c r="I33" s="121">
        <v>0.65</v>
      </c>
      <c r="J33" s="121">
        <v>0.25</v>
      </c>
      <c r="K33" s="33"/>
    </row>
    <row r="34" spans="1:11" s="34" customFormat="1" ht="11.25" customHeight="1">
      <c r="A34" s="36" t="s">
        <v>26</v>
      </c>
      <c r="B34" s="30"/>
      <c r="C34" s="31">
        <v>1895</v>
      </c>
      <c r="D34" s="31">
        <v>1621</v>
      </c>
      <c r="E34" s="31">
        <v>1600</v>
      </c>
      <c r="F34" s="32"/>
      <c r="G34" s="32"/>
      <c r="H34" s="121">
        <v>4.388</v>
      </c>
      <c r="I34" s="121">
        <v>3.75</v>
      </c>
      <c r="J34" s="121">
        <v>3.4</v>
      </c>
      <c r="K34" s="33"/>
    </row>
    <row r="35" spans="1:11" s="34" customFormat="1" ht="11.25" customHeight="1">
      <c r="A35" s="36" t="s">
        <v>27</v>
      </c>
      <c r="B35" s="30"/>
      <c r="C35" s="31">
        <v>70</v>
      </c>
      <c r="D35" s="31">
        <v>410</v>
      </c>
      <c r="E35" s="31">
        <v>850</v>
      </c>
      <c r="F35" s="32"/>
      <c r="G35" s="32"/>
      <c r="H35" s="121">
        <v>0.125</v>
      </c>
      <c r="I35" s="121">
        <v>0.82</v>
      </c>
      <c r="J35" s="121">
        <v>1.7</v>
      </c>
      <c r="K35" s="33"/>
    </row>
    <row r="36" spans="1:11" s="34" customFormat="1" ht="11.25" customHeight="1">
      <c r="A36" s="36" t="s">
        <v>28</v>
      </c>
      <c r="B36" s="30"/>
      <c r="C36" s="31"/>
      <c r="D36" s="31">
        <v>11</v>
      </c>
      <c r="E36" s="31"/>
      <c r="F36" s="32"/>
      <c r="G36" s="32"/>
      <c r="H36" s="121"/>
      <c r="I36" s="121">
        <v>0.022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2232</v>
      </c>
      <c r="D37" s="39">
        <v>2367</v>
      </c>
      <c r="E37" s="39">
        <v>2655</v>
      </c>
      <c r="F37" s="40">
        <f>IF(D37&gt;0,100*E37/D37,0)</f>
        <v>112.16730038022814</v>
      </c>
      <c r="G37" s="41"/>
      <c r="H37" s="122">
        <v>5.167</v>
      </c>
      <c r="I37" s="123">
        <v>5.242000000000001</v>
      </c>
      <c r="J37" s="123">
        <v>5.35</v>
      </c>
      <c r="K37" s="42">
        <f>IF(I37&gt;0,100*J37/I37,0)</f>
        <v>102.06028233498662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4</v>
      </c>
      <c r="D39" s="39">
        <v>4</v>
      </c>
      <c r="E39" s="39">
        <v>2</v>
      </c>
      <c r="F39" s="40">
        <f>IF(D39&gt;0,100*E39/D39,0)</f>
        <v>50</v>
      </c>
      <c r="G39" s="41"/>
      <c r="H39" s="122">
        <v>0.006</v>
      </c>
      <c r="I39" s="123">
        <v>0.006</v>
      </c>
      <c r="J39" s="123">
        <v>0.002</v>
      </c>
      <c r="K39" s="42">
        <f>IF(I39&gt;0,100*J39/I39,0)</f>
        <v>33.333333333333336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4129</v>
      </c>
      <c r="D41" s="31">
        <v>4941</v>
      </c>
      <c r="E41" s="31">
        <v>4303</v>
      </c>
      <c r="F41" s="32"/>
      <c r="G41" s="32"/>
      <c r="H41" s="121">
        <v>3.587</v>
      </c>
      <c r="I41" s="121">
        <v>4.582</v>
      </c>
      <c r="J41" s="121">
        <v>4.036</v>
      </c>
      <c r="K41" s="33"/>
    </row>
    <row r="42" spans="1:11" s="34" customFormat="1" ht="11.25" customHeight="1">
      <c r="A42" s="36" t="s">
        <v>32</v>
      </c>
      <c r="B42" s="30"/>
      <c r="C42" s="31">
        <v>56715</v>
      </c>
      <c r="D42" s="31">
        <v>58113</v>
      </c>
      <c r="E42" s="31">
        <v>50921</v>
      </c>
      <c r="F42" s="32"/>
      <c r="G42" s="32"/>
      <c r="H42" s="121">
        <v>68.981</v>
      </c>
      <c r="I42" s="121">
        <v>64.699</v>
      </c>
      <c r="J42" s="121">
        <v>67.405</v>
      </c>
      <c r="K42" s="33"/>
    </row>
    <row r="43" spans="1:11" s="34" customFormat="1" ht="11.25" customHeight="1">
      <c r="A43" s="36" t="s">
        <v>33</v>
      </c>
      <c r="B43" s="30"/>
      <c r="C43" s="31">
        <v>6328</v>
      </c>
      <c r="D43" s="31">
        <v>8361</v>
      </c>
      <c r="E43" s="31">
        <v>8400</v>
      </c>
      <c r="F43" s="32"/>
      <c r="G43" s="32"/>
      <c r="H43" s="121">
        <v>8.137</v>
      </c>
      <c r="I43" s="121">
        <v>12.136</v>
      </c>
      <c r="J43" s="121">
        <v>13.58</v>
      </c>
      <c r="K43" s="33"/>
    </row>
    <row r="44" spans="1:11" s="34" customFormat="1" ht="11.25" customHeight="1">
      <c r="A44" s="36" t="s">
        <v>34</v>
      </c>
      <c r="B44" s="30"/>
      <c r="C44" s="31">
        <v>41356</v>
      </c>
      <c r="D44" s="31">
        <v>37141</v>
      </c>
      <c r="E44" s="31">
        <v>34412</v>
      </c>
      <c r="F44" s="32"/>
      <c r="G44" s="32"/>
      <c r="H44" s="121">
        <v>49.308</v>
      </c>
      <c r="I44" s="121">
        <v>44.697</v>
      </c>
      <c r="J44" s="121">
        <v>37.315</v>
      </c>
      <c r="K44" s="33"/>
    </row>
    <row r="45" spans="1:11" s="34" customFormat="1" ht="11.25" customHeight="1">
      <c r="A45" s="36" t="s">
        <v>35</v>
      </c>
      <c r="B45" s="30"/>
      <c r="C45" s="31">
        <v>12910</v>
      </c>
      <c r="D45" s="31">
        <v>13811</v>
      </c>
      <c r="E45" s="31">
        <v>12878</v>
      </c>
      <c r="F45" s="32"/>
      <c r="G45" s="32"/>
      <c r="H45" s="121">
        <v>13.022</v>
      </c>
      <c r="I45" s="121">
        <v>12.713</v>
      </c>
      <c r="J45" s="121">
        <v>11.233</v>
      </c>
      <c r="K45" s="33"/>
    </row>
    <row r="46" spans="1:11" s="34" customFormat="1" ht="11.25" customHeight="1">
      <c r="A46" s="36" t="s">
        <v>36</v>
      </c>
      <c r="B46" s="30"/>
      <c r="C46" s="31">
        <v>26167</v>
      </c>
      <c r="D46" s="31">
        <v>27184</v>
      </c>
      <c r="E46" s="31">
        <v>29867</v>
      </c>
      <c r="F46" s="32"/>
      <c r="G46" s="32"/>
      <c r="H46" s="121">
        <v>29.042</v>
      </c>
      <c r="I46" s="121">
        <v>22.484</v>
      </c>
      <c r="J46" s="121">
        <v>25.352</v>
      </c>
      <c r="K46" s="33"/>
    </row>
    <row r="47" spans="1:11" s="34" customFormat="1" ht="11.25" customHeight="1">
      <c r="A47" s="36" t="s">
        <v>37</v>
      </c>
      <c r="B47" s="30"/>
      <c r="C47" s="31">
        <v>38429</v>
      </c>
      <c r="D47" s="31">
        <v>38031</v>
      </c>
      <c r="E47" s="31">
        <v>39136</v>
      </c>
      <c r="F47" s="32"/>
      <c r="G47" s="32"/>
      <c r="H47" s="121">
        <v>52.103</v>
      </c>
      <c r="I47" s="121">
        <v>55.911</v>
      </c>
      <c r="J47" s="121">
        <v>46.288</v>
      </c>
      <c r="K47" s="33"/>
    </row>
    <row r="48" spans="1:11" s="34" customFormat="1" ht="11.25" customHeight="1">
      <c r="A48" s="36" t="s">
        <v>38</v>
      </c>
      <c r="B48" s="30"/>
      <c r="C48" s="31">
        <v>48734</v>
      </c>
      <c r="D48" s="31">
        <v>45729</v>
      </c>
      <c r="E48" s="31">
        <v>47595</v>
      </c>
      <c r="F48" s="32"/>
      <c r="G48" s="32"/>
      <c r="H48" s="121">
        <v>46.395</v>
      </c>
      <c r="I48" s="121">
        <v>43.104</v>
      </c>
      <c r="J48" s="121">
        <v>48.358</v>
      </c>
      <c r="K48" s="33"/>
    </row>
    <row r="49" spans="1:11" s="34" customFormat="1" ht="11.25" customHeight="1">
      <c r="A49" s="36" t="s">
        <v>39</v>
      </c>
      <c r="B49" s="30"/>
      <c r="C49" s="31">
        <v>21469</v>
      </c>
      <c r="D49" s="31">
        <v>21555</v>
      </c>
      <c r="E49" s="31">
        <v>21294</v>
      </c>
      <c r="F49" s="32"/>
      <c r="G49" s="32"/>
      <c r="H49" s="121">
        <v>24.459</v>
      </c>
      <c r="I49" s="121">
        <v>22.905</v>
      </c>
      <c r="J49" s="121">
        <v>26.132</v>
      </c>
      <c r="K49" s="33"/>
    </row>
    <row r="50" spans="1:11" s="43" customFormat="1" ht="11.25" customHeight="1">
      <c r="A50" s="44" t="s">
        <v>40</v>
      </c>
      <c r="B50" s="38"/>
      <c r="C50" s="39">
        <v>256237</v>
      </c>
      <c r="D50" s="39">
        <v>254866</v>
      </c>
      <c r="E50" s="39">
        <v>248806</v>
      </c>
      <c r="F50" s="40">
        <f>IF(D50&gt;0,100*E50/D50,0)</f>
        <v>97.62227994318583</v>
      </c>
      <c r="G50" s="41"/>
      <c r="H50" s="122">
        <v>295.034</v>
      </c>
      <c r="I50" s="123">
        <v>283.231</v>
      </c>
      <c r="J50" s="123">
        <v>279.699</v>
      </c>
      <c r="K50" s="42">
        <f>IF(I50&gt;0,100*J50/I50,0)</f>
        <v>98.75296136369253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722</v>
      </c>
      <c r="D52" s="39">
        <v>722</v>
      </c>
      <c r="E52" s="39">
        <v>722</v>
      </c>
      <c r="F52" s="40">
        <f>IF(D52&gt;0,100*E52/D52,0)</f>
        <v>100</v>
      </c>
      <c r="G52" s="41"/>
      <c r="H52" s="122">
        <v>0.835</v>
      </c>
      <c r="I52" s="123">
        <v>0.835</v>
      </c>
      <c r="J52" s="123">
        <v>0.835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5275</v>
      </c>
      <c r="D54" s="31">
        <v>3739</v>
      </c>
      <c r="E54" s="31">
        <v>3750</v>
      </c>
      <c r="F54" s="32"/>
      <c r="G54" s="32"/>
      <c r="H54" s="121">
        <v>6.818</v>
      </c>
      <c r="I54" s="121">
        <v>4.779</v>
      </c>
      <c r="J54" s="121">
        <v>5.385</v>
      </c>
      <c r="K54" s="33"/>
    </row>
    <row r="55" spans="1:11" s="34" customFormat="1" ht="11.25" customHeight="1">
      <c r="A55" s="36" t="s">
        <v>43</v>
      </c>
      <c r="B55" s="30"/>
      <c r="C55" s="31">
        <v>1842</v>
      </c>
      <c r="D55" s="31">
        <v>1034</v>
      </c>
      <c r="E55" s="31">
        <v>1200</v>
      </c>
      <c r="F55" s="32"/>
      <c r="G55" s="32"/>
      <c r="H55" s="121">
        <v>1.476</v>
      </c>
      <c r="I55" s="121">
        <v>0.775</v>
      </c>
      <c r="J55" s="121">
        <v>0.9</v>
      </c>
      <c r="K55" s="33"/>
    </row>
    <row r="56" spans="1:11" s="34" customFormat="1" ht="11.25" customHeight="1">
      <c r="A56" s="36" t="s">
        <v>44</v>
      </c>
      <c r="B56" s="30"/>
      <c r="C56" s="31">
        <v>150402</v>
      </c>
      <c r="D56" s="31">
        <v>140000</v>
      </c>
      <c r="E56" s="31">
        <v>140000</v>
      </c>
      <c r="F56" s="32"/>
      <c r="G56" s="32"/>
      <c r="H56" s="121">
        <v>119.191</v>
      </c>
      <c r="I56" s="121">
        <v>56</v>
      </c>
      <c r="J56" s="121">
        <v>85</v>
      </c>
      <c r="K56" s="33"/>
    </row>
    <row r="57" spans="1:11" s="34" customFormat="1" ht="11.25" customHeight="1">
      <c r="A57" s="36" t="s">
        <v>45</v>
      </c>
      <c r="B57" s="30"/>
      <c r="C57" s="31">
        <v>30567</v>
      </c>
      <c r="D57" s="31">
        <v>31186</v>
      </c>
      <c r="E57" s="31">
        <v>31130</v>
      </c>
      <c r="F57" s="32"/>
      <c r="G57" s="32"/>
      <c r="H57" s="121">
        <v>28.373</v>
      </c>
      <c r="I57" s="121">
        <v>26.63</v>
      </c>
      <c r="J57" s="121">
        <v>37.356</v>
      </c>
      <c r="K57" s="33"/>
    </row>
    <row r="58" spans="1:11" s="34" customFormat="1" ht="11.25" customHeight="1">
      <c r="A58" s="36" t="s">
        <v>46</v>
      </c>
      <c r="B58" s="30"/>
      <c r="C58" s="31">
        <v>7286</v>
      </c>
      <c r="D58" s="31">
        <v>2950</v>
      </c>
      <c r="E58" s="31">
        <v>3275</v>
      </c>
      <c r="F58" s="32"/>
      <c r="G58" s="32"/>
      <c r="H58" s="121">
        <v>5.015</v>
      </c>
      <c r="I58" s="121">
        <v>1.649</v>
      </c>
      <c r="J58" s="121">
        <v>1.867</v>
      </c>
      <c r="K58" s="33"/>
    </row>
    <row r="59" spans="1:11" s="43" customFormat="1" ht="11.25" customHeight="1">
      <c r="A59" s="37" t="s">
        <v>47</v>
      </c>
      <c r="B59" s="38"/>
      <c r="C59" s="39">
        <v>195372</v>
      </c>
      <c r="D59" s="39">
        <v>178909</v>
      </c>
      <c r="E59" s="39">
        <v>179355</v>
      </c>
      <c r="F59" s="40">
        <f>IF(D59&gt;0,100*E59/D59,0)</f>
        <v>100.24928874455729</v>
      </c>
      <c r="G59" s="41"/>
      <c r="H59" s="122">
        <v>160.873</v>
      </c>
      <c r="I59" s="123">
        <v>89.833</v>
      </c>
      <c r="J59" s="123">
        <v>130.50799999999998</v>
      </c>
      <c r="K59" s="42">
        <f>IF(I59&gt;0,100*J59/I59,0)</f>
        <v>145.27846114456824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311</v>
      </c>
      <c r="D61" s="31">
        <v>390</v>
      </c>
      <c r="E61" s="31">
        <v>300</v>
      </c>
      <c r="F61" s="32"/>
      <c r="G61" s="32"/>
      <c r="H61" s="121">
        <v>0.159</v>
      </c>
      <c r="I61" s="121">
        <v>0.31</v>
      </c>
      <c r="J61" s="121">
        <v>0.15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>
        <v>289</v>
      </c>
      <c r="D63" s="31">
        <v>465</v>
      </c>
      <c r="E63" s="31">
        <v>418.5</v>
      </c>
      <c r="F63" s="32"/>
      <c r="G63" s="32"/>
      <c r="H63" s="121">
        <v>0.382</v>
      </c>
      <c r="I63" s="121">
        <v>0.5</v>
      </c>
      <c r="J63" s="121">
        <v>0.45</v>
      </c>
      <c r="K63" s="33"/>
    </row>
    <row r="64" spans="1:11" s="43" customFormat="1" ht="11.25" customHeight="1">
      <c r="A64" s="37" t="s">
        <v>51</v>
      </c>
      <c r="B64" s="38"/>
      <c r="C64" s="39">
        <v>600</v>
      </c>
      <c r="D64" s="39">
        <v>855</v>
      </c>
      <c r="E64" s="39">
        <v>718.5</v>
      </c>
      <c r="F64" s="40">
        <f>IF(D64&gt;0,100*E64/D64,0)</f>
        <v>84.03508771929825</v>
      </c>
      <c r="G64" s="41"/>
      <c r="H64" s="122">
        <v>0.541</v>
      </c>
      <c r="I64" s="123">
        <v>0.81</v>
      </c>
      <c r="J64" s="123">
        <v>0.6</v>
      </c>
      <c r="K64" s="42">
        <f>IF(I64&gt;0,100*J64/I64,0)</f>
        <v>74.07407407407408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90</v>
      </c>
      <c r="D66" s="39">
        <v>80</v>
      </c>
      <c r="E66" s="39">
        <v>80</v>
      </c>
      <c r="F66" s="40">
        <f>IF(D66&gt;0,100*E66/D66,0)</f>
        <v>100</v>
      </c>
      <c r="G66" s="41"/>
      <c r="H66" s="122">
        <v>0.094</v>
      </c>
      <c r="I66" s="123">
        <v>0.075</v>
      </c>
      <c r="J66" s="123">
        <v>0.04</v>
      </c>
      <c r="K66" s="42">
        <f>IF(I66&gt;0,100*J66/I66,0)</f>
        <v>53.333333333333336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19281</v>
      </c>
      <c r="D68" s="31">
        <v>19940</v>
      </c>
      <c r="E68" s="31">
        <v>17250</v>
      </c>
      <c r="F68" s="32"/>
      <c r="G68" s="32"/>
      <c r="H68" s="121">
        <v>27.318</v>
      </c>
      <c r="I68" s="121">
        <v>19.5</v>
      </c>
      <c r="J68" s="121">
        <v>16.87</v>
      </c>
      <c r="K68" s="33"/>
    </row>
    <row r="69" spans="1:11" s="34" customFormat="1" ht="11.25" customHeight="1">
      <c r="A69" s="36" t="s">
        <v>54</v>
      </c>
      <c r="B69" s="30"/>
      <c r="C69" s="31">
        <v>610</v>
      </c>
      <c r="D69" s="31">
        <v>930</v>
      </c>
      <c r="E69" s="31">
        <v>1000</v>
      </c>
      <c r="F69" s="32"/>
      <c r="G69" s="32"/>
      <c r="H69" s="121">
        <v>1.977</v>
      </c>
      <c r="I69" s="121">
        <v>2</v>
      </c>
      <c r="J69" s="121">
        <v>2.5</v>
      </c>
      <c r="K69" s="33"/>
    </row>
    <row r="70" spans="1:11" s="43" customFormat="1" ht="11.25" customHeight="1">
      <c r="A70" s="37" t="s">
        <v>55</v>
      </c>
      <c r="B70" s="38"/>
      <c r="C70" s="39">
        <v>19891</v>
      </c>
      <c r="D70" s="39">
        <v>20870</v>
      </c>
      <c r="E70" s="39">
        <v>18250</v>
      </c>
      <c r="F70" s="40">
        <f>IF(D70&gt;0,100*E70/D70,0)</f>
        <v>87.44609487302348</v>
      </c>
      <c r="G70" s="41"/>
      <c r="H70" s="122">
        <v>29.295</v>
      </c>
      <c r="I70" s="123">
        <v>21.5</v>
      </c>
      <c r="J70" s="123">
        <v>19.37</v>
      </c>
      <c r="K70" s="42">
        <f>IF(I70&gt;0,100*J70/I70,0)</f>
        <v>90.09302325581395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13</v>
      </c>
      <c r="D72" s="31"/>
      <c r="E72" s="31">
        <v>30</v>
      </c>
      <c r="F72" s="32"/>
      <c r="G72" s="32"/>
      <c r="H72" s="121">
        <v>0.003</v>
      </c>
      <c r="I72" s="121"/>
      <c r="J72" s="121">
        <v>0.011</v>
      </c>
      <c r="K72" s="33"/>
    </row>
    <row r="73" spans="1:11" s="34" customFormat="1" ht="11.25" customHeight="1">
      <c r="A73" s="36" t="s">
        <v>57</v>
      </c>
      <c r="B73" s="30"/>
      <c r="C73" s="31">
        <v>63902</v>
      </c>
      <c r="D73" s="31">
        <v>60856</v>
      </c>
      <c r="E73" s="31">
        <v>60250</v>
      </c>
      <c r="F73" s="32"/>
      <c r="G73" s="32"/>
      <c r="H73" s="121">
        <v>97.444</v>
      </c>
      <c r="I73" s="121">
        <v>81.05</v>
      </c>
      <c r="J73" s="121">
        <v>60.9</v>
      </c>
      <c r="K73" s="33"/>
    </row>
    <row r="74" spans="1:11" s="34" customFormat="1" ht="11.25" customHeight="1">
      <c r="A74" s="36" t="s">
        <v>58</v>
      </c>
      <c r="B74" s="30"/>
      <c r="C74" s="31">
        <v>52558</v>
      </c>
      <c r="D74" s="31">
        <v>46868</v>
      </c>
      <c r="E74" s="31">
        <v>41600</v>
      </c>
      <c r="F74" s="32"/>
      <c r="G74" s="32"/>
      <c r="H74" s="121">
        <v>86.716</v>
      </c>
      <c r="I74" s="121">
        <v>39.807</v>
      </c>
      <c r="J74" s="121">
        <v>20.8</v>
      </c>
      <c r="K74" s="33"/>
    </row>
    <row r="75" spans="1:11" s="34" customFormat="1" ht="11.25" customHeight="1">
      <c r="A75" s="36" t="s">
        <v>59</v>
      </c>
      <c r="B75" s="30"/>
      <c r="C75" s="31">
        <v>2897</v>
      </c>
      <c r="D75" s="31">
        <v>2300</v>
      </c>
      <c r="E75" s="31">
        <v>2193</v>
      </c>
      <c r="F75" s="32"/>
      <c r="G75" s="32"/>
      <c r="H75" s="121">
        <v>1.525</v>
      </c>
      <c r="I75" s="121">
        <v>1.3685</v>
      </c>
      <c r="J75" s="121">
        <v>1.403</v>
      </c>
      <c r="K75" s="33"/>
    </row>
    <row r="76" spans="1:11" s="34" customFormat="1" ht="11.25" customHeight="1">
      <c r="A76" s="36" t="s">
        <v>60</v>
      </c>
      <c r="B76" s="30"/>
      <c r="C76" s="31">
        <v>16817</v>
      </c>
      <c r="D76" s="31">
        <v>15844</v>
      </c>
      <c r="E76" s="31">
        <v>15290</v>
      </c>
      <c r="F76" s="32"/>
      <c r="G76" s="32"/>
      <c r="H76" s="121">
        <v>27.015</v>
      </c>
      <c r="I76" s="121">
        <v>20.28</v>
      </c>
      <c r="J76" s="121">
        <v>25.687</v>
      </c>
      <c r="K76" s="33"/>
    </row>
    <row r="77" spans="1:11" s="34" customFormat="1" ht="11.25" customHeight="1">
      <c r="A77" s="36" t="s">
        <v>61</v>
      </c>
      <c r="B77" s="30"/>
      <c r="C77" s="31">
        <v>2146</v>
      </c>
      <c r="D77" s="31">
        <v>2069</v>
      </c>
      <c r="E77" s="31">
        <v>1295</v>
      </c>
      <c r="F77" s="32"/>
      <c r="G77" s="32"/>
      <c r="H77" s="121">
        <v>0.82</v>
      </c>
      <c r="I77" s="121">
        <v>0.9</v>
      </c>
      <c r="J77" s="121">
        <v>0.986</v>
      </c>
      <c r="K77" s="33"/>
    </row>
    <row r="78" spans="1:11" s="34" customFormat="1" ht="11.25" customHeight="1">
      <c r="A78" s="36" t="s">
        <v>62</v>
      </c>
      <c r="B78" s="30"/>
      <c r="C78" s="31">
        <v>4873</v>
      </c>
      <c r="D78" s="31">
        <v>3600</v>
      </c>
      <c r="E78" s="31">
        <v>2710</v>
      </c>
      <c r="F78" s="32"/>
      <c r="G78" s="32"/>
      <c r="H78" s="121">
        <v>5.18</v>
      </c>
      <c r="I78" s="121">
        <v>3.24</v>
      </c>
      <c r="J78" s="121">
        <v>1.762</v>
      </c>
      <c r="K78" s="33"/>
    </row>
    <row r="79" spans="1:11" s="34" customFormat="1" ht="11.25" customHeight="1">
      <c r="A79" s="36" t="s">
        <v>63</v>
      </c>
      <c r="B79" s="30"/>
      <c r="C79" s="31">
        <v>145265</v>
      </c>
      <c r="D79" s="31">
        <v>131950</v>
      </c>
      <c r="E79" s="31">
        <v>117984</v>
      </c>
      <c r="F79" s="32"/>
      <c r="G79" s="32"/>
      <c r="H79" s="121">
        <v>214.338</v>
      </c>
      <c r="I79" s="121">
        <v>118.755</v>
      </c>
      <c r="J79" s="121">
        <v>146.704</v>
      </c>
      <c r="K79" s="33"/>
    </row>
    <row r="80" spans="1:11" s="43" customFormat="1" ht="11.25" customHeight="1">
      <c r="A80" s="44" t="s">
        <v>64</v>
      </c>
      <c r="B80" s="38"/>
      <c r="C80" s="39">
        <v>288471</v>
      </c>
      <c r="D80" s="39">
        <v>263487</v>
      </c>
      <c r="E80" s="39">
        <v>241352</v>
      </c>
      <c r="F80" s="40">
        <f>IF(D80&gt;0,100*E80/D80,0)</f>
        <v>91.59920603293521</v>
      </c>
      <c r="G80" s="41"/>
      <c r="H80" s="122">
        <v>433.04100000000005</v>
      </c>
      <c r="I80" s="123">
        <v>265.40049999999997</v>
      </c>
      <c r="J80" s="123">
        <v>258.25300000000004</v>
      </c>
      <c r="K80" s="42">
        <f>IF(I80&gt;0,100*J80/I80,0)</f>
        <v>97.30690032611093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783425</v>
      </c>
      <c r="D87" s="54">
        <v>739375</v>
      </c>
      <c r="E87" s="54">
        <v>708179.5</v>
      </c>
      <c r="F87" s="55">
        <f>IF(D87&gt;0,100*E87/D87,0)</f>
        <v>95.78082840236686</v>
      </c>
      <c r="G87" s="41"/>
      <c r="H87" s="126">
        <v>952.986</v>
      </c>
      <c r="I87" s="127">
        <v>691.6084999999999</v>
      </c>
      <c r="J87" s="127">
        <v>717.5210000000001</v>
      </c>
      <c r="K87" s="55">
        <f>IF(I87&gt;0,100*J87/I87,0)</f>
        <v>103.74670062614906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60" zoomScaleNormal="70" zoomScalePageLayoutView="0" workbookViewId="0" topLeftCell="A49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5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15</v>
      </c>
      <c r="D24" s="39">
        <v>26</v>
      </c>
      <c r="E24" s="39">
        <v>27</v>
      </c>
      <c r="F24" s="40">
        <f>IF(D24&gt;0,100*E24/D24,0)</f>
        <v>103.84615384615384</v>
      </c>
      <c r="G24" s="41"/>
      <c r="H24" s="122">
        <v>0.033</v>
      </c>
      <c r="I24" s="123">
        <v>0.065</v>
      </c>
      <c r="J24" s="123">
        <v>0.058</v>
      </c>
      <c r="K24" s="42">
        <f>IF(I24&gt;0,100*J24/I24,0)</f>
        <v>89.23076923076924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>
        <v>33</v>
      </c>
      <c r="D34" s="31">
        <v>44</v>
      </c>
      <c r="E34" s="31">
        <v>22</v>
      </c>
      <c r="F34" s="32"/>
      <c r="G34" s="32"/>
      <c r="H34" s="121">
        <v>0.06</v>
      </c>
      <c r="I34" s="121">
        <v>0.08</v>
      </c>
      <c r="J34" s="121">
        <v>0.04</v>
      </c>
      <c r="K34" s="33"/>
    </row>
    <row r="35" spans="1:11" s="34" customFormat="1" ht="11.25" customHeight="1">
      <c r="A35" s="36" t="s">
        <v>27</v>
      </c>
      <c r="B35" s="30"/>
      <c r="C35" s="31">
        <v>5</v>
      </c>
      <c r="D35" s="31">
        <v>20</v>
      </c>
      <c r="E35" s="31">
        <v>30</v>
      </c>
      <c r="F35" s="32"/>
      <c r="G35" s="32"/>
      <c r="H35" s="121">
        <v>0.014</v>
      </c>
      <c r="I35" s="121">
        <v>0.036</v>
      </c>
      <c r="J35" s="121">
        <v>0.045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38</v>
      </c>
      <c r="D37" s="39">
        <v>64</v>
      </c>
      <c r="E37" s="39">
        <v>52</v>
      </c>
      <c r="F37" s="40">
        <f>IF(D37&gt;0,100*E37/D37,0)</f>
        <v>81.25</v>
      </c>
      <c r="G37" s="41"/>
      <c r="H37" s="122">
        <v>0.074</v>
      </c>
      <c r="I37" s="123">
        <v>0.11599999999999999</v>
      </c>
      <c r="J37" s="123">
        <v>0.08499999999999999</v>
      </c>
      <c r="K37" s="42">
        <f>IF(I37&gt;0,100*J37/I37,0)</f>
        <v>73.27586206896552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37</v>
      </c>
      <c r="D41" s="31">
        <v>39</v>
      </c>
      <c r="E41" s="31">
        <v>42</v>
      </c>
      <c r="F41" s="32"/>
      <c r="G41" s="32"/>
      <c r="H41" s="121">
        <v>0.117</v>
      </c>
      <c r="I41" s="121">
        <v>0.148</v>
      </c>
      <c r="J41" s="121">
        <v>0.16</v>
      </c>
      <c r="K41" s="33"/>
    </row>
    <row r="42" spans="1:11" s="34" customFormat="1" ht="11.25" customHeight="1">
      <c r="A42" s="36" t="s">
        <v>32</v>
      </c>
      <c r="B42" s="30"/>
      <c r="C42" s="31"/>
      <c r="D42" s="31">
        <v>9</v>
      </c>
      <c r="E42" s="31">
        <v>21</v>
      </c>
      <c r="F42" s="32"/>
      <c r="G42" s="32"/>
      <c r="H42" s="121"/>
      <c r="I42" s="121">
        <v>0.023</v>
      </c>
      <c r="J42" s="121">
        <v>0.053</v>
      </c>
      <c r="K42" s="33"/>
    </row>
    <row r="43" spans="1:11" s="34" customFormat="1" ht="11.25" customHeight="1">
      <c r="A43" s="36" t="s">
        <v>33</v>
      </c>
      <c r="B43" s="30"/>
      <c r="C43" s="31">
        <v>54</v>
      </c>
      <c r="D43" s="31">
        <v>61</v>
      </c>
      <c r="E43" s="31">
        <v>110</v>
      </c>
      <c r="F43" s="32"/>
      <c r="G43" s="32"/>
      <c r="H43" s="121">
        <v>0.135</v>
      </c>
      <c r="I43" s="121">
        <v>0.183</v>
      </c>
      <c r="J43" s="121">
        <v>0.275</v>
      </c>
      <c r="K43" s="33"/>
    </row>
    <row r="44" spans="1:11" s="34" customFormat="1" ht="11.25" customHeight="1">
      <c r="A44" s="36" t="s">
        <v>34</v>
      </c>
      <c r="B44" s="30"/>
      <c r="C44" s="31">
        <v>9</v>
      </c>
      <c r="D44" s="31"/>
      <c r="E44" s="31"/>
      <c r="F44" s="32"/>
      <c r="G44" s="32"/>
      <c r="H44" s="121">
        <v>0.032</v>
      </c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53</v>
      </c>
      <c r="D45" s="31">
        <v>67</v>
      </c>
      <c r="E45" s="31">
        <v>75</v>
      </c>
      <c r="F45" s="32"/>
      <c r="G45" s="32"/>
      <c r="H45" s="121">
        <v>0.17</v>
      </c>
      <c r="I45" s="121">
        <v>0.208</v>
      </c>
      <c r="J45" s="121">
        <v>0.24</v>
      </c>
      <c r="K45" s="33"/>
    </row>
    <row r="46" spans="1:11" s="34" customFormat="1" ht="11.25" customHeight="1">
      <c r="A46" s="36" t="s">
        <v>36</v>
      </c>
      <c r="B46" s="30"/>
      <c r="C46" s="31">
        <v>4</v>
      </c>
      <c r="D46" s="31">
        <v>4</v>
      </c>
      <c r="E46" s="31"/>
      <c r="F46" s="32"/>
      <c r="G46" s="32"/>
      <c r="H46" s="121">
        <v>0.004</v>
      </c>
      <c r="I46" s="121">
        <v>0.004</v>
      </c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>
        <v>22</v>
      </c>
      <c r="E48" s="31">
        <v>16</v>
      </c>
      <c r="F48" s="32"/>
      <c r="G48" s="32"/>
      <c r="H48" s="121"/>
      <c r="I48" s="121">
        <v>0.022</v>
      </c>
      <c r="J48" s="121">
        <v>0.04</v>
      </c>
      <c r="K48" s="33"/>
    </row>
    <row r="49" spans="1:11" s="34" customFormat="1" ht="11.25" customHeight="1">
      <c r="A49" s="36" t="s">
        <v>39</v>
      </c>
      <c r="B49" s="30"/>
      <c r="C49" s="31">
        <v>9</v>
      </c>
      <c r="D49" s="31">
        <v>27</v>
      </c>
      <c r="E49" s="31">
        <v>27</v>
      </c>
      <c r="F49" s="32"/>
      <c r="G49" s="32"/>
      <c r="H49" s="121">
        <v>0.029</v>
      </c>
      <c r="I49" s="121">
        <v>0.086</v>
      </c>
      <c r="J49" s="121">
        <v>0.086</v>
      </c>
      <c r="K49" s="33"/>
    </row>
    <row r="50" spans="1:11" s="43" customFormat="1" ht="11.25" customHeight="1">
      <c r="A50" s="44" t="s">
        <v>40</v>
      </c>
      <c r="B50" s="38"/>
      <c r="C50" s="39">
        <v>166</v>
      </c>
      <c r="D50" s="39">
        <v>229</v>
      </c>
      <c r="E50" s="39">
        <v>291</v>
      </c>
      <c r="F50" s="40">
        <f>IF(D50&gt;0,100*E50/D50,0)</f>
        <v>127.07423580786026</v>
      </c>
      <c r="G50" s="41"/>
      <c r="H50" s="122">
        <v>0.4870000000000001</v>
      </c>
      <c r="I50" s="123">
        <v>0.6739999999999999</v>
      </c>
      <c r="J50" s="123">
        <v>0.854</v>
      </c>
      <c r="K50" s="42">
        <f>IF(I50&gt;0,100*J50/I50,0)</f>
        <v>126.70623145400593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>
        <v>8</v>
      </c>
      <c r="D55" s="31">
        <v>25</v>
      </c>
      <c r="E55" s="31">
        <v>25</v>
      </c>
      <c r="F55" s="32"/>
      <c r="G55" s="32"/>
      <c r="H55" s="121">
        <v>0.018</v>
      </c>
      <c r="I55" s="121">
        <v>0.057</v>
      </c>
      <c r="J55" s="121">
        <v>0.057</v>
      </c>
      <c r="K55" s="33"/>
    </row>
    <row r="56" spans="1:11" s="34" customFormat="1" ht="11.25" customHeight="1">
      <c r="A56" s="36" t="s">
        <v>44</v>
      </c>
      <c r="B56" s="30"/>
      <c r="C56" s="31"/>
      <c r="D56" s="31">
        <v>120</v>
      </c>
      <c r="E56" s="31"/>
      <c r="F56" s="32"/>
      <c r="G56" s="32"/>
      <c r="H56" s="121"/>
      <c r="I56" s="121">
        <v>0.078</v>
      </c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>
        <v>13</v>
      </c>
      <c r="E58" s="31">
        <v>15</v>
      </c>
      <c r="F58" s="32"/>
      <c r="G58" s="32"/>
      <c r="H58" s="121"/>
      <c r="I58" s="121">
        <v>0.027</v>
      </c>
      <c r="J58" s="121">
        <v>0.012</v>
      </c>
      <c r="K58" s="33"/>
    </row>
    <row r="59" spans="1:11" s="43" customFormat="1" ht="11.25" customHeight="1">
      <c r="A59" s="37" t="s">
        <v>47</v>
      </c>
      <c r="B59" s="38"/>
      <c r="C59" s="39">
        <v>8</v>
      </c>
      <c r="D59" s="39">
        <v>158</v>
      </c>
      <c r="E59" s="39">
        <v>40</v>
      </c>
      <c r="F59" s="40">
        <f>IF(D59&gt;0,100*E59/D59,0)</f>
        <v>25.31645569620253</v>
      </c>
      <c r="G59" s="41"/>
      <c r="H59" s="122">
        <v>0.018</v>
      </c>
      <c r="I59" s="123">
        <v>0.162</v>
      </c>
      <c r="J59" s="123">
        <v>0.069</v>
      </c>
      <c r="K59" s="42">
        <f>IF(I59&gt;0,100*J59/I59,0)</f>
        <v>42.592592592592595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/>
      <c r="I66" s="123"/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478</v>
      </c>
      <c r="D68" s="31">
        <v>630</v>
      </c>
      <c r="E68" s="31">
        <v>350</v>
      </c>
      <c r="F68" s="32"/>
      <c r="G68" s="32"/>
      <c r="H68" s="121">
        <v>1.704</v>
      </c>
      <c r="I68" s="121">
        <v>2.1</v>
      </c>
      <c r="J68" s="121">
        <v>1.2</v>
      </c>
      <c r="K68" s="33"/>
    </row>
    <row r="69" spans="1:11" s="34" customFormat="1" ht="11.25" customHeight="1">
      <c r="A69" s="36" t="s">
        <v>54</v>
      </c>
      <c r="B69" s="30"/>
      <c r="C69" s="31">
        <v>76</v>
      </c>
      <c r="D69" s="31">
        <v>300</v>
      </c>
      <c r="E69" s="31">
        <v>200</v>
      </c>
      <c r="F69" s="32"/>
      <c r="G69" s="32"/>
      <c r="H69" s="121">
        <v>0.277</v>
      </c>
      <c r="I69" s="121">
        <v>1</v>
      </c>
      <c r="J69" s="121">
        <v>0.7</v>
      </c>
      <c r="K69" s="33"/>
    </row>
    <row r="70" spans="1:11" s="43" customFormat="1" ht="11.25" customHeight="1">
      <c r="A70" s="37" t="s">
        <v>55</v>
      </c>
      <c r="B70" s="38"/>
      <c r="C70" s="39">
        <v>554</v>
      </c>
      <c r="D70" s="39">
        <v>930</v>
      </c>
      <c r="E70" s="39">
        <v>550</v>
      </c>
      <c r="F70" s="40">
        <f>IF(D70&gt;0,100*E70/D70,0)</f>
        <v>59.13978494623656</v>
      </c>
      <c r="G70" s="41"/>
      <c r="H70" s="122">
        <v>1.9809999999999999</v>
      </c>
      <c r="I70" s="123">
        <v>3.1</v>
      </c>
      <c r="J70" s="123">
        <v>1.9</v>
      </c>
      <c r="K70" s="42">
        <f>IF(I70&gt;0,100*J70/I70,0)</f>
        <v>61.29032258064516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/>
      <c r="D73" s="31">
        <v>6</v>
      </c>
      <c r="E73" s="31">
        <v>6</v>
      </c>
      <c r="F73" s="32"/>
      <c r="G73" s="32"/>
      <c r="H73" s="121"/>
      <c r="I73" s="121">
        <v>0.018</v>
      </c>
      <c r="J73" s="121">
        <v>0.017</v>
      </c>
      <c r="K73" s="33"/>
    </row>
    <row r="74" spans="1:11" s="34" customFormat="1" ht="11.25" customHeight="1">
      <c r="A74" s="36" t="s">
        <v>58</v>
      </c>
      <c r="B74" s="30"/>
      <c r="C74" s="31"/>
      <c r="D74" s="31">
        <v>10</v>
      </c>
      <c r="E74" s="31">
        <v>10</v>
      </c>
      <c r="F74" s="32"/>
      <c r="G74" s="32"/>
      <c r="H74" s="121"/>
      <c r="I74" s="121">
        <v>0.02</v>
      </c>
      <c r="J74" s="121">
        <v>0.009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24</v>
      </c>
      <c r="D79" s="31">
        <v>6</v>
      </c>
      <c r="E79" s="31">
        <v>5</v>
      </c>
      <c r="F79" s="32"/>
      <c r="G79" s="32"/>
      <c r="H79" s="121">
        <v>0.057</v>
      </c>
      <c r="I79" s="121">
        <v>0.01</v>
      </c>
      <c r="J79" s="121">
        <v>0.008</v>
      </c>
      <c r="K79" s="33"/>
    </row>
    <row r="80" spans="1:11" s="43" customFormat="1" ht="11.25" customHeight="1">
      <c r="A80" s="44" t="s">
        <v>64</v>
      </c>
      <c r="B80" s="38"/>
      <c r="C80" s="39">
        <v>24</v>
      </c>
      <c r="D80" s="39">
        <v>22</v>
      </c>
      <c r="E80" s="39">
        <v>21</v>
      </c>
      <c r="F80" s="40">
        <f>IF(D80&gt;0,100*E80/D80,0)</f>
        <v>95.45454545454545</v>
      </c>
      <c r="G80" s="41"/>
      <c r="H80" s="122">
        <v>0.057</v>
      </c>
      <c r="I80" s="123">
        <v>0.048</v>
      </c>
      <c r="J80" s="123">
        <v>0.034</v>
      </c>
      <c r="K80" s="42">
        <f>IF(I80&gt;0,100*J80/I80,0)</f>
        <v>70.83333333333334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805</v>
      </c>
      <c r="D87" s="54">
        <v>1429</v>
      </c>
      <c r="E87" s="54">
        <v>981</v>
      </c>
      <c r="F87" s="55">
        <f>IF(D87&gt;0,100*E87/D87,0)</f>
        <v>68.64940517844647</v>
      </c>
      <c r="G87" s="41"/>
      <c r="H87" s="126">
        <v>2.65</v>
      </c>
      <c r="I87" s="127">
        <v>4.165</v>
      </c>
      <c r="J87" s="127">
        <v>3</v>
      </c>
      <c r="K87" s="55">
        <f>IF(I87&gt;0,100*J87/I87,0)</f>
        <v>72.02881152460985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60" zoomScaleNormal="70" zoomScalePageLayoutView="0" workbookViewId="0" topLeftCell="A55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68</v>
      </c>
      <c r="D17" s="39">
        <v>68</v>
      </c>
      <c r="E17" s="39"/>
      <c r="F17" s="40"/>
      <c r="G17" s="41"/>
      <c r="H17" s="122">
        <v>0.099</v>
      </c>
      <c r="I17" s="123">
        <v>0.15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516</v>
      </c>
      <c r="D19" s="31">
        <v>834</v>
      </c>
      <c r="E19" s="31">
        <v>1022</v>
      </c>
      <c r="F19" s="32"/>
      <c r="G19" s="32"/>
      <c r="H19" s="121">
        <v>1.677</v>
      </c>
      <c r="I19" s="121">
        <v>2.502</v>
      </c>
      <c r="J19" s="121">
        <v>3.577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516</v>
      </c>
      <c r="D22" s="39">
        <v>834</v>
      </c>
      <c r="E22" s="39">
        <v>1022</v>
      </c>
      <c r="F22" s="40">
        <f>IF(D22&gt;0,100*E22/D22,0)</f>
        <v>122.54196642685851</v>
      </c>
      <c r="G22" s="41"/>
      <c r="H22" s="122">
        <v>1.677</v>
      </c>
      <c r="I22" s="123">
        <v>2.502</v>
      </c>
      <c r="J22" s="123">
        <v>3.577</v>
      </c>
      <c r="K22" s="42">
        <f>IF(I22&gt;0,100*J22/I22,0)</f>
        <v>142.9656274980016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6428</v>
      </c>
      <c r="D24" s="39">
        <v>7043</v>
      </c>
      <c r="E24" s="39">
        <v>5401</v>
      </c>
      <c r="F24" s="40">
        <f>IF(D24&gt;0,100*E24/D24,0)</f>
        <v>76.6860712764447</v>
      </c>
      <c r="G24" s="41"/>
      <c r="H24" s="122">
        <v>19.736</v>
      </c>
      <c r="I24" s="123">
        <v>16.597</v>
      </c>
      <c r="J24" s="123">
        <v>16.315</v>
      </c>
      <c r="K24" s="42">
        <f>IF(I24&gt;0,100*J24/I24,0)</f>
        <v>98.3008977526059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363</v>
      </c>
      <c r="D26" s="39">
        <v>500</v>
      </c>
      <c r="E26" s="39">
        <v>950</v>
      </c>
      <c r="F26" s="40">
        <f>IF(D26&gt;0,100*E26/D26,0)</f>
        <v>190</v>
      </c>
      <c r="G26" s="41"/>
      <c r="H26" s="122">
        <v>0.83</v>
      </c>
      <c r="I26" s="123">
        <v>1.3</v>
      </c>
      <c r="J26" s="123">
        <v>3</v>
      </c>
      <c r="K26" s="42">
        <f>IF(I26&gt;0,100*J26/I26,0)</f>
        <v>230.76923076923077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2539</v>
      </c>
      <c r="D28" s="31">
        <v>3664</v>
      </c>
      <c r="E28" s="31">
        <v>3664</v>
      </c>
      <c r="F28" s="32"/>
      <c r="G28" s="32"/>
      <c r="H28" s="121">
        <v>8.085</v>
      </c>
      <c r="I28" s="121">
        <v>7.748</v>
      </c>
      <c r="J28" s="121">
        <v>7.998</v>
      </c>
      <c r="K28" s="33"/>
    </row>
    <row r="29" spans="1:11" s="34" customFormat="1" ht="11.25" customHeight="1">
      <c r="A29" s="36" t="s">
        <v>22</v>
      </c>
      <c r="B29" s="30"/>
      <c r="C29" s="31">
        <v>11</v>
      </c>
      <c r="D29" s="31">
        <v>82</v>
      </c>
      <c r="E29" s="31">
        <v>63</v>
      </c>
      <c r="F29" s="32"/>
      <c r="G29" s="32"/>
      <c r="H29" s="121">
        <v>0.006</v>
      </c>
      <c r="I29" s="121">
        <v>0.116</v>
      </c>
      <c r="J29" s="121">
        <v>0.116</v>
      </c>
      <c r="K29" s="33"/>
    </row>
    <row r="30" spans="1:11" s="34" customFormat="1" ht="11.25" customHeight="1">
      <c r="A30" s="36" t="s">
        <v>23</v>
      </c>
      <c r="B30" s="30"/>
      <c r="C30" s="31">
        <v>984</v>
      </c>
      <c r="D30" s="31">
        <v>1464</v>
      </c>
      <c r="E30" s="31">
        <v>1508</v>
      </c>
      <c r="F30" s="32"/>
      <c r="G30" s="32"/>
      <c r="H30" s="121">
        <v>1.701</v>
      </c>
      <c r="I30" s="121">
        <v>2.642</v>
      </c>
      <c r="J30" s="121">
        <v>2.76</v>
      </c>
      <c r="K30" s="33"/>
    </row>
    <row r="31" spans="1:11" s="43" customFormat="1" ht="11.25" customHeight="1">
      <c r="A31" s="44" t="s">
        <v>24</v>
      </c>
      <c r="B31" s="38"/>
      <c r="C31" s="39">
        <v>3534</v>
      </c>
      <c r="D31" s="39">
        <v>5210</v>
      </c>
      <c r="E31" s="39">
        <v>5235</v>
      </c>
      <c r="F31" s="40">
        <f>IF(D31&gt;0,100*E31/D31,0)</f>
        <v>100.47984644913628</v>
      </c>
      <c r="G31" s="41"/>
      <c r="H31" s="122">
        <v>9.792000000000002</v>
      </c>
      <c r="I31" s="123">
        <v>10.506</v>
      </c>
      <c r="J31" s="123">
        <v>10.874</v>
      </c>
      <c r="K31" s="42">
        <f>IF(I31&gt;0,100*J31/I31,0)</f>
        <v>103.50276032743194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3373</v>
      </c>
      <c r="D33" s="31">
        <v>4466</v>
      </c>
      <c r="E33" s="31">
        <v>3967</v>
      </c>
      <c r="F33" s="32"/>
      <c r="G33" s="32"/>
      <c r="H33" s="121">
        <v>6.81</v>
      </c>
      <c r="I33" s="121">
        <v>6.522</v>
      </c>
      <c r="J33" s="121">
        <v>6</v>
      </c>
      <c r="K33" s="33"/>
    </row>
    <row r="34" spans="1:11" s="34" customFormat="1" ht="11.25" customHeight="1">
      <c r="A34" s="36" t="s">
        <v>26</v>
      </c>
      <c r="B34" s="30"/>
      <c r="C34" s="31">
        <v>3272</v>
      </c>
      <c r="D34" s="31">
        <v>2641</v>
      </c>
      <c r="E34" s="31">
        <v>3650</v>
      </c>
      <c r="F34" s="32"/>
      <c r="G34" s="32"/>
      <c r="H34" s="121">
        <v>9.328</v>
      </c>
      <c r="I34" s="121">
        <v>7.5</v>
      </c>
      <c r="J34" s="121">
        <v>10.86</v>
      </c>
      <c r="K34" s="33"/>
    </row>
    <row r="35" spans="1:11" s="34" customFormat="1" ht="11.25" customHeight="1">
      <c r="A35" s="36" t="s">
        <v>27</v>
      </c>
      <c r="B35" s="30"/>
      <c r="C35" s="31">
        <v>2041</v>
      </c>
      <c r="D35" s="31">
        <v>6400</v>
      </c>
      <c r="E35" s="31">
        <v>4500</v>
      </c>
      <c r="F35" s="32"/>
      <c r="G35" s="32"/>
      <c r="H35" s="121">
        <v>5.596</v>
      </c>
      <c r="I35" s="121">
        <v>16.6</v>
      </c>
      <c r="J35" s="121">
        <v>14</v>
      </c>
      <c r="K35" s="33"/>
    </row>
    <row r="36" spans="1:11" s="34" customFormat="1" ht="11.25" customHeight="1">
      <c r="A36" s="36" t="s">
        <v>28</v>
      </c>
      <c r="B36" s="30"/>
      <c r="C36" s="31">
        <v>24</v>
      </c>
      <c r="D36" s="31">
        <v>494</v>
      </c>
      <c r="E36" s="31">
        <v>434</v>
      </c>
      <c r="F36" s="32"/>
      <c r="G36" s="32"/>
      <c r="H36" s="121">
        <v>0.072</v>
      </c>
      <c r="I36" s="121">
        <v>1.112</v>
      </c>
      <c r="J36" s="121">
        <v>1.302</v>
      </c>
      <c r="K36" s="33"/>
    </row>
    <row r="37" spans="1:11" s="43" customFormat="1" ht="11.25" customHeight="1">
      <c r="A37" s="37" t="s">
        <v>29</v>
      </c>
      <c r="B37" s="38"/>
      <c r="C37" s="39">
        <v>8710</v>
      </c>
      <c r="D37" s="39">
        <v>14001</v>
      </c>
      <c r="E37" s="39">
        <v>12551</v>
      </c>
      <c r="F37" s="40">
        <f>IF(D37&gt;0,100*E37/D37,0)</f>
        <v>89.64359688593672</v>
      </c>
      <c r="G37" s="41"/>
      <c r="H37" s="122">
        <v>21.805999999999997</v>
      </c>
      <c r="I37" s="123">
        <v>31.734</v>
      </c>
      <c r="J37" s="123">
        <v>32.162</v>
      </c>
      <c r="K37" s="42">
        <f>IF(I37&gt;0,100*J37/I37,0)</f>
        <v>101.3487111615302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1180</v>
      </c>
      <c r="D41" s="31">
        <v>2163</v>
      </c>
      <c r="E41" s="31">
        <v>2985</v>
      </c>
      <c r="F41" s="32"/>
      <c r="G41" s="32"/>
      <c r="H41" s="121">
        <v>2.05</v>
      </c>
      <c r="I41" s="121">
        <v>3.997</v>
      </c>
      <c r="J41" s="121">
        <v>6.664</v>
      </c>
      <c r="K41" s="33"/>
    </row>
    <row r="42" spans="1:11" s="34" customFormat="1" ht="11.25" customHeight="1">
      <c r="A42" s="36" t="s">
        <v>32</v>
      </c>
      <c r="B42" s="30"/>
      <c r="C42" s="31">
        <v>1098</v>
      </c>
      <c r="D42" s="31">
        <v>1197</v>
      </c>
      <c r="E42" s="31">
        <v>3559</v>
      </c>
      <c r="F42" s="32"/>
      <c r="G42" s="32"/>
      <c r="H42" s="121">
        <v>1.421</v>
      </c>
      <c r="I42" s="121">
        <v>1.556</v>
      </c>
      <c r="J42" s="121">
        <v>6.406</v>
      </c>
      <c r="K42" s="33"/>
    </row>
    <row r="43" spans="1:11" s="34" customFormat="1" ht="11.25" customHeight="1">
      <c r="A43" s="36" t="s">
        <v>33</v>
      </c>
      <c r="B43" s="30"/>
      <c r="C43" s="31">
        <v>732</v>
      </c>
      <c r="D43" s="31">
        <v>1244</v>
      </c>
      <c r="E43" s="31">
        <v>2300</v>
      </c>
      <c r="F43" s="32"/>
      <c r="G43" s="32"/>
      <c r="H43" s="121">
        <v>1.651</v>
      </c>
      <c r="I43" s="121">
        <v>2.418</v>
      </c>
      <c r="J43" s="121">
        <v>5.545</v>
      </c>
      <c r="K43" s="33"/>
    </row>
    <row r="44" spans="1:11" s="34" customFormat="1" ht="11.25" customHeight="1">
      <c r="A44" s="36" t="s">
        <v>34</v>
      </c>
      <c r="B44" s="30"/>
      <c r="C44" s="31">
        <v>195</v>
      </c>
      <c r="D44" s="31">
        <v>468</v>
      </c>
      <c r="E44" s="31">
        <v>1413</v>
      </c>
      <c r="F44" s="32"/>
      <c r="G44" s="32"/>
      <c r="H44" s="121">
        <v>0.526</v>
      </c>
      <c r="I44" s="121">
        <v>1.102</v>
      </c>
      <c r="J44" s="121">
        <v>4.471</v>
      </c>
      <c r="K44" s="33"/>
    </row>
    <row r="45" spans="1:11" s="34" customFormat="1" ht="11.25" customHeight="1">
      <c r="A45" s="36" t="s">
        <v>35</v>
      </c>
      <c r="B45" s="30"/>
      <c r="C45" s="31">
        <v>3939</v>
      </c>
      <c r="D45" s="31">
        <v>7236</v>
      </c>
      <c r="E45" s="31">
        <v>7310</v>
      </c>
      <c r="F45" s="32"/>
      <c r="G45" s="32"/>
      <c r="H45" s="121">
        <v>6.302</v>
      </c>
      <c r="I45" s="121">
        <v>12.053</v>
      </c>
      <c r="J45" s="121">
        <v>16.614</v>
      </c>
      <c r="K45" s="33"/>
    </row>
    <row r="46" spans="1:11" s="34" customFormat="1" ht="11.25" customHeight="1">
      <c r="A46" s="36" t="s">
        <v>36</v>
      </c>
      <c r="B46" s="30"/>
      <c r="C46" s="31">
        <v>810</v>
      </c>
      <c r="D46" s="31">
        <v>1665</v>
      </c>
      <c r="E46" s="31">
        <v>2336</v>
      </c>
      <c r="F46" s="32"/>
      <c r="G46" s="32"/>
      <c r="H46" s="121">
        <v>2.025</v>
      </c>
      <c r="I46" s="121">
        <v>3.826</v>
      </c>
      <c r="J46" s="121">
        <v>5.834</v>
      </c>
      <c r="K46" s="33"/>
    </row>
    <row r="47" spans="1:11" s="34" customFormat="1" ht="11.25" customHeight="1">
      <c r="A47" s="36" t="s">
        <v>37</v>
      </c>
      <c r="B47" s="30"/>
      <c r="C47" s="31">
        <v>464</v>
      </c>
      <c r="D47" s="31">
        <v>1280</v>
      </c>
      <c r="E47" s="31">
        <v>2779</v>
      </c>
      <c r="F47" s="32"/>
      <c r="G47" s="32"/>
      <c r="H47" s="121">
        <v>0.876</v>
      </c>
      <c r="I47" s="121">
        <v>2.678</v>
      </c>
      <c r="J47" s="121">
        <v>7.108</v>
      </c>
      <c r="K47" s="33"/>
    </row>
    <row r="48" spans="1:11" s="34" customFormat="1" ht="11.25" customHeight="1">
      <c r="A48" s="36" t="s">
        <v>38</v>
      </c>
      <c r="B48" s="30"/>
      <c r="C48" s="31">
        <v>3383</v>
      </c>
      <c r="D48" s="31">
        <v>5930</v>
      </c>
      <c r="E48" s="31">
        <v>7185</v>
      </c>
      <c r="F48" s="32"/>
      <c r="G48" s="32"/>
      <c r="H48" s="121">
        <v>6.573</v>
      </c>
      <c r="I48" s="121">
        <v>14.175</v>
      </c>
      <c r="J48" s="121">
        <v>22.087</v>
      </c>
      <c r="K48" s="33"/>
    </row>
    <row r="49" spans="1:11" s="34" customFormat="1" ht="11.25" customHeight="1">
      <c r="A49" s="36" t="s">
        <v>39</v>
      </c>
      <c r="B49" s="30"/>
      <c r="C49" s="31">
        <v>4549</v>
      </c>
      <c r="D49" s="31">
        <v>7601</v>
      </c>
      <c r="E49" s="31">
        <v>11308</v>
      </c>
      <c r="F49" s="32"/>
      <c r="G49" s="32"/>
      <c r="H49" s="121">
        <v>12.39</v>
      </c>
      <c r="I49" s="121">
        <v>17.569</v>
      </c>
      <c r="J49" s="121">
        <v>32.897</v>
      </c>
      <c r="K49" s="33"/>
    </row>
    <row r="50" spans="1:11" s="43" customFormat="1" ht="11.25" customHeight="1">
      <c r="A50" s="44" t="s">
        <v>40</v>
      </c>
      <c r="B50" s="38"/>
      <c r="C50" s="39">
        <v>16350</v>
      </c>
      <c r="D50" s="39">
        <v>28784</v>
      </c>
      <c r="E50" s="39">
        <v>41175</v>
      </c>
      <c r="F50" s="40">
        <f>IF(D50&gt;0,100*E50/D50,0)</f>
        <v>143.0482212340189</v>
      </c>
      <c r="G50" s="41"/>
      <c r="H50" s="122">
        <v>33.814</v>
      </c>
      <c r="I50" s="123">
        <v>59.37400000000001</v>
      </c>
      <c r="J50" s="123">
        <v>107.626</v>
      </c>
      <c r="K50" s="42">
        <f>IF(I50&gt;0,100*J50/I50,0)</f>
        <v>181.2678950382322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161</v>
      </c>
      <c r="D52" s="39">
        <v>161</v>
      </c>
      <c r="E52" s="39">
        <v>161</v>
      </c>
      <c r="F52" s="40">
        <f>IF(D52&gt;0,100*E52/D52,0)</f>
        <v>100</v>
      </c>
      <c r="G52" s="41"/>
      <c r="H52" s="122">
        <v>0.252</v>
      </c>
      <c r="I52" s="123">
        <v>0.252</v>
      </c>
      <c r="J52" s="123">
        <v>0.252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2300</v>
      </c>
      <c r="D54" s="31">
        <v>1766</v>
      </c>
      <c r="E54" s="31">
        <v>1620</v>
      </c>
      <c r="F54" s="32"/>
      <c r="G54" s="32"/>
      <c r="H54" s="121">
        <v>6.21</v>
      </c>
      <c r="I54" s="121">
        <v>4.775</v>
      </c>
      <c r="J54" s="121">
        <v>4.374</v>
      </c>
      <c r="K54" s="33"/>
    </row>
    <row r="55" spans="1:11" s="34" customFormat="1" ht="11.25" customHeight="1">
      <c r="A55" s="36" t="s">
        <v>43</v>
      </c>
      <c r="B55" s="30"/>
      <c r="C55" s="31">
        <v>116</v>
      </c>
      <c r="D55" s="31">
        <v>211</v>
      </c>
      <c r="E55" s="31">
        <v>200</v>
      </c>
      <c r="F55" s="32"/>
      <c r="G55" s="32"/>
      <c r="H55" s="121">
        <v>0.174</v>
      </c>
      <c r="I55" s="121">
        <v>0.316</v>
      </c>
      <c r="J55" s="121">
        <v>0.285</v>
      </c>
      <c r="K55" s="33"/>
    </row>
    <row r="56" spans="1:11" s="34" customFormat="1" ht="11.25" customHeight="1">
      <c r="A56" s="36" t="s">
        <v>44</v>
      </c>
      <c r="B56" s="30"/>
      <c r="C56" s="31">
        <v>552</v>
      </c>
      <c r="D56" s="31">
        <v>23</v>
      </c>
      <c r="E56" s="31">
        <v>1300</v>
      </c>
      <c r="F56" s="32"/>
      <c r="G56" s="32"/>
      <c r="H56" s="121">
        <v>1.119</v>
      </c>
      <c r="I56" s="121">
        <v>0.023</v>
      </c>
      <c r="J56" s="121">
        <v>2.45</v>
      </c>
      <c r="K56" s="33"/>
    </row>
    <row r="57" spans="1:11" s="34" customFormat="1" ht="11.25" customHeight="1">
      <c r="A57" s="36" t="s">
        <v>45</v>
      </c>
      <c r="B57" s="30"/>
      <c r="C57" s="31">
        <v>1670</v>
      </c>
      <c r="D57" s="31">
        <v>4274</v>
      </c>
      <c r="E57" s="31">
        <v>4274</v>
      </c>
      <c r="F57" s="32"/>
      <c r="G57" s="32"/>
      <c r="H57" s="121">
        <v>2.174</v>
      </c>
      <c r="I57" s="121">
        <v>6.793</v>
      </c>
      <c r="J57" s="121">
        <v>14.959</v>
      </c>
      <c r="K57" s="33"/>
    </row>
    <row r="58" spans="1:11" s="34" customFormat="1" ht="11.25" customHeight="1">
      <c r="A58" s="36" t="s">
        <v>46</v>
      </c>
      <c r="B58" s="30"/>
      <c r="C58" s="31">
        <v>1280</v>
      </c>
      <c r="D58" s="31">
        <v>1698</v>
      </c>
      <c r="E58" s="31">
        <v>1435</v>
      </c>
      <c r="F58" s="32"/>
      <c r="G58" s="32"/>
      <c r="H58" s="121">
        <v>4.005</v>
      </c>
      <c r="I58" s="121">
        <v>4.754</v>
      </c>
      <c r="J58" s="121">
        <v>4.875</v>
      </c>
      <c r="K58" s="33"/>
    </row>
    <row r="59" spans="1:11" s="43" customFormat="1" ht="11.25" customHeight="1">
      <c r="A59" s="37" t="s">
        <v>47</v>
      </c>
      <c r="B59" s="38"/>
      <c r="C59" s="39">
        <v>5918</v>
      </c>
      <c r="D59" s="39">
        <v>7972</v>
      </c>
      <c r="E59" s="39">
        <v>8829</v>
      </c>
      <c r="F59" s="40">
        <f>IF(D59&gt;0,100*E59/D59,0)</f>
        <v>110.75012543903662</v>
      </c>
      <c r="G59" s="41"/>
      <c r="H59" s="122">
        <v>13.681999999999999</v>
      </c>
      <c r="I59" s="123">
        <v>16.661</v>
      </c>
      <c r="J59" s="123">
        <v>26.942999999999998</v>
      </c>
      <c r="K59" s="42">
        <f>IF(I59&gt;0,100*J59/I59,0)</f>
        <v>161.71298241402073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/>
      <c r="I66" s="123"/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141</v>
      </c>
      <c r="D68" s="31">
        <v>95</v>
      </c>
      <c r="E68" s="31">
        <v>300</v>
      </c>
      <c r="F68" s="32"/>
      <c r="G68" s="32"/>
      <c r="H68" s="121">
        <v>0.352</v>
      </c>
      <c r="I68" s="121">
        <v>0.2</v>
      </c>
      <c r="J68" s="121">
        <v>0.4</v>
      </c>
      <c r="K68" s="33"/>
    </row>
    <row r="69" spans="1:11" s="34" customFormat="1" ht="11.25" customHeight="1">
      <c r="A69" s="36" t="s">
        <v>54</v>
      </c>
      <c r="B69" s="30"/>
      <c r="C69" s="31">
        <v>7</v>
      </c>
      <c r="D69" s="31">
        <v>16</v>
      </c>
      <c r="E69" s="31">
        <v>100</v>
      </c>
      <c r="F69" s="32"/>
      <c r="G69" s="32"/>
      <c r="H69" s="121">
        <v>0.02</v>
      </c>
      <c r="I69" s="121">
        <v>0.045</v>
      </c>
      <c r="J69" s="121">
        <v>0.1</v>
      </c>
      <c r="K69" s="33"/>
    </row>
    <row r="70" spans="1:11" s="43" customFormat="1" ht="11.25" customHeight="1">
      <c r="A70" s="37" t="s">
        <v>55</v>
      </c>
      <c r="B70" s="38"/>
      <c r="C70" s="39">
        <v>148</v>
      </c>
      <c r="D70" s="39">
        <v>111</v>
      </c>
      <c r="E70" s="39">
        <v>400</v>
      </c>
      <c r="F70" s="40">
        <f>IF(D70&gt;0,100*E70/D70,0)</f>
        <v>360.36036036036035</v>
      </c>
      <c r="G70" s="41"/>
      <c r="H70" s="122">
        <v>0.372</v>
      </c>
      <c r="I70" s="123">
        <v>0.245</v>
      </c>
      <c r="J70" s="123">
        <v>0.5</v>
      </c>
      <c r="K70" s="42">
        <f>IF(I70&gt;0,100*J70/I70,0)</f>
        <v>204.08163265306123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70</v>
      </c>
      <c r="D73" s="31">
        <v>280</v>
      </c>
      <c r="E73" s="31">
        <v>350</v>
      </c>
      <c r="F73" s="32"/>
      <c r="G73" s="32"/>
      <c r="H73" s="121">
        <v>0.073</v>
      </c>
      <c r="I73" s="121">
        <v>0.29</v>
      </c>
      <c r="J73" s="121">
        <v>0.36</v>
      </c>
      <c r="K73" s="33"/>
    </row>
    <row r="74" spans="1:11" s="34" customFormat="1" ht="11.25" customHeight="1">
      <c r="A74" s="36" t="s">
        <v>58</v>
      </c>
      <c r="B74" s="30"/>
      <c r="C74" s="31">
        <v>257</v>
      </c>
      <c r="D74" s="31">
        <v>518</v>
      </c>
      <c r="E74" s="31">
        <v>520</v>
      </c>
      <c r="F74" s="32"/>
      <c r="G74" s="32"/>
      <c r="H74" s="121">
        <v>0.22</v>
      </c>
      <c r="I74" s="121">
        <v>0.674</v>
      </c>
      <c r="J74" s="121">
        <v>0.572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>
        <v>1</v>
      </c>
      <c r="F75" s="32"/>
      <c r="G75" s="32"/>
      <c r="H75" s="121"/>
      <c r="I75" s="121"/>
      <c r="J75" s="121">
        <v>0.0016699999999999998</v>
      </c>
      <c r="K75" s="33"/>
    </row>
    <row r="76" spans="1:11" s="34" customFormat="1" ht="11.25" customHeight="1">
      <c r="A76" s="36" t="s">
        <v>60</v>
      </c>
      <c r="B76" s="30"/>
      <c r="C76" s="31">
        <v>46</v>
      </c>
      <c r="D76" s="31">
        <v>183</v>
      </c>
      <c r="E76" s="31">
        <v>250</v>
      </c>
      <c r="F76" s="32"/>
      <c r="G76" s="32"/>
      <c r="H76" s="121">
        <v>0.07</v>
      </c>
      <c r="I76" s="121">
        <v>0.641</v>
      </c>
      <c r="J76" s="121">
        <v>0.688</v>
      </c>
      <c r="K76" s="33"/>
    </row>
    <row r="77" spans="1:11" s="34" customFormat="1" ht="11.25" customHeight="1">
      <c r="A77" s="36" t="s">
        <v>61</v>
      </c>
      <c r="B77" s="30"/>
      <c r="C77" s="31">
        <v>49</v>
      </c>
      <c r="D77" s="31">
        <v>82</v>
      </c>
      <c r="E77" s="31">
        <v>60</v>
      </c>
      <c r="F77" s="32"/>
      <c r="G77" s="32"/>
      <c r="H77" s="121">
        <v>0.056</v>
      </c>
      <c r="I77" s="121">
        <v>0.085</v>
      </c>
      <c r="J77" s="121">
        <v>0.072</v>
      </c>
      <c r="K77" s="33"/>
    </row>
    <row r="78" spans="1:11" s="34" customFormat="1" ht="11.25" customHeight="1">
      <c r="A78" s="36" t="s">
        <v>62</v>
      </c>
      <c r="B78" s="30"/>
      <c r="C78" s="31"/>
      <c r="D78" s="31">
        <v>195</v>
      </c>
      <c r="E78" s="31">
        <v>212</v>
      </c>
      <c r="F78" s="32"/>
      <c r="G78" s="32"/>
      <c r="H78" s="121"/>
      <c r="I78" s="121">
        <v>0.214</v>
      </c>
      <c r="J78" s="121">
        <v>0.28</v>
      </c>
      <c r="K78" s="33"/>
    </row>
    <row r="79" spans="1:11" s="34" customFormat="1" ht="11.25" customHeight="1">
      <c r="A79" s="36" t="s">
        <v>63</v>
      </c>
      <c r="B79" s="30"/>
      <c r="C79" s="31">
        <v>626</v>
      </c>
      <c r="D79" s="31">
        <v>2500</v>
      </c>
      <c r="E79" s="31">
        <v>8818</v>
      </c>
      <c r="F79" s="32"/>
      <c r="G79" s="32"/>
      <c r="H79" s="121">
        <v>1.882</v>
      </c>
      <c r="I79" s="121">
        <v>2.75</v>
      </c>
      <c r="J79" s="121">
        <v>17.725</v>
      </c>
      <c r="K79" s="33"/>
    </row>
    <row r="80" spans="1:11" s="43" customFormat="1" ht="11.25" customHeight="1">
      <c r="A80" s="44" t="s">
        <v>64</v>
      </c>
      <c r="B80" s="38"/>
      <c r="C80" s="39">
        <v>1048</v>
      </c>
      <c r="D80" s="39">
        <v>3758</v>
      </c>
      <c r="E80" s="39">
        <v>10211</v>
      </c>
      <c r="F80" s="40">
        <f>IF(D80&gt;0,100*E80/D80,0)</f>
        <v>271.71367748802555</v>
      </c>
      <c r="G80" s="41"/>
      <c r="H80" s="122">
        <v>2.3009999999999997</v>
      </c>
      <c r="I80" s="123">
        <v>4.654</v>
      </c>
      <c r="J80" s="123">
        <v>19.69867</v>
      </c>
      <c r="K80" s="42">
        <f>IF(I80&gt;0,100*J80/I80,0)</f>
        <v>423.2632144391921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43244</v>
      </c>
      <c r="D87" s="54">
        <v>68442</v>
      </c>
      <c r="E87" s="54">
        <v>85935</v>
      </c>
      <c r="F87" s="55">
        <f>IF(D87&gt;0,100*E87/D87,0)</f>
        <v>125.55886736214605</v>
      </c>
      <c r="G87" s="41"/>
      <c r="H87" s="126">
        <v>104.36099999999999</v>
      </c>
      <c r="I87" s="127">
        <v>143.97500000000002</v>
      </c>
      <c r="J87" s="127">
        <v>220.94767000000002</v>
      </c>
      <c r="K87" s="55">
        <f>IF(I87&gt;0,100*J87/I87,0)</f>
        <v>153.46252474387913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60" zoomScaleNormal="70" zoomScalePageLayoutView="0" workbookViewId="0" topLeftCell="A49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5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43992</v>
      </c>
      <c r="D9" s="31">
        <v>43822</v>
      </c>
      <c r="E9" s="31">
        <v>43822</v>
      </c>
      <c r="F9" s="32"/>
      <c r="G9" s="32"/>
      <c r="H9" s="121">
        <v>1824.024</v>
      </c>
      <c r="I9" s="121">
        <v>1711.398</v>
      </c>
      <c r="J9" s="121">
        <v>1711.398</v>
      </c>
      <c r="K9" s="33"/>
    </row>
    <row r="10" spans="1:11" s="34" customFormat="1" ht="11.25" customHeight="1">
      <c r="A10" s="36" t="s">
        <v>9</v>
      </c>
      <c r="B10" s="30"/>
      <c r="C10" s="31">
        <v>19938</v>
      </c>
      <c r="D10" s="31">
        <v>19661</v>
      </c>
      <c r="E10" s="31">
        <v>19661</v>
      </c>
      <c r="F10" s="32"/>
      <c r="G10" s="32"/>
      <c r="H10" s="121">
        <v>788.309</v>
      </c>
      <c r="I10" s="121">
        <v>777.396</v>
      </c>
      <c r="J10" s="121">
        <v>777.396</v>
      </c>
      <c r="K10" s="33"/>
    </row>
    <row r="11" spans="1:11" s="34" customFormat="1" ht="11.25" customHeight="1">
      <c r="A11" s="29" t="s">
        <v>10</v>
      </c>
      <c r="B11" s="30"/>
      <c r="C11" s="31">
        <v>653</v>
      </c>
      <c r="D11" s="31">
        <v>791</v>
      </c>
      <c r="E11" s="31">
        <v>791</v>
      </c>
      <c r="F11" s="32"/>
      <c r="G11" s="32"/>
      <c r="H11" s="121">
        <v>33.739</v>
      </c>
      <c r="I11" s="121">
        <v>40.871</v>
      </c>
      <c r="J11" s="121">
        <v>40.871</v>
      </c>
      <c r="K11" s="33"/>
    </row>
    <row r="12" spans="1:11" s="34" customFormat="1" ht="11.25" customHeight="1">
      <c r="A12" s="36" t="s">
        <v>11</v>
      </c>
      <c r="B12" s="30"/>
      <c r="C12" s="31">
        <v>5369</v>
      </c>
      <c r="D12" s="31">
        <v>5271</v>
      </c>
      <c r="E12" s="31">
        <v>5271</v>
      </c>
      <c r="F12" s="32"/>
      <c r="G12" s="32"/>
      <c r="H12" s="121">
        <v>215.113</v>
      </c>
      <c r="I12" s="121">
        <v>210.682</v>
      </c>
      <c r="J12" s="121">
        <v>210.682</v>
      </c>
      <c r="K12" s="33"/>
    </row>
    <row r="13" spans="1:11" s="43" customFormat="1" ht="11.25" customHeight="1">
      <c r="A13" s="37" t="s">
        <v>12</v>
      </c>
      <c r="B13" s="38"/>
      <c r="C13" s="39">
        <v>69952</v>
      </c>
      <c r="D13" s="39">
        <v>69545</v>
      </c>
      <c r="E13" s="39">
        <v>69545</v>
      </c>
      <c r="F13" s="40">
        <f>IF(D13&gt;0,100*E13/D13,0)</f>
        <v>100</v>
      </c>
      <c r="G13" s="41"/>
      <c r="H13" s="122">
        <v>2861.1849999999995</v>
      </c>
      <c r="I13" s="123">
        <v>2740.3469999999998</v>
      </c>
      <c r="J13" s="123">
        <v>2740.3469999999998</v>
      </c>
      <c r="K13" s="42">
        <f>IF(I13&gt;0,100*J13/I13,0)</f>
        <v>99.99999999999999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8236</v>
      </c>
      <c r="D15" s="39">
        <v>8250</v>
      </c>
      <c r="E15" s="39">
        <v>8200</v>
      </c>
      <c r="F15" s="40">
        <f>IF(D15&gt;0,100*E15/D15,0)</f>
        <v>99.39393939393939</v>
      </c>
      <c r="G15" s="41"/>
      <c r="H15" s="122">
        <v>452.98</v>
      </c>
      <c r="I15" s="123">
        <v>455</v>
      </c>
      <c r="J15" s="123">
        <v>452</v>
      </c>
      <c r="K15" s="42">
        <f>IF(I15&gt;0,100*J15/I15,0)</f>
        <v>99.34065934065934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1200</v>
      </c>
      <c r="D17" s="39">
        <v>1200</v>
      </c>
      <c r="E17" s="39">
        <v>1200</v>
      </c>
      <c r="F17" s="40">
        <f>IF(D17&gt;0,100*E17/D17,0)</f>
        <v>100</v>
      </c>
      <c r="G17" s="41"/>
      <c r="H17" s="122">
        <v>66</v>
      </c>
      <c r="I17" s="123">
        <v>51</v>
      </c>
      <c r="J17" s="123">
        <v>51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669</v>
      </c>
      <c r="D19" s="31">
        <v>610</v>
      </c>
      <c r="E19" s="31">
        <v>569</v>
      </c>
      <c r="F19" s="32"/>
      <c r="G19" s="32"/>
      <c r="H19" s="121">
        <v>27.393</v>
      </c>
      <c r="I19" s="121">
        <v>29.89</v>
      </c>
      <c r="J19" s="121">
        <v>23.329</v>
      </c>
      <c r="K19" s="33"/>
    </row>
    <row r="20" spans="1:11" s="34" customFormat="1" ht="11.25" customHeight="1">
      <c r="A20" s="36" t="s">
        <v>16</v>
      </c>
      <c r="B20" s="30"/>
      <c r="C20" s="31">
        <v>140</v>
      </c>
      <c r="D20" s="31">
        <v>140</v>
      </c>
      <c r="E20" s="31">
        <v>195</v>
      </c>
      <c r="F20" s="32"/>
      <c r="G20" s="32"/>
      <c r="H20" s="121">
        <v>5.978</v>
      </c>
      <c r="I20" s="121">
        <v>7.14</v>
      </c>
      <c r="J20" s="121">
        <v>8.19</v>
      </c>
      <c r="K20" s="33"/>
    </row>
    <row r="21" spans="1:11" s="34" customFormat="1" ht="11.25" customHeight="1">
      <c r="A21" s="36" t="s">
        <v>17</v>
      </c>
      <c r="B21" s="30"/>
      <c r="C21" s="31">
        <v>280</v>
      </c>
      <c r="D21" s="31">
        <v>280</v>
      </c>
      <c r="E21" s="31">
        <v>233</v>
      </c>
      <c r="F21" s="32"/>
      <c r="G21" s="32"/>
      <c r="H21" s="121">
        <v>12.18</v>
      </c>
      <c r="I21" s="121">
        <v>15.4</v>
      </c>
      <c r="J21" s="121">
        <v>5.453</v>
      </c>
      <c r="K21" s="33"/>
    </row>
    <row r="22" spans="1:11" s="43" customFormat="1" ht="11.25" customHeight="1">
      <c r="A22" s="37" t="s">
        <v>18</v>
      </c>
      <c r="B22" s="38"/>
      <c r="C22" s="39">
        <v>1089</v>
      </c>
      <c r="D22" s="39">
        <v>1030</v>
      </c>
      <c r="E22" s="39">
        <v>997</v>
      </c>
      <c r="F22" s="40">
        <f>IF(D22&gt;0,100*E22/D22,0)</f>
        <v>96.79611650485437</v>
      </c>
      <c r="G22" s="41"/>
      <c r="H22" s="122">
        <v>45.551</v>
      </c>
      <c r="I22" s="123">
        <v>52.43</v>
      </c>
      <c r="J22" s="123">
        <v>36.972</v>
      </c>
      <c r="K22" s="42">
        <f>IF(I22&gt;0,100*J22/I22,0)</f>
        <v>70.5168796490559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4180</v>
      </c>
      <c r="D24" s="39">
        <v>4051</v>
      </c>
      <c r="E24" s="39">
        <v>4264</v>
      </c>
      <c r="F24" s="40">
        <f>IF(D24&gt;0,100*E24/D24,0)</f>
        <v>105.25796099728463</v>
      </c>
      <c r="G24" s="41"/>
      <c r="H24" s="122">
        <v>191.256</v>
      </c>
      <c r="I24" s="123">
        <v>194.702</v>
      </c>
      <c r="J24" s="123">
        <v>181.915</v>
      </c>
      <c r="K24" s="42">
        <f>IF(I24&gt;0,100*J24/I24,0)</f>
        <v>93.43252765765118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48</v>
      </c>
      <c r="D26" s="39">
        <v>60</v>
      </c>
      <c r="E26" s="39">
        <v>110</v>
      </c>
      <c r="F26" s="40">
        <f>IF(D26&gt;0,100*E26/D26,0)</f>
        <v>183.33333333333334</v>
      </c>
      <c r="G26" s="41"/>
      <c r="H26" s="122">
        <v>2.496</v>
      </c>
      <c r="I26" s="123">
        <v>3</v>
      </c>
      <c r="J26" s="123">
        <v>5.5</v>
      </c>
      <c r="K26" s="42">
        <f>IF(I26&gt;0,100*J26/I26,0)</f>
        <v>183.33333333333334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500</v>
      </c>
      <c r="D28" s="31"/>
      <c r="E28" s="31"/>
      <c r="F28" s="32"/>
      <c r="G28" s="32"/>
      <c r="H28" s="121">
        <v>20</v>
      </c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700</v>
      </c>
      <c r="D30" s="31"/>
      <c r="E30" s="31"/>
      <c r="F30" s="32"/>
      <c r="G30" s="32"/>
      <c r="H30" s="121">
        <v>38.5</v>
      </c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>
        <v>1200</v>
      </c>
      <c r="D31" s="39"/>
      <c r="E31" s="39"/>
      <c r="F31" s="40"/>
      <c r="G31" s="41"/>
      <c r="H31" s="122">
        <v>58.5</v>
      </c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2505</v>
      </c>
      <c r="D33" s="31">
        <v>2000</v>
      </c>
      <c r="E33" s="31">
        <v>2000</v>
      </c>
      <c r="F33" s="32"/>
      <c r="G33" s="32"/>
      <c r="H33" s="121">
        <v>105.315</v>
      </c>
      <c r="I33" s="121">
        <v>80</v>
      </c>
      <c r="J33" s="121">
        <v>72</v>
      </c>
      <c r="K33" s="33"/>
    </row>
    <row r="34" spans="1:11" s="34" customFormat="1" ht="11.25" customHeight="1">
      <c r="A34" s="36" t="s">
        <v>26</v>
      </c>
      <c r="B34" s="30"/>
      <c r="C34" s="31">
        <v>3397</v>
      </c>
      <c r="D34" s="31">
        <v>3000</v>
      </c>
      <c r="E34" s="31">
        <v>3200</v>
      </c>
      <c r="F34" s="32"/>
      <c r="G34" s="32"/>
      <c r="H34" s="121">
        <v>193.474</v>
      </c>
      <c r="I34" s="121">
        <v>120</v>
      </c>
      <c r="J34" s="121">
        <v>165</v>
      </c>
      <c r="K34" s="33"/>
    </row>
    <row r="35" spans="1:11" s="34" customFormat="1" ht="11.25" customHeight="1">
      <c r="A35" s="36" t="s">
        <v>27</v>
      </c>
      <c r="B35" s="30"/>
      <c r="C35" s="31">
        <v>4252</v>
      </c>
      <c r="D35" s="31">
        <v>3800</v>
      </c>
      <c r="E35" s="31">
        <v>3500</v>
      </c>
      <c r="F35" s="32"/>
      <c r="G35" s="32"/>
      <c r="H35" s="121">
        <v>281.182</v>
      </c>
      <c r="I35" s="121">
        <v>228</v>
      </c>
      <c r="J35" s="121">
        <v>210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10154</v>
      </c>
      <c r="D37" s="39">
        <v>8800</v>
      </c>
      <c r="E37" s="39">
        <v>8700</v>
      </c>
      <c r="F37" s="40">
        <f>IF(D37&gt;0,100*E37/D37,0)</f>
        <v>98.86363636363636</v>
      </c>
      <c r="G37" s="41"/>
      <c r="H37" s="122">
        <v>579.971</v>
      </c>
      <c r="I37" s="123">
        <v>428</v>
      </c>
      <c r="J37" s="123">
        <v>447</v>
      </c>
      <c r="K37" s="42">
        <f>IF(I37&gt;0,100*J37/I37,0)</f>
        <v>104.4392523364486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156</v>
      </c>
      <c r="D39" s="39">
        <v>156</v>
      </c>
      <c r="E39" s="39">
        <v>121</v>
      </c>
      <c r="F39" s="40">
        <f>IF(D39&gt;0,100*E39/D39,0)</f>
        <v>77.56410256410257</v>
      </c>
      <c r="G39" s="41"/>
      <c r="H39" s="122">
        <v>7.488</v>
      </c>
      <c r="I39" s="123">
        <v>7.5</v>
      </c>
      <c r="J39" s="123">
        <v>5.8</v>
      </c>
      <c r="K39" s="42">
        <f>IF(I39&gt;0,100*J39/I39,0)</f>
        <v>77.33333333333333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620</v>
      </c>
      <c r="D41" s="31">
        <v>660</v>
      </c>
      <c r="E41" s="31">
        <v>620</v>
      </c>
      <c r="F41" s="32"/>
      <c r="G41" s="32"/>
      <c r="H41" s="121">
        <v>39.308</v>
      </c>
      <c r="I41" s="121">
        <v>42.016</v>
      </c>
      <c r="J41" s="121">
        <v>37.2</v>
      </c>
      <c r="K41" s="33"/>
    </row>
    <row r="42" spans="1:11" s="34" customFormat="1" ht="11.25" customHeight="1">
      <c r="A42" s="36" t="s">
        <v>32</v>
      </c>
      <c r="B42" s="30"/>
      <c r="C42" s="31">
        <v>861</v>
      </c>
      <c r="D42" s="31">
        <v>668</v>
      </c>
      <c r="E42" s="31">
        <v>652</v>
      </c>
      <c r="F42" s="32"/>
      <c r="G42" s="32"/>
      <c r="H42" s="121">
        <v>43.227</v>
      </c>
      <c r="I42" s="121">
        <v>37.32</v>
      </c>
      <c r="J42" s="121">
        <v>34.92</v>
      </c>
      <c r="K42" s="33"/>
    </row>
    <row r="43" spans="1:11" s="34" customFormat="1" ht="11.25" customHeight="1">
      <c r="A43" s="36" t="s">
        <v>33</v>
      </c>
      <c r="B43" s="30"/>
      <c r="C43" s="31">
        <v>3844</v>
      </c>
      <c r="D43" s="31">
        <v>3757</v>
      </c>
      <c r="E43" s="31">
        <v>3045</v>
      </c>
      <c r="F43" s="32"/>
      <c r="G43" s="32"/>
      <c r="H43" s="121">
        <v>230.64</v>
      </c>
      <c r="I43" s="121">
        <v>244.205</v>
      </c>
      <c r="J43" s="121">
        <v>197.925</v>
      </c>
      <c r="K43" s="33"/>
    </row>
    <row r="44" spans="1:11" s="34" customFormat="1" ht="11.25" customHeight="1">
      <c r="A44" s="36" t="s">
        <v>34</v>
      </c>
      <c r="B44" s="30"/>
      <c r="C44" s="31">
        <v>3500</v>
      </c>
      <c r="D44" s="31">
        <v>3500</v>
      </c>
      <c r="E44" s="31">
        <v>3500</v>
      </c>
      <c r="F44" s="32"/>
      <c r="G44" s="32"/>
      <c r="H44" s="121">
        <v>175</v>
      </c>
      <c r="I44" s="121">
        <v>175</v>
      </c>
      <c r="J44" s="121">
        <v>175</v>
      </c>
      <c r="K44" s="33"/>
    </row>
    <row r="45" spans="1:11" s="34" customFormat="1" ht="11.25" customHeight="1">
      <c r="A45" s="36" t="s">
        <v>35</v>
      </c>
      <c r="B45" s="30"/>
      <c r="C45" s="31">
        <v>205</v>
      </c>
      <c r="D45" s="31">
        <v>200</v>
      </c>
      <c r="E45" s="31">
        <v>200</v>
      </c>
      <c r="F45" s="32"/>
      <c r="G45" s="32"/>
      <c r="H45" s="121">
        <v>11.017</v>
      </c>
      <c r="I45" s="121">
        <v>11.6</v>
      </c>
      <c r="J45" s="121">
        <v>13</v>
      </c>
      <c r="K45" s="33"/>
    </row>
    <row r="46" spans="1:11" s="34" customFormat="1" ht="11.25" customHeight="1">
      <c r="A46" s="36" t="s">
        <v>36</v>
      </c>
      <c r="B46" s="30"/>
      <c r="C46" s="31">
        <v>585</v>
      </c>
      <c r="D46" s="31">
        <v>540</v>
      </c>
      <c r="E46" s="31">
        <v>470</v>
      </c>
      <c r="F46" s="32"/>
      <c r="G46" s="32"/>
      <c r="H46" s="121">
        <v>35.1</v>
      </c>
      <c r="I46" s="121">
        <v>32.4</v>
      </c>
      <c r="J46" s="121">
        <v>28.2</v>
      </c>
      <c r="K46" s="33"/>
    </row>
    <row r="47" spans="1:11" s="34" customFormat="1" ht="11.25" customHeight="1">
      <c r="A47" s="36" t="s">
        <v>37</v>
      </c>
      <c r="B47" s="30"/>
      <c r="C47" s="31">
        <v>1</v>
      </c>
      <c r="D47" s="31"/>
      <c r="E47" s="31"/>
      <c r="F47" s="32"/>
      <c r="G47" s="32"/>
      <c r="H47" s="121">
        <v>0.045</v>
      </c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153</v>
      </c>
      <c r="D48" s="31">
        <v>150</v>
      </c>
      <c r="E48" s="31">
        <v>380</v>
      </c>
      <c r="F48" s="32"/>
      <c r="G48" s="32"/>
      <c r="H48" s="121">
        <v>8.415</v>
      </c>
      <c r="I48" s="121">
        <v>11.25</v>
      </c>
      <c r="J48" s="121">
        <v>28.5</v>
      </c>
      <c r="K48" s="33"/>
    </row>
    <row r="49" spans="1:11" s="34" customFormat="1" ht="11.25" customHeight="1">
      <c r="A49" s="36" t="s">
        <v>39</v>
      </c>
      <c r="B49" s="30"/>
      <c r="C49" s="31">
        <v>218</v>
      </c>
      <c r="D49" s="31">
        <v>974</v>
      </c>
      <c r="E49" s="31">
        <v>1229</v>
      </c>
      <c r="F49" s="32"/>
      <c r="G49" s="32"/>
      <c r="H49" s="121">
        <v>14.17</v>
      </c>
      <c r="I49" s="121">
        <v>63.31</v>
      </c>
      <c r="J49" s="121">
        <v>73.722</v>
      </c>
      <c r="K49" s="33"/>
    </row>
    <row r="50" spans="1:11" s="43" customFormat="1" ht="11.25" customHeight="1">
      <c r="A50" s="44" t="s">
        <v>40</v>
      </c>
      <c r="B50" s="38"/>
      <c r="C50" s="39">
        <v>9987</v>
      </c>
      <c r="D50" s="39">
        <v>10449</v>
      </c>
      <c r="E50" s="39">
        <v>10096</v>
      </c>
      <c r="F50" s="40">
        <f>IF(D50&gt;0,100*E50/D50,0)</f>
        <v>96.62168628576897</v>
      </c>
      <c r="G50" s="41"/>
      <c r="H50" s="122">
        <v>556.9219999999998</v>
      </c>
      <c r="I50" s="123">
        <v>617.1010000000001</v>
      </c>
      <c r="J50" s="123">
        <v>588.467</v>
      </c>
      <c r="K50" s="42">
        <f>IF(I50&gt;0,100*J50/I50,0)</f>
        <v>95.3599167721329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900</v>
      </c>
      <c r="D54" s="31">
        <v>800</v>
      </c>
      <c r="E54" s="31">
        <v>700</v>
      </c>
      <c r="F54" s="32"/>
      <c r="G54" s="32"/>
      <c r="H54" s="121">
        <v>48.6</v>
      </c>
      <c r="I54" s="121">
        <v>43.2</v>
      </c>
      <c r="J54" s="121">
        <v>38.5</v>
      </c>
      <c r="K54" s="33"/>
    </row>
    <row r="55" spans="1:11" s="34" customFormat="1" ht="11.25" customHeight="1">
      <c r="A55" s="36" t="s">
        <v>43</v>
      </c>
      <c r="B55" s="30"/>
      <c r="C55" s="31">
        <v>25</v>
      </c>
      <c r="D55" s="31">
        <v>56</v>
      </c>
      <c r="E55" s="31">
        <v>48</v>
      </c>
      <c r="F55" s="32"/>
      <c r="G55" s="32"/>
      <c r="H55" s="121">
        <v>1.125</v>
      </c>
      <c r="I55" s="121">
        <v>2.52</v>
      </c>
      <c r="J55" s="121">
        <v>2.16</v>
      </c>
      <c r="K55" s="33"/>
    </row>
    <row r="56" spans="1:11" s="34" customFormat="1" ht="11.25" customHeight="1">
      <c r="A56" s="36" t="s">
        <v>44</v>
      </c>
      <c r="B56" s="30"/>
      <c r="C56" s="31">
        <v>40</v>
      </c>
      <c r="D56" s="31">
        <v>20</v>
      </c>
      <c r="E56" s="31">
        <v>5</v>
      </c>
      <c r="F56" s="32"/>
      <c r="G56" s="32"/>
      <c r="H56" s="121">
        <v>0.8</v>
      </c>
      <c r="I56" s="121">
        <v>0.32</v>
      </c>
      <c r="J56" s="121">
        <v>0.08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619</v>
      </c>
      <c r="D58" s="31">
        <v>1063</v>
      </c>
      <c r="E58" s="31">
        <v>1100</v>
      </c>
      <c r="F58" s="32"/>
      <c r="G58" s="32"/>
      <c r="H58" s="121">
        <v>34.664</v>
      </c>
      <c r="I58" s="121">
        <v>55.276</v>
      </c>
      <c r="J58" s="121">
        <v>56.1</v>
      </c>
      <c r="K58" s="33"/>
    </row>
    <row r="59" spans="1:11" s="43" customFormat="1" ht="11.25" customHeight="1">
      <c r="A59" s="37" t="s">
        <v>47</v>
      </c>
      <c r="B59" s="38"/>
      <c r="C59" s="39">
        <v>1584</v>
      </c>
      <c r="D59" s="39">
        <v>1939</v>
      </c>
      <c r="E59" s="39">
        <v>1853</v>
      </c>
      <c r="F59" s="40">
        <f>IF(D59&gt;0,100*E59/D59,0)</f>
        <v>95.56472408457968</v>
      </c>
      <c r="G59" s="41"/>
      <c r="H59" s="122">
        <v>85.189</v>
      </c>
      <c r="I59" s="123">
        <v>101.316</v>
      </c>
      <c r="J59" s="123">
        <v>96.84</v>
      </c>
      <c r="K59" s="42">
        <f>IF(I59&gt;0,100*J59/I59,0)</f>
        <v>95.58213905010068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55</v>
      </c>
      <c r="D61" s="31">
        <v>50</v>
      </c>
      <c r="E61" s="31"/>
      <c r="F61" s="32"/>
      <c r="G61" s="32"/>
      <c r="H61" s="121">
        <v>1.21</v>
      </c>
      <c r="I61" s="121">
        <v>1.2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39</v>
      </c>
      <c r="D62" s="31">
        <v>40</v>
      </c>
      <c r="E62" s="31">
        <v>40</v>
      </c>
      <c r="F62" s="32"/>
      <c r="G62" s="32"/>
      <c r="H62" s="121">
        <v>0.587</v>
      </c>
      <c r="I62" s="121">
        <v>0.84</v>
      </c>
      <c r="J62" s="121">
        <v>0.537</v>
      </c>
      <c r="K62" s="33"/>
    </row>
    <row r="63" spans="1:11" s="34" customFormat="1" ht="11.25" customHeight="1">
      <c r="A63" s="36" t="s">
        <v>50</v>
      </c>
      <c r="B63" s="30"/>
      <c r="C63" s="31">
        <v>24</v>
      </c>
      <c r="D63" s="31">
        <v>24</v>
      </c>
      <c r="E63" s="31">
        <v>190</v>
      </c>
      <c r="F63" s="32"/>
      <c r="G63" s="32"/>
      <c r="H63" s="121">
        <v>0.72</v>
      </c>
      <c r="I63" s="121">
        <v>0.525</v>
      </c>
      <c r="J63" s="121">
        <v>3.61</v>
      </c>
      <c r="K63" s="33"/>
    </row>
    <row r="64" spans="1:11" s="43" customFormat="1" ht="11.25" customHeight="1">
      <c r="A64" s="37" t="s">
        <v>51</v>
      </c>
      <c r="B64" s="38"/>
      <c r="C64" s="39">
        <v>118</v>
      </c>
      <c r="D64" s="39">
        <v>114</v>
      </c>
      <c r="E64" s="39">
        <v>230</v>
      </c>
      <c r="F64" s="40">
        <f>IF(D64&gt;0,100*E64/D64,0)</f>
        <v>201.75438596491227</v>
      </c>
      <c r="G64" s="41"/>
      <c r="H64" s="122">
        <v>2.517</v>
      </c>
      <c r="I64" s="123">
        <v>2.565</v>
      </c>
      <c r="J64" s="123">
        <v>4.147</v>
      </c>
      <c r="K64" s="42">
        <f>IF(I64&gt;0,100*J64/I64,0)</f>
        <v>161.67641325536064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37</v>
      </c>
      <c r="D66" s="39">
        <v>26</v>
      </c>
      <c r="E66" s="39">
        <v>26</v>
      </c>
      <c r="F66" s="40">
        <f>IF(D66&gt;0,100*E66/D66,0)</f>
        <v>100</v>
      </c>
      <c r="G66" s="41"/>
      <c r="H66" s="122">
        <v>1.036</v>
      </c>
      <c r="I66" s="123">
        <v>0.728</v>
      </c>
      <c r="J66" s="123">
        <v>0.73</v>
      </c>
      <c r="K66" s="42">
        <f>IF(I66&gt;0,100*J66/I66,0)</f>
        <v>100.27472527472528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230</v>
      </c>
      <c r="D68" s="31">
        <v>230</v>
      </c>
      <c r="E68" s="31">
        <v>230</v>
      </c>
      <c r="F68" s="32"/>
      <c r="G68" s="32"/>
      <c r="H68" s="121">
        <v>13.228</v>
      </c>
      <c r="I68" s="121">
        <v>13</v>
      </c>
      <c r="J68" s="121">
        <v>13</v>
      </c>
      <c r="K68" s="33"/>
    </row>
    <row r="69" spans="1:11" s="34" customFormat="1" ht="11.25" customHeight="1">
      <c r="A69" s="36" t="s">
        <v>54</v>
      </c>
      <c r="B69" s="30"/>
      <c r="C69" s="31">
        <v>360</v>
      </c>
      <c r="D69" s="31">
        <v>360</v>
      </c>
      <c r="E69" s="31">
        <v>360</v>
      </c>
      <c r="F69" s="32"/>
      <c r="G69" s="32"/>
      <c r="H69" s="121">
        <v>19.037</v>
      </c>
      <c r="I69" s="121">
        <v>19</v>
      </c>
      <c r="J69" s="121">
        <v>19</v>
      </c>
      <c r="K69" s="33"/>
    </row>
    <row r="70" spans="1:11" s="43" customFormat="1" ht="11.25" customHeight="1">
      <c r="A70" s="37" t="s">
        <v>55</v>
      </c>
      <c r="B70" s="38"/>
      <c r="C70" s="39">
        <v>590</v>
      </c>
      <c r="D70" s="39">
        <v>590</v>
      </c>
      <c r="E70" s="39">
        <v>590</v>
      </c>
      <c r="F70" s="40">
        <f>IF(D70&gt;0,100*E70/D70,0)</f>
        <v>100</v>
      </c>
      <c r="G70" s="41"/>
      <c r="H70" s="122">
        <v>32.265</v>
      </c>
      <c r="I70" s="123">
        <v>32</v>
      </c>
      <c r="J70" s="123">
        <v>32</v>
      </c>
      <c r="K70" s="42">
        <f>IF(I70&gt;0,100*J70/I70,0)</f>
        <v>100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11</v>
      </c>
      <c r="D72" s="31">
        <v>11</v>
      </c>
      <c r="E72" s="31">
        <v>11</v>
      </c>
      <c r="F72" s="32"/>
      <c r="G72" s="32"/>
      <c r="H72" s="121">
        <v>0.083</v>
      </c>
      <c r="I72" s="121">
        <v>0.101</v>
      </c>
      <c r="J72" s="121">
        <v>0.101</v>
      </c>
      <c r="K72" s="33"/>
    </row>
    <row r="73" spans="1:11" s="34" customFormat="1" ht="11.25" customHeight="1">
      <c r="A73" s="36" t="s">
        <v>57</v>
      </c>
      <c r="B73" s="30"/>
      <c r="C73" s="31">
        <v>69</v>
      </c>
      <c r="D73" s="31">
        <v>300</v>
      </c>
      <c r="E73" s="31">
        <v>290</v>
      </c>
      <c r="F73" s="32"/>
      <c r="G73" s="32"/>
      <c r="H73" s="121">
        <v>1.656</v>
      </c>
      <c r="I73" s="121">
        <v>8.1</v>
      </c>
      <c r="J73" s="121">
        <v>8</v>
      </c>
      <c r="K73" s="33"/>
    </row>
    <row r="74" spans="1:11" s="34" customFormat="1" ht="11.25" customHeight="1">
      <c r="A74" s="36" t="s">
        <v>58</v>
      </c>
      <c r="B74" s="30"/>
      <c r="C74" s="31">
        <v>224</v>
      </c>
      <c r="D74" s="31">
        <v>225</v>
      </c>
      <c r="E74" s="31">
        <v>160</v>
      </c>
      <c r="F74" s="32"/>
      <c r="G74" s="32"/>
      <c r="H74" s="121">
        <v>11.11</v>
      </c>
      <c r="I74" s="121">
        <v>10.125</v>
      </c>
      <c r="J74" s="121">
        <v>7.2</v>
      </c>
      <c r="K74" s="33"/>
    </row>
    <row r="75" spans="1:11" s="34" customFormat="1" ht="11.25" customHeight="1">
      <c r="A75" s="36" t="s">
        <v>59</v>
      </c>
      <c r="B75" s="30"/>
      <c r="C75" s="31">
        <v>135</v>
      </c>
      <c r="D75" s="31">
        <v>135</v>
      </c>
      <c r="E75" s="31">
        <v>152</v>
      </c>
      <c r="F75" s="32"/>
      <c r="G75" s="32"/>
      <c r="H75" s="121">
        <v>6.036</v>
      </c>
      <c r="I75" s="121">
        <v>6.036</v>
      </c>
      <c r="J75" s="121">
        <v>6.7459</v>
      </c>
      <c r="K75" s="33"/>
    </row>
    <row r="76" spans="1:11" s="34" customFormat="1" ht="11.25" customHeight="1">
      <c r="A76" s="36" t="s">
        <v>60</v>
      </c>
      <c r="B76" s="30"/>
      <c r="C76" s="31">
        <v>165</v>
      </c>
      <c r="D76" s="31">
        <v>165</v>
      </c>
      <c r="E76" s="31">
        <v>95</v>
      </c>
      <c r="F76" s="32"/>
      <c r="G76" s="32"/>
      <c r="H76" s="121">
        <v>8.745</v>
      </c>
      <c r="I76" s="121">
        <v>7.92</v>
      </c>
      <c r="J76" s="121">
        <v>5.434</v>
      </c>
      <c r="K76" s="33"/>
    </row>
    <row r="77" spans="1:11" s="34" customFormat="1" ht="11.25" customHeight="1">
      <c r="A77" s="36" t="s">
        <v>61</v>
      </c>
      <c r="B77" s="30"/>
      <c r="C77" s="31">
        <v>54</v>
      </c>
      <c r="D77" s="31">
        <v>54</v>
      </c>
      <c r="E77" s="31">
        <v>145</v>
      </c>
      <c r="F77" s="32"/>
      <c r="G77" s="32"/>
      <c r="H77" s="121">
        <v>2.406</v>
      </c>
      <c r="I77" s="121">
        <v>2.15</v>
      </c>
      <c r="J77" s="121">
        <v>6.525</v>
      </c>
      <c r="K77" s="33"/>
    </row>
    <row r="78" spans="1:11" s="34" customFormat="1" ht="11.25" customHeight="1">
      <c r="A78" s="36" t="s">
        <v>62</v>
      </c>
      <c r="B78" s="30"/>
      <c r="C78" s="31">
        <v>141</v>
      </c>
      <c r="D78" s="31">
        <v>140</v>
      </c>
      <c r="E78" s="31">
        <v>50</v>
      </c>
      <c r="F78" s="32"/>
      <c r="G78" s="32"/>
      <c r="H78" s="121">
        <v>5.564</v>
      </c>
      <c r="I78" s="121">
        <v>5.32</v>
      </c>
      <c r="J78" s="121">
        <v>1.63</v>
      </c>
      <c r="K78" s="33"/>
    </row>
    <row r="79" spans="1:11" s="34" customFormat="1" ht="11.25" customHeight="1">
      <c r="A79" s="36" t="s">
        <v>63</v>
      </c>
      <c r="B79" s="30"/>
      <c r="C79" s="31">
        <v>290</v>
      </c>
      <c r="D79" s="31">
        <v>300</v>
      </c>
      <c r="E79" s="31">
        <v>299</v>
      </c>
      <c r="F79" s="32"/>
      <c r="G79" s="32"/>
      <c r="H79" s="121">
        <v>15.373</v>
      </c>
      <c r="I79" s="121">
        <v>16</v>
      </c>
      <c r="J79" s="121">
        <v>15.955</v>
      </c>
      <c r="K79" s="33"/>
    </row>
    <row r="80" spans="1:11" s="43" customFormat="1" ht="11.25" customHeight="1">
      <c r="A80" s="44" t="s">
        <v>64</v>
      </c>
      <c r="B80" s="38"/>
      <c r="C80" s="39">
        <v>1089</v>
      </c>
      <c r="D80" s="39">
        <v>1330</v>
      </c>
      <c r="E80" s="39">
        <v>1202</v>
      </c>
      <c r="F80" s="40">
        <f>IF(D80&gt;0,100*E80/D80,0)</f>
        <v>90.37593984962406</v>
      </c>
      <c r="G80" s="41"/>
      <c r="H80" s="122">
        <v>50.97299999999999</v>
      </c>
      <c r="I80" s="123">
        <v>55.752</v>
      </c>
      <c r="J80" s="123">
        <v>51.590900000000005</v>
      </c>
      <c r="K80" s="42">
        <f>IF(I80&gt;0,100*J80/I80,0)</f>
        <v>92.53641124982063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370</v>
      </c>
      <c r="D82" s="31">
        <v>371</v>
      </c>
      <c r="E82" s="31">
        <v>376</v>
      </c>
      <c r="F82" s="32"/>
      <c r="G82" s="32"/>
      <c r="H82" s="121">
        <v>4.324</v>
      </c>
      <c r="I82" s="121">
        <v>4.324</v>
      </c>
      <c r="J82" s="121">
        <v>4.497</v>
      </c>
      <c r="K82" s="33"/>
    </row>
    <row r="83" spans="1:11" s="34" customFormat="1" ht="11.25" customHeight="1">
      <c r="A83" s="36" t="s">
        <v>66</v>
      </c>
      <c r="B83" s="30"/>
      <c r="C83" s="31">
        <v>206</v>
      </c>
      <c r="D83" s="31">
        <v>206</v>
      </c>
      <c r="E83" s="31">
        <v>200</v>
      </c>
      <c r="F83" s="32"/>
      <c r="G83" s="32"/>
      <c r="H83" s="121">
        <v>2.047</v>
      </c>
      <c r="I83" s="121">
        <v>2.047</v>
      </c>
      <c r="J83" s="121">
        <v>2</v>
      </c>
      <c r="K83" s="33"/>
    </row>
    <row r="84" spans="1:11" s="43" customFormat="1" ht="11.25" customHeight="1">
      <c r="A84" s="37" t="s">
        <v>67</v>
      </c>
      <c r="B84" s="38"/>
      <c r="C84" s="39">
        <v>576</v>
      </c>
      <c r="D84" s="39">
        <v>577</v>
      </c>
      <c r="E84" s="39">
        <v>576</v>
      </c>
      <c r="F84" s="40">
        <f>IF(D84&gt;0,100*E84/D84,0)</f>
        <v>99.8266897746967</v>
      </c>
      <c r="G84" s="41"/>
      <c r="H84" s="122">
        <v>6.371</v>
      </c>
      <c r="I84" s="123">
        <v>6.371</v>
      </c>
      <c r="J84" s="123">
        <v>6.497</v>
      </c>
      <c r="K84" s="42">
        <f>IF(I84&gt;0,100*J84/I84,0)</f>
        <v>101.9777115052582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110196</v>
      </c>
      <c r="D87" s="54">
        <v>108117</v>
      </c>
      <c r="E87" s="54">
        <v>107710</v>
      </c>
      <c r="F87" s="55">
        <f>IF(D87&gt;0,100*E87/D87,0)</f>
        <v>99.62355596252208</v>
      </c>
      <c r="G87" s="41"/>
      <c r="H87" s="126">
        <v>5000.7</v>
      </c>
      <c r="I87" s="127">
        <v>4747.812</v>
      </c>
      <c r="J87" s="127">
        <v>4700.8059</v>
      </c>
      <c r="K87" s="55">
        <f>IF(I87&gt;0,100*J87/I87,0)</f>
        <v>99.0099418426846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60" zoomScaleNormal="70" zoomScalePageLayoutView="0" workbookViewId="0" topLeftCell="A1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/>
      <c r="E19" s="31"/>
      <c r="F19" s="32"/>
      <c r="G19" s="32"/>
      <c r="H19" s="121">
        <v>0.003</v>
      </c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1</v>
      </c>
      <c r="D22" s="39"/>
      <c r="E22" s="39"/>
      <c r="F22" s="40"/>
      <c r="G22" s="41"/>
      <c r="H22" s="122">
        <v>0.003</v>
      </c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1107</v>
      </c>
      <c r="D24" s="39">
        <v>1173</v>
      </c>
      <c r="E24" s="39">
        <v>1203</v>
      </c>
      <c r="F24" s="40">
        <f>IF(D24&gt;0,100*E24/D24,0)</f>
        <v>102.55754475703324</v>
      </c>
      <c r="G24" s="41"/>
      <c r="H24" s="122">
        <v>4.041</v>
      </c>
      <c r="I24" s="123">
        <v>4.538</v>
      </c>
      <c r="J24" s="123">
        <v>4.612</v>
      </c>
      <c r="K24" s="42">
        <f>IF(I24&gt;0,100*J24/I24,0)</f>
        <v>101.6306743058616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38</v>
      </c>
      <c r="D26" s="39">
        <v>40</v>
      </c>
      <c r="E26" s="39">
        <v>65</v>
      </c>
      <c r="F26" s="40">
        <f>IF(D26&gt;0,100*E26/D26,0)</f>
        <v>162.5</v>
      </c>
      <c r="G26" s="41"/>
      <c r="H26" s="122">
        <v>0.11</v>
      </c>
      <c r="I26" s="123">
        <v>0.13</v>
      </c>
      <c r="J26" s="123">
        <v>0.24</v>
      </c>
      <c r="K26" s="42">
        <f>IF(I26&gt;0,100*J26/I26,0)</f>
        <v>184.6153846153846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4</v>
      </c>
      <c r="D28" s="31">
        <v>6</v>
      </c>
      <c r="E28" s="31">
        <v>6</v>
      </c>
      <c r="F28" s="32"/>
      <c r="G28" s="32"/>
      <c r="H28" s="121">
        <v>0.023</v>
      </c>
      <c r="I28" s="121">
        <v>0.023</v>
      </c>
      <c r="J28" s="121">
        <v>0.018</v>
      </c>
      <c r="K28" s="33"/>
    </row>
    <row r="29" spans="1:11" s="34" customFormat="1" ht="11.25" customHeight="1">
      <c r="A29" s="36" t="s">
        <v>22</v>
      </c>
      <c r="B29" s="30"/>
      <c r="C29" s="31">
        <v>15</v>
      </c>
      <c r="D29" s="31">
        <v>15</v>
      </c>
      <c r="E29" s="31">
        <v>15</v>
      </c>
      <c r="F29" s="32"/>
      <c r="G29" s="32"/>
      <c r="H29" s="121">
        <v>0.053</v>
      </c>
      <c r="I29" s="121">
        <v>0.06</v>
      </c>
      <c r="J29" s="121">
        <v>0.053</v>
      </c>
      <c r="K29" s="33"/>
    </row>
    <row r="30" spans="1:11" s="34" customFormat="1" ht="11.25" customHeight="1">
      <c r="A30" s="36" t="s">
        <v>23</v>
      </c>
      <c r="B30" s="30"/>
      <c r="C30" s="31">
        <v>25</v>
      </c>
      <c r="D30" s="31">
        <v>46</v>
      </c>
      <c r="E30" s="31">
        <v>47</v>
      </c>
      <c r="F30" s="32"/>
      <c r="G30" s="32"/>
      <c r="H30" s="121">
        <v>0.147</v>
      </c>
      <c r="I30" s="121">
        <v>0.265</v>
      </c>
      <c r="J30" s="121">
        <v>0.273</v>
      </c>
      <c r="K30" s="33"/>
    </row>
    <row r="31" spans="1:11" s="43" customFormat="1" ht="11.25" customHeight="1">
      <c r="A31" s="44" t="s">
        <v>24</v>
      </c>
      <c r="B31" s="38"/>
      <c r="C31" s="39">
        <v>44</v>
      </c>
      <c r="D31" s="39">
        <v>67</v>
      </c>
      <c r="E31" s="39">
        <v>68</v>
      </c>
      <c r="F31" s="40">
        <f>IF(D31&gt;0,100*E31/D31,0)</f>
        <v>101.49253731343283</v>
      </c>
      <c r="G31" s="41"/>
      <c r="H31" s="122">
        <v>0.22299999999999998</v>
      </c>
      <c r="I31" s="123">
        <v>0.348</v>
      </c>
      <c r="J31" s="123">
        <v>0.34400000000000003</v>
      </c>
      <c r="K31" s="42">
        <f>IF(I31&gt;0,100*J31/I31,0)</f>
        <v>98.8505747126437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10</v>
      </c>
      <c r="D33" s="31">
        <v>4</v>
      </c>
      <c r="E33" s="31">
        <v>2</v>
      </c>
      <c r="F33" s="32"/>
      <c r="G33" s="32"/>
      <c r="H33" s="121">
        <v>0.063</v>
      </c>
      <c r="I33" s="121">
        <v>0.024</v>
      </c>
      <c r="J33" s="121">
        <v>0.013</v>
      </c>
      <c r="K33" s="33"/>
    </row>
    <row r="34" spans="1:11" s="34" customFormat="1" ht="11.25" customHeight="1">
      <c r="A34" s="36" t="s">
        <v>26</v>
      </c>
      <c r="B34" s="30"/>
      <c r="C34" s="31">
        <v>1</v>
      </c>
      <c r="D34" s="31">
        <v>3</v>
      </c>
      <c r="E34" s="31"/>
      <c r="F34" s="32"/>
      <c r="G34" s="32"/>
      <c r="H34" s="121">
        <v>0.003</v>
      </c>
      <c r="I34" s="121">
        <v>0.01</v>
      </c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11</v>
      </c>
      <c r="D37" s="39">
        <v>7</v>
      </c>
      <c r="E37" s="39">
        <v>2</v>
      </c>
      <c r="F37" s="40">
        <f>IF(D37&gt;0,100*E37/D37,0)</f>
        <v>28.571428571428573</v>
      </c>
      <c r="G37" s="41"/>
      <c r="H37" s="122">
        <v>0.066</v>
      </c>
      <c r="I37" s="123">
        <v>0.034</v>
      </c>
      <c r="J37" s="123">
        <v>0.013</v>
      </c>
      <c r="K37" s="42">
        <f>IF(I37&gt;0,100*J37/I37,0)</f>
        <v>38.23529411764706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10</v>
      </c>
      <c r="D41" s="31">
        <v>10</v>
      </c>
      <c r="E41" s="31">
        <v>10</v>
      </c>
      <c r="F41" s="32"/>
      <c r="G41" s="32"/>
      <c r="H41" s="121">
        <v>0.052</v>
      </c>
      <c r="I41" s="121">
        <v>0.052</v>
      </c>
      <c r="J41" s="121">
        <v>0.053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>
        <v>6</v>
      </c>
      <c r="D43" s="31">
        <v>6</v>
      </c>
      <c r="E43" s="31">
        <v>2</v>
      </c>
      <c r="F43" s="32"/>
      <c r="G43" s="32"/>
      <c r="H43" s="121">
        <v>0.045</v>
      </c>
      <c r="I43" s="121">
        <v>0.039</v>
      </c>
      <c r="J43" s="121">
        <v>0.013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6</v>
      </c>
      <c r="D46" s="31">
        <v>6</v>
      </c>
      <c r="E46" s="31">
        <v>4</v>
      </c>
      <c r="F46" s="32"/>
      <c r="G46" s="32"/>
      <c r="H46" s="121">
        <v>0.06</v>
      </c>
      <c r="I46" s="121">
        <v>0.06</v>
      </c>
      <c r="J46" s="121">
        <v>0.04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34</v>
      </c>
      <c r="D48" s="31">
        <v>44</v>
      </c>
      <c r="E48" s="31">
        <v>55</v>
      </c>
      <c r="F48" s="32"/>
      <c r="G48" s="32"/>
      <c r="H48" s="121">
        <v>0.238</v>
      </c>
      <c r="I48" s="121">
        <v>0.308</v>
      </c>
      <c r="J48" s="121">
        <v>0.193</v>
      </c>
      <c r="K48" s="33"/>
    </row>
    <row r="49" spans="1:11" s="34" customFormat="1" ht="11.25" customHeight="1">
      <c r="A49" s="36" t="s">
        <v>39</v>
      </c>
      <c r="B49" s="30"/>
      <c r="C49" s="31">
        <v>24</v>
      </c>
      <c r="D49" s="31">
        <v>29</v>
      </c>
      <c r="E49" s="31">
        <v>29</v>
      </c>
      <c r="F49" s="32"/>
      <c r="G49" s="32"/>
      <c r="H49" s="121">
        <v>0.049</v>
      </c>
      <c r="I49" s="121">
        <v>0.059</v>
      </c>
      <c r="J49" s="121">
        <v>0.059</v>
      </c>
      <c r="K49" s="33"/>
    </row>
    <row r="50" spans="1:11" s="43" customFormat="1" ht="11.25" customHeight="1">
      <c r="A50" s="44" t="s">
        <v>40</v>
      </c>
      <c r="B50" s="38"/>
      <c r="C50" s="39">
        <v>80</v>
      </c>
      <c r="D50" s="39">
        <v>95</v>
      </c>
      <c r="E50" s="39">
        <v>100</v>
      </c>
      <c r="F50" s="40">
        <f>IF(D50&gt;0,100*E50/D50,0)</f>
        <v>105.26315789473684</v>
      </c>
      <c r="G50" s="41"/>
      <c r="H50" s="122">
        <v>0.444</v>
      </c>
      <c r="I50" s="123">
        <v>0.518</v>
      </c>
      <c r="J50" s="123">
        <v>0.35800000000000004</v>
      </c>
      <c r="K50" s="42">
        <f>IF(I50&gt;0,100*J50/I50,0)</f>
        <v>69.11196911196912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82</v>
      </c>
      <c r="D52" s="39">
        <v>82</v>
      </c>
      <c r="E52" s="39">
        <v>82</v>
      </c>
      <c r="F52" s="40">
        <f>IF(D52&gt;0,100*E52/D52,0)</f>
        <v>100</v>
      </c>
      <c r="G52" s="41"/>
      <c r="H52" s="122">
        <v>0.585</v>
      </c>
      <c r="I52" s="123">
        <v>0.585</v>
      </c>
      <c r="J52" s="123">
        <v>0.585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>
        <v>24</v>
      </c>
      <c r="D55" s="31">
        <v>39</v>
      </c>
      <c r="E55" s="31">
        <v>45</v>
      </c>
      <c r="F55" s="32"/>
      <c r="G55" s="32"/>
      <c r="H55" s="121">
        <v>0.12</v>
      </c>
      <c r="I55" s="121">
        <v>0.195</v>
      </c>
      <c r="J55" s="121">
        <v>0.225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>
        <v>434</v>
      </c>
      <c r="D57" s="31">
        <v>638</v>
      </c>
      <c r="E57" s="31">
        <v>638</v>
      </c>
      <c r="F57" s="32"/>
      <c r="G57" s="32"/>
      <c r="H57" s="121">
        <v>2.17</v>
      </c>
      <c r="I57" s="121">
        <v>3.847</v>
      </c>
      <c r="J57" s="121">
        <v>3.19</v>
      </c>
      <c r="K57" s="33"/>
    </row>
    <row r="58" spans="1:11" s="34" customFormat="1" ht="11.25" customHeight="1">
      <c r="A58" s="36" t="s">
        <v>46</v>
      </c>
      <c r="B58" s="30"/>
      <c r="C58" s="31">
        <v>50</v>
      </c>
      <c r="D58" s="31">
        <v>60</v>
      </c>
      <c r="E58" s="31">
        <v>60</v>
      </c>
      <c r="F58" s="32"/>
      <c r="G58" s="32"/>
      <c r="H58" s="121">
        <v>0.28</v>
      </c>
      <c r="I58" s="121">
        <v>0.348</v>
      </c>
      <c r="J58" s="121">
        <v>0.348</v>
      </c>
      <c r="K58" s="33"/>
    </row>
    <row r="59" spans="1:11" s="43" customFormat="1" ht="11.25" customHeight="1">
      <c r="A59" s="37" t="s">
        <v>47</v>
      </c>
      <c r="B59" s="38"/>
      <c r="C59" s="39">
        <v>508</v>
      </c>
      <c r="D59" s="39">
        <v>737</v>
      </c>
      <c r="E59" s="39">
        <v>743</v>
      </c>
      <c r="F59" s="40">
        <f>IF(D59&gt;0,100*E59/D59,0)</f>
        <v>100.81411126187245</v>
      </c>
      <c r="G59" s="41"/>
      <c r="H59" s="122">
        <v>2.5700000000000003</v>
      </c>
      <c r="I59" s="123">
        <v>4.39</v>
      </c>
      <c r="J59" s="123">
        <v>3.763</v>
      </c>
      <c r="K59" s="42">
        <f>IF(I59&gt;0,100*J59/I59,0)</f>
        <v>85.71753986332575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>
        <v>2</v>
      </c>
      <c r="D62" s="31"/>
      <c r="E62" s="31">
        <v>2</v>
      </c>
      <c r="F62" s="32"/>
      <c r="G62" s="32"/>
      <c r="H62" s="121">
        <v>0.005</v>
      </c>
      <c r="I62" s="121"/>
      <c r="J62" s="121">
        <v>0.006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>
        <v>2</v>
      </c>
      <c r="D64" s="39"/>
      <c r="E64" s="39">
        <v>2</v>
      </c>
      <c r="F64" s="40"/>
      <c r="G64" s="41"/>
      <c r="H64" s="122">
        <v>0.005</v>
      </c>
      <c r="I64" s="123"/>
      <c r="J64" s="123">
        <v>0.006</v>
      </c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11</v>
      </c>
      <c r="D66" s="39">
        <v>11</v>
      </c>
      <c r="E66" s="39">
        <v>7</v>
      </c>
      <c r="F66" s="40">
        <f>IF(D66&gt;0,100*E66/D66,0)</f>
        <v>63.63636363636363</v>
      </c>
      <c r="G66" s="41"/>
      <c r="H66" s="122">
        <v>0.055</v>
      </c>
      <c r="I66" s="123">
        <v>0.055</v>
      </c>
      <c r="J66" s="123">
        <v>0.033</v>
      </c>
      <c r="K66" s="42">
        <f>IF(I66&gt;0,100*J66/I66,0)</f>
        <v>60.00000000000001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430</v>
      </c>
      <c r="D68" s="31">
        <v>440</v>
      </c>
      <c r="E68" s="31">
        <v>411</v>
      </c>
      <c r="F68" s="32"/>
      <c r="G68" s="32"/>
      <c r="H68" s="121">
        <v>2.725</v>
      </c>
      <c r="I68" s="121">
        <v>3</v>
      </c>
      <c r="J68" s="121">
        <v>2.8</v>
      </c>
      <c r="K68" s="33"/>
    </row>
    <row r="69" spans="1:11" s="34" customFormat="1" ht="11.25" customHeight="1">
      <c r="A69" s="36" t="s">
        <v>54</v>
      </c>
      <c r="B69" s="30"/>
      <c r="C69" s="31">
        <v>260</v>
      </c>
      <c r="D69" s="31">
        <v>310</v>
      </c>
      <c r="E69" s="31">
        <v>279</v>
      </c>
      <c r="F69" s="32"/>
      <c r="G69" s="32"/>
      <c r="H69" s="121">
        <v>1.608</v>
      </c>
      <c r="I69" s="121">
        <v>2</v>
      </c>
      <c r="J69" s="121">
        <v>1.8</v>
      </c>
      <c r="K69" s="33"/>
    </row>
    <row r="70" spans="1:11" s="43" customFormat="1" ht="11.25" customHeight="1">
      <c r="A70" s="37" t="s">
        <v>55</v>
      </c>
      <c r="B70" s="38"/>
      <c r="C70" s="39">
        <v>690</v>
      </c>
      <c r="D70" s="39">
        <v>750</v>
      </c>
      <c r="E70" s="39">
        <v>690</v>
      </c>
      <c r="F70" s="40">
        <f>IF(D70&gt;0,100*E70/D70,0)</f>
        <v>92</v>
      </c>
      <c r="G70" s="41"/>
      <c r="H70" s="122">
        <v>4.333</v>
      </c>
      <c r="I70" s="123">
        <v>5</v>
      </c>
      <c r="J70" s="123">
        <v>4.6</v>
      </c>
      <c r="K70" s="42">
        <f>IF(I70&gt;0,100*J70/I70,0)</f>
        <v>91.99999999999999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38</v>
      </c>
      <c r="D72" s="31">
        <v>38</v>
      </c>
      <c r="E72" s="31">
        <v>48</v>
      </c>
      <c r="F72" s="32"/>
      <c r="G72" s="32"/>
      <c r="H72" s="121">
        <v>0.213</v>
      </c>
      <c r="I72" s="121">
        <v>0.231</v>
      </c>
      <c r="J72" s="121">
        <v>0.32</v>
      </c>
      <c r="K72" s="33"/>
    </row>
    <row r="73" spans="1:11" s="34" customFormat="1" ht="11.25" customHeight="1">
      <c r="A73" s="36" t="s">
        <v>57</v>
      </c>
      <c r="B73" s="30"/>
      <c r="C73" s="31">
        <v>337</v>
      </c>
      <c r="D73" s="31">
        <v>280</v>
      </c>
      <c r="E73" s="31">
        <v>280</v>
      </c>
      <c r="F73" s="32"/>
      <c r="G73" s="32"/>
      <c r="H73" s="121">
        <v>1.142</v>
      </c>
      <c r="I73" s="121">
        <v>1.344</v>
      </c>
      <c r="J73" s="121">
        <v>1.35</v>
      </c>
      <c r="K73" s="33"/>
    </row>
    <row r="74" spans="1:11" s="34" customFormat="1" ht="11.25" customHeight="1">
      <c r="A74" s="36" t="s">
        <v>58</v>
      </c>
      <c r="B74" s="30"/>
      <c r="C74" s="31">
        <v>259</v>
      </c>
      <c r="D74" s="31">
        <v>260</v>
      </c>
      <c r="E74" s="31">
        <v>250</v>
      </c>
      <c r="F74" s="32"/>
      <c r="G74" s="32"/>
      <c r="H74" s="121">
        <v>1.131</v>
      </c>
      <c r="I74" s="121">
        <v>1.17</v>
      </c>
      <c r="J74" s="121">
        <v>1.125</v>
      </c>
      <c r="K74" s="33"/>
    </row>
    <row r="75" spans="1:11" s="34" customFormat="1" ht="11.25" customHeight="1">
      <c r="A75" s="36" t="s">
        <v>59</v>
      </c>
      <c r="B75" s="30"/>
      <c r="C75" s="31">
        <v>5572</v>
      </c>
      <c r="D75" s="31">
        <v>5572</v>
      </c>
      <c r="E75" s="31">
        <v>6145</v>
      </c>
      <c r="F75" s="32"/>
      <c r="G75" s="32"/>
      <c r="H75" s="121">
        <v>28.805</v>
      </c>
      <c r="I75" s="121">
        <v>28.805609</v>
      </c>
      <c r="J75" s="121">
        <v>26.5809005</v>
      </c>
      <c r="K75" s="33"/>
    </row>
    <row r="76" spans="1:11" s="34" customFormat="1" ht="11.25" customHeight="1">
      <c r="A76" s="36" t="s">
        <v>60</v>
      </c>
      <c r="B76" s="30"/>
      <c r="C76" s="31">
        <v>4</v>
      </c>
      <c r="D76" s="31">
        <v>4</v>
      </c>
      <c r="E76" s="31">
        <v>3</v>
      </c>
      <c r="F76" s="32"/>
      <c r="G76" s="32"/>
      <c r="H76" s="121">
        <v>0.016</v>
      </c>
      <c r="I76" s="121">
        <v>0.016</v>
      </c>
      <c r="J76" s="121">
        <v>0.018</v>
      </c>
      <c r="K76" s="33"/>
    </row>
    <row r="77" spans="1:11" s="34" customFormat="1" ht="11.25" customHeight="1">
      <c r="A77" s="36" t="s">
        <v>61</v>
      </c>
      <c r="B77" s="30"/>
      <c r="C77" s="31">
        <v>311</v>
      </c>
      <c r="D77" s="31">
        <v>395</v>
      </c>
      <c r="E77" s="31">
        <v>512</v>
      </c>
      <c r="F77" s="32"/>
      <c r="G77" s="32"/>
      <c r="H77" s="121">
        <v>1.1</v>
      </c>
      <c r="I77" s="121">
        <v>1.2</v>
      </c>
      <c r="J77" s="121">
        <v>1.5</v>
      </c>
      <c r="K77" s="33"/>
    </row>
    <row r="78" spans="1:11" s="34" customFormat="1" ht="11.25" customHeight="1">
      <c r="A78" s="36" t="s">
        <v>62</v>
      </c>
      <c r="B78" s="30"/>
      <c r="C78" s="31">
        <v>422</v>
      </c>
      <c r="D78" s="31">
        <v>505</v>
      </c>
      <c r="E78" s="31">
        <v>520</v>
      </c>
      <c r="F78" s="32"/>
      <c r="G78" s="32"/>
      <c r="H78" s="121">
        <v>2.332</v>
      </c>
      <c r="I78" s="121">
        <v>2.954</v>
      </c>
      <c r="J78" s="121">
        <v>2.34</v>
      </c>
      <c r="K78" s="33"/>
    </row>
    <row r="79" spans="1:11" s="34" customFormat="1" ht="11.25" customHeight="1">
      <c r="A79" s="36" t="s">
        <v>63</v>
      </c>
      <c r="B79" s="30"/>
      <c r="C79" s="31">
        <v>595</v>
      </c>
      <c r="D79" s="31">
        <v>571</v>
      </c>
      <c r="E79" s="31">
        <v>642</v>
      </c>
      <c r="F79" s="32"/>
      <c r="G79" s="32"/>
      <c r="H79" s="121">
        <v>1.64</v>
      </c>
      <c r="I79" s="121">
        <v>1.6</v>
      </c>
      <c r="J79" s="121">
        <v>2.761</v>
      </c>
      <c r="K79" s="33"/>
    </row>
    <row r="80" spans="1:11" s="43" customFormat="1" ht="11.25" customHeight="1">
      <c r="A80" s="44" t="s">
        <v>64</v>
      </c>
      <c r="B80" s="38"/>
      <c r="C80" s="39">
        <v>7538</v>
      </c>
      <c r="D80" s="39">
        <v>7625</v>
      </c>
      <c r="E80" s="39">
        <v>8400</v>
      </c>
      <c r="F80" s="40">
        <f>IF(D80&gt;0,100*E80/D80,0)</f>
        <v>110.1639344262295</v>
      </c>
      <c r="G80" s="41"/>
      <c r="H80" s="122">
        <v>36.379</v>
      </c>
      <c r="I80" s="123">
        <v>37.320609000000005</v>
      </c>
      <c r="J80" s="123">
        <v>35.99490050000001</v>
      </c>
      <c r="K80" s="42">
        <f>IF(I80&gt;0,100*J80/I80,0)</f>
        <v>96.44778438636948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10112</v>
      </c>
      <c r="D87" s="54">
        <v>10587</v>
      </c>
      <c r="E87" s="54">
        <v>11362</v>
      </c>
      <c r="F87" s="55">
        <f>IF(D87&gt;0,100*E87/D87,0)</f>
        <v>107.32029847926702</v>
      </c>
      <c r="G87" s="41"/>
      <c r="H87" s="126">
        <v>48.814</v>
      </c>
      <c r="I87" s="127">
        <v>52.918609000000004</v>
      </c>
      <c r="J87" s="127">
        <v>50.5489005</v>
      </c>
      <c r="K87" s="55">
        <f>IF(I87&gt;0,100*J87/I87,0)</f>
        <v>95.52197507685811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60" zoomScaleNormal="70" zoomScalePageLayoutView="0" workbookViewId="0" topLeftCell="A46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4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2</v>
      </c>
      <c r="D26" s="39">
        <v>2</v>
      </c>
      <c r="E26" s="39">
        <v>2</v>
      </c>
      <c r="F26" s="40">
        <f>IF(D26&gt;0,100*E26/D26,0)</f>
        <v>100</v>
      </c>
      <c r="G26" s="41"/>
      <c r="H26" s="122">
        <v>0.034</v>
      </c>
      <c r="I26" s="123">
        <v>0.035</v>
      </c>
      <c r="J26" s="123">
        <v>0.036</v>
      </c>
      <c r="K26" s="42">
        <f>IF(I26&gt;0,100*J26/I26,0)</f>
        <v>102.85714285714283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>
        <v>3</v>
      </c>
      <c r="E28" s="31"/>
      <c r="F28" s="32"/>
      <c r="G28" s="32"/>
      <c r="H28" s="121"/>
      <c r="I28" s="121">
        <v>0.105</v>
      </c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>
        <v>17</v>
      </c>
      <c r="E29" s="31"/>
      <c r="F29" s="32"/>
      <c r="G29" s="32"/>
      <c r="H29" s="121"/>
      <c r="I29" s="121">
        <v>0.68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39</v>
      </c>
      <c r="D30" s="31">
        <v>13</v>
      </c>
      <c r="E30" s="31">
        <v>13</v>
      </c>
      <c r="F30" s="32"/>
      <c r="G30" s="32"/>
      <c r="H30" s="121">
        <v>1.755</v>
      </c>
      <c r="I30" s="121">
        <v>0.4</v>
      </c>
      <c r="J30" s="121">
        <v>0.4</v>
      </c>
      <c r="K30" s="33"/>
    </row>
    <row r="31" spans="1:11" s="43" customFormat="1" ht="11.25" customHeight="1">
      <c r="A31" s="44" t="s">
        <v>24</v>
      </c>
      <c r="B31" s="38"/>
      <c r="C31" s="39">
        <v>39</v>
      </c>
      <c r="D31" s="39">
        <v>33</v>
      </c>
      <c r="E31" s="39">
        <v>13</v>
      </c>
      <c r="F31" s="40">
        <f>IF(D31&gt;0,100*E31/D31,0)</f>
        <v>39.39393939393939</v>
      </c>
      <c r="G31" s="41"/>
      <c r="H31" s="122">
        <v>1.755</v>
      </c>
      <c r="I31" s="123">
        <v>1.185</v>
      </c>
      <c r="J31" s="123">
        <v>0.4</v>
      </c>
      <c r="K31" s="42">
        <f>IF(I31&gt;0,100*J31/I31,0)</f>
        <v>33.755274261603375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30</v>
      </c>
      <c r="D33" s="31">
        <v>30</v>
      </c>
      <c r="E33" s="31">
        <v>15</v>
      </c>
      <c r="F33" s="32"/>
      <c r="G33" s="32"/>
      <c r="H33" s="121">
        <v>0.962</v>
      </c>
      <c r="I33" s="121">
        <v>0.9</v>
      </c>
      <c r="J33" s="121">
        <v>0.42</v>
      </c>
      <c r="K33" s="33"/>
    </row>
    <row r="34" spans="1:11" s="34" customFormat="1" ht="11.25" customHeight="1">
      <c r="A34" s="36" t="s">
        <v>26</v>
      </c>
      <c r="B34" s="30"/>
      <c r="C34" s="31">
        <v>9</v>
      </c>
      <c r="D34" s="31">
        <v>12</v>
      </c>
      <c r="E34" s="31">
        <v>7</v>
      </c>
      <c r="F34" s="32"/>
      <c r="G34" s="32"/>
      <c r="H34" s="121">
        <v>0.268</v>
      </c>
      <c r="I34" s="121">
        <v>0.3</v>
      </c>
      <c r="J34" s="121">
        <v>0.21</v>
      </c>
      <c r="K34" s="33"/>
    </row>
    <row r="35" spans="1:11" s="34" customFormat="1" ht="11.25" customHeight="1">
      <c r="A35" s="36" t="s">
        <v>27</v>
      </c>
      <c r="B35" s="30"/>
      <c r="C35" s="31">
        <v>18</v>
      </c>
      <c r="D35" s="31">
        <v>20</v>
      </c>
      <c r="E35" s="31">
        <v>30</v>
      </c>
      <c r="F35" s="32"/>
      <c r="G35" s="32"/>
      <c r="H35" s="121">
        <v>0.428</v>
      </c>
      <c r="I35" s="121">
        <v>0.48</v>
      </c>
      <c r="J35" s="121">
        <v>0.72</v>
      </c>
      <c r="K35" s="33"/>
    </row>
    <row r="36" spans="1:11" s="34" customFormat="1" ht="11.25" customHeight="1">
      <c r="A36" s="36" t="s">
        <v>28</v>
      </c>
      <c r="B36" s="30"/>
      <c r="C36" s="31">
        <v>221</v>
      </c>
      <c r="D36" s="31">
        <v>221</v>
      </c>
      <c r="E36" s="31">
        <v>199</v>
      </c>
      <c r="F36" s="32"/>
      <c r="G36" s="32"/>
      <c r="H36" s="121">
        <v>6.63</v>
      </c>
      <c r="I36" s="121">
        <v>6.63</v>
      </c>
      <c r="J36" s="121">
        <v>5.97</v>
      </c>
      <c r="K36" s="33"/>
    </row>
    <row r="37" spans="1:11" s="43" customFormat="1" ht="11.25" customHeight="1">
      <c r="A37" s="37" t="s">
        <v>29</v>
      </c>
      <c r="B37" s="38"/>
      <c r="C37" s="39">
        <v>278</v>
      </c>
      <c r="D37" s="39">
        <v>283</v>
      </c>
      <c r="E37" s="39">
        <v>251</v>
      </c>
      <c r="F37" s="40">
        <f>IF(D37&gt;0,100*E37/D37,0)</f>
        <v>88.69257950530036</v>
      </c>
      <c r="G37" s="41"/>
      <c r="H37" s="122">
        <v>8.288</v>
      </c>
      <c r="I37" s="123">
        <v>8.31</v>
      </c>
      <c r="J37" s="123">
        <v>7.32</v>
      </c>
      <c r="K37" s="42">
        <f>IF(I37&gt;0,100*J37/I37,0)</f>
        <v>88.08664259927798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555</v>
      </c>
      <c r="D39" s="39">
        <v>555</v>
      </c>
      <c r="E39" s="39">
        <v>300</v>
      </c>
      <c r="F39" s="40">
        <f>IF(D39&gt;0,100*E39/D39,0)</f>
        <v>54.054054054054056</v>
      </c>
      <c r="G39" s="41"/>
      <c r="H39" s="122">
        <v>11.95</v>
      </c>
      <c r="I39" s="123">
        <v>11.95</v>
      </c>
      <c r="J39" s="123">
        <v>10.8</v>
      </c>
      <c r="K39" s="42">
        <f>IF(I39&gt;0,100*J39/I39,0)</f>
        <v>90.3765690376569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25</v>
      </c>
      <c r="D41" s="31">
        <v>25</v>
      </c>
      <c r="E41" s="31">
        <v>26</v>
      </c>
      <c r="F41" s="32"/>
      <c r="G41" s="32"/>
      <c r="H41" s="121">
        <v>0.355</v>
      </c>
      <c r="I41" s="121">
        <v>0.344</v>
      </c>
      <c r="J41" s="121">
        <v>0.35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>
        <v>5</v>
      </c>
      <c r="D43" s="31">
        <v>1</v>
      </c>
      <c r="E43" s="31">
        <v>1</v>
      </c>
      <c r="F43" s="32"/>
      <c r="G43" s="32"/>
      <c r="H43" s="121">
        <v>0.18</v>
      </c>
      <c r="I43" s="121">
        <v>0.036</v>
      </c>
      <c r="J43" s="121">
        <v>0.036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9</v>
      </c>
      <c r="D45" s="31">
        <v>9</v>
      </c>
      <c r="E45" s="31">
        <v>9</v>
      </c>
      <c r="F45" s="32"/>
      <c r="G45" s="32"/>
      <c r="H45" s="121">
        <v>0.225</v>
      </c>
      <c r="I45" s="121">
        <v>0.225</v>
      </c>
      <c r="J45" s="121">
        <v>0.225</v>
      </c>
      <c r="K45" s="33"/>
    </row>
    <row r="46" spans="1:11" s="34" customFormat="1" ht="11.25" customHeight="1">
      <c r="A46" s="36" t="s">
        <v>36</v>
      </c>
      <c r="B46" s="30"/>
      <c r="C46" s="31">
        <v>15</v>
      </c>
      <c r="D46" s="31">
        <v>15</v>
      </c>
      <c r="E46" s="31">
        <v>14</v>
      </c>
      <c r="F46" s="32"/>
      <c r="G46" s="32"/>
      <c r="H46" s="121">
        <v>0.45</v>
      </c>
      <c r="I46" s="121">
        <v>0.45</v>
      </c>
      <c r="J46" s="121">
        <v>0.42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1</v>
      </c>
      <c r="D48" s="31">
        <v>1</v>
      </c>
      <c r="E48" s="31">
        <v>1</v>
      </c>
      <c r="F48" s="32"/>
      <c r="G48" s="32"/>
      <c r="H48" s="121">
        <v>0.061</v>
      </c>
      <c r="I48" s="121">
        <v>0.061</v>
      </c>
      <c r="J48" s="121">
        <v>0.061</v>
      </c>
      <c r="K48" s="33"/>
    </row>
    <row r="49" spans="1:11" s="34" customFormat="1" ht="11.25" customHeight="1">
      <c r="A49" s="36" t="s">
        <v>39</v>
      </c>
      <c r="B49" s="30"/>
      <c r="C49" s="31">
        <v>6</v>
      </c>
      <c r="D49" s="31">
        <v>4</v>
      </c>
      <c r="E49" s="31">
        <v>4</v>
      </c>
      <c r="F49" s="32"/>
      <c r="G49" s="32"/>
      <c r="H49" s="121">
        <v>0.115</v>
      </c>
      <c r="I49" s="121">
        <v>0.085</v>
      </c>
      <c r="J49" s="121">
        <v>0.085</v>
      </c>
      <c r="K49" s="33"/>
    </row>
    <row r="50" spans="1:11" s="43" customFormat="1" ht="11.25" customHeight="1">
      <c r="A50" s="44" t="s">
        <v>40</v>
      </c>
      <c r="B50" s="38"/>
      <c r="C50" s="39">
        <v>61</v>
      </c>
      <c r="D50" s="39">
        <v>55</v>
      </c>
      <c r="E50" s="39">
        <v>55</v>
      </c>
      <c r="F50" s="40">
        <f>IF(D50&gt;0,100*E50/D50,0)</f>
        <v>100</v>
      </c>
      <c r="G50" s="41"/>
      <c r="H50" s="122">
        <v>1.386</v>
      </c>
      <c r="I50" s="123">
        <v>1.2009999999999998</v>
      </c>
      <c r="J50" s="123">
        <v>1.1769999999999998</v>
      </c>
      <c r="K50" s="42">
        <f>IF(I50&gt;0,100*J50/I50,0)</f>
        <v>98.00166527893423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30</v>
      </c>
      <c r="D52" s="39">
        <v>30</v>
      </c>
      <c r="E52" s="39">
        <v>30</v>
      </c>
      <c r="F52" s="40">
        <f>IF(D52&gt;0,100*E52/D52,0)</f>
        <v>100</v>
      </c>
      <c r="G52" s="41"/>
      <c r="H52" s="122">
        <v>1.05</v>
      </c>
      <c r="I52" s="123">
        <v>1.05</v>
      </c>
      <c r="J52" s="123">
        <v>1.05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80</v>
      </c>
      <c r="D54" s="31">
        <v>70</v>
      </c>
      <c r="E54" s="31">
        <v>100</v>
      </c>
      <c r="F54" s="32"/>
      <c r="G54" s="32"/>
      <c r="H54" s="121">
        <v>3.44</v>
      </c>
      <c r="I54" s="121">
        <v>2.8</v>
      </c>
      <c r="J54" s="121">
        <v>4.2</v>
      </c>
      <c r="K54" s="33"/>
    </row>
    <row r="55" spans="1:11" s="34" customFormat="1" ht="11.25" customHeight="1">
      <c r="A55" s="36" t="s">
        <v>43</v>
      </c>
      <c r="B55" s="30"/>
      <c r="C55" s="31">
        <v>1674</v>
      </c>
      <c r="D55" s="31">
        <v>1940</v>
      </c>
      <c r="E55" s="31">
        <v>2150</v>
      </c>
      <c r="F55" s="32"/>
      <c r="G55" s="32"/>
      <c r="H55" s="121">
        <v>83.7</v>
      </c>
      <c r="I55" s="121">
        <v>77.6</v>
      </c>
      <c r="J55" s="121">
        <v>86</v>
      </c>
      <c r="K55" s="33"/>
    </row>
    <row r="56" spans="1:11" s="34" customFormat="1" ht="11.25" customHeight="1">
      <c r="A56" s="36" t="s">
        <v>44</v>
      </c>
      <c r="B56" s="30"/>
      <c r="C56" s="31">
        <v>31</v>
      </c>
      <c r="D56" s="31">
        <v>23</v>
      </c>
      <c r="E56" s="31">
        <v>9</v>
      </c>
      <c r="F56" s="32"/>
      <c r="G56" s="32"/>
      <c r="H56" s="121">
        <v>1.071</v>
      </c>
      <c r="I56" s="121">
        <v>0.996</v>
      </c>
      <c r="J56" s="121">
        <v>0.16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967</v>
      </c>
      <c r="D58" s="31">
        <v>792</v>
      </c>
      <c r="E58" s="31">
        <v>1003</v>
      </c>
      <c r="F58" s="32"/>
      <c r="G58" s="32"/>
      <c r="H58" s="121">
        <v>23.22</v>
      </c>
      <c r="I58" s="121">
        <v>22.018</v>
      </c>
      <c r="J58" s="121">
        <v>14.202</v>
      </c>
      <c r="K58" s="33"/>
    </row>
    <row r="59" spans="1:11" s="43" customFormat="1" ht="11.25" customHeight="1">
      <c r="A59" s="37" t="s">
        <v>47</v>
      </c>
      <c r="B59" s="38"/>
      <c r="C59" s="39">
        <v>2752</v>
      </c>
      <c r="D59" s="39">
        <v>2825</v>
      </c>
      <c r="E59" s="39">
        <v>3262</v>
      </c>
      <c r="F59" s="40">
        <f>IF(D59&gt;0,100*E59/D59,0)</f>
        <v>115.46902654867256</v>
      </c>
      <c r="G59" s="41"/>
      <c r="H59" s="122">
        <v>111.431</v>
      </c>
      <c r="I59" s="123">
        <v>103.41399999999999</v>
      </c>
      <c r="J59" s="123">
        <v>104.562</v>
      </c>
      <c r="K59" s="42">
        <f>IF(I59&gt;0,100*J59/I59,0)</f>
        <v>101.11010114684666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204</v>
      </c>
      <c r="D61" s="31">
        <v>250</v>
      </c>
      <c r="E61" s="31">
        <v>250</v>
      </c>
      <c r="F61" s="32"/>
      <c r="G61" s="32"/>
      <c r="H61" s="121">
        <v>7.772</v>
      </c>
      <c r="I61" s="121">
        <v>11.25</v>
      </c>
      <c r="J61" s="121">
        <v>13.75</v>
      </c>
      <c r="K61" s="33"/>
    </row>
    <row r="62" spans="1:11" s="34" customFormat="1" ht="11.25" customHeight="1">
      <c r="A62" s="36" t="s">
        <v>49</v>
      </c>
      <c r="B62" s="30"/>
      <c r="C62" s="31">
        <v>532</v>
      </c>
      <c r="D62" s="31">
        <v>525</v>
      </c>
      <c r="E62" s="31">
        <v>525</v>
      </c>
      <c r="F62" s="32"/>
      <c r="G62" s="32"/>
      <c r="H62" s="121">
        <v>8.799</v>
      </c>
      <c r="I62" s="121">
        <v>10.1</v>
      </c>
      <c r="J62" s="121">
        <v>13.02</v>
      </c>
      <c r="K62" s="33"/>
    </row>
    <row r="63" spans="1:11" s="34" customFormat="1" ht="11.25" customHeight="1">
      <c r="A63" s="36" t="s">
        <v>50</v>
      </c>
      <c r="B63" s="30"/>
      <c r="C63" s="31">
        <v>837</v>
      </c>
      <c r="D63" s="31">
        <v>958</v>
      </c>
      <c r="E63" s="31">
        <v>1011</v>
      </c>
      <c r="F63" s="32"/>
      <c r="G63" s="32"/>
      <c r="H63" s="121">
        <v>27.36</v>
      </c>
      <c r="I63" s="121">
        <v>52.6</v>
      </c>
      <c r="J63" s="121">
        <v>57.2226</v>
      </c>
      <c r="K63" s="33"/>
    </row>
    <row r="64" spans="1:11" s="43" customFormat="1" ht="11.25" customHeight="1">
      <c r="A64" s="37" t="s">
        <v>51</v>
      </c>
      <c r="B64" s="38"/>
      <c r="C64" s="39">
        <v>1573</v>
      </c>
      <c r="D64" s="39">
        <v>1733</v>
      </c>
      <c r="E64" s="39">
        <v>1786</v>
      </c>
      <c r="F64" s="40">
        <f>IF(D64&gt;0,100*E64/D64,0)</f>
        <v>103.05828043854588</v>
      </c>
      <c r="G64" s="41"/>
      <c r="H64" s="122">
        <v>43.931</v>
      </c>
      <c r="I64" s="123">
        <v>73.95</v>
      </c>
      <c r="J64" s="123">
        <v>83.9926</v>
      </c>
      <c r="K64" s="42">
        <f>IF(I64&gt;0,100*J64/I64,0)</f>
        <v>113.58025693035835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2214</v>
      </c>
      <c r="D66" s="39">
        <v>2567</v>
      </c>
      <c r="E66" s="39">
        <v>3173</v>
      </c>
      <c r="F66" s="40">
        <f>IF(D66&gt;0,100*E66/D66,0)</f>
        <v>123.60732372419166</v>
      </c>
      <c r="G66" s="41"/>
      <c r="H66" s="122">
        <v>141.311</v>
      </c>
      <c r="I66" s="123">
        <v>161.259</v>
      </c>
      <c r="J66" s="123">
        <v>226.812</v>
      </c>
      <c r="K66" s="42">
        <f>IF(I66&gt;0,100*J66/I66,0)</f>
        <v>140.65075437649995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386</v>
      </c>
      <c r="D68" s="31">
        <v>350</v>
      </c>
      <c r="E68" s="31">
        <v>200</v>
      </c>
      <c r="F68" s="32"/>
      <c r="G68" s="32"/>
      <c r="H68" s="121">
        <v>17.461</v>
      </c>
      <c r="I68" s="121">
        <v>16</v>
      </c>
      <c r="J68" s="121">
        <v>10</v>
      </c>
      <c r="K68" s="33"/>
    </row>
    <row r="69" spans="1:11" s="34" customFormat="1" ht="11.25" customHeight="1">
      <c r="A69" s="36" t="s">
        <v>54</v>
      </c>
      <c r="B69" s="30"/>
      <c r="C69" s="31">
        <v>173</v>
      </c>
      <c r="D69" s="31">
        <v>150</v>
      </c>
      <c r="E69" s="31">
        <v>100</v>
      </c>
      <c r="F69" s="32"/>
      <c r="G69" s="32"/>
      <c r="H69" s="121">
        <v>7.143</v>
      </c>
      <c r="I69" s="121">
        <v>6</v>
      </c>
      <c r="J69" s="121">
        <v>4</v>
      </c>
      <c r="K69" s="33"/>
    </row>
    <row r="70" spans="1:11" s="43" customFormat="1" ht="11.25" customHeight="1">
      <c r="A70" s="37" t="s">
        <v>55</v>
      </c>
      <c r="B70" s="38"/>
      <c r="C70" s="39">
        <v>559</v>
      </c>
      <c r="D70" s="39">
        <v>500</v>
      </c>
      <c r="E70" s="39">
        <v>300</v>
      </c>
      <c r="F70" s="40">
        <f>IF(D70&gt;0,100*E70/D70,0)</f>
        <v>60</v>
      </c>
      <c r="G70" s="41"/>
      <c r="H70" s="122">
        <v>24.604</v>
      </c>
      <c r="I70" s="123">
        <v>22</v>
      </c>
      <c r="J70" s="123">
        <v>14</v>
      </c>
      <c r="K70" s="42">
        <f>IF(I70&gt;0,100*J70/I70,0)</f>
        <v>63.63636363636363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7100</v>
      </c>
      <c r="D72" s="31">
        <v>8378</v>
      </c>
      <c r="E72" s="31">
        <v>8200</v>
      </c>
      <c r="F72" s="32"/>
      <c r="G72" s="32"/>
      <c r="H72" s="121">
        <v>447.12</v>
      </c>
      <c r="I72" s="121">
        <v>525.671</v>
      </c>
      <c r="J72" s="121">
        <v>532.288</v>
      </c>
      <c r="K72" s="33"/>
    </row>
    <row r="73" spans="1:11" s="34" customFormat="1" ht="11.25" customHeight="1">
      <c r="A73" s="36" t="s">
        <v>57</v>
      </c>
      <c r="B73" s="30"/>
      <c r="C73" s="31">
        <v>142</v>
      </c>
      <c r="D73" s="31">
        <v>160</v>
      </c>
      <c r="E73" s="31">
        <v>150</v>
      </c>
      <c r="F73" s="32"/>
      <c r="G73" s="32"/>
      <c r="H73" s="121">
        <v>2.1</v>
      </c>
      <c r="I73" s="121">
        <v>2.3</v>
      </c>
      <c r="J73" s="121">
        <v>7.3</v>
      </c>
      <c r="K73" s="33"/>
    </row>
    <row r="74" spans="1:11" s="34" customFormat="1" ht="11.25" customHeight="1">
      <c r="A74" s="36" t="s">
        <v>58</v>
      </c>
      <c r="B74" s="30"/>
      <c r="C74" s="31">
        <v>569</v>
      </c>
      <c r="D74" s="31">
        <v>570</v>
      </c>
      <c r="E74" s="31">
        <v>425</v>
      </c>
      <c r="F74" s="32"/>
      <c r="G74" s="32"/>
      <c r="H74" s="121">
        <v>15.653</v>
      </c>
      <c r="I74" s="121">
        <v>17.1</v>
      </c>
      <c r="J74" s="121">
        <v>12.75</v>
      </c>
      <c r="K74" s="33"/>
    </row>
    <row r="75" spans="1:11" s="34" customFormat="1" ht="11.25" customHeight="1">
      <c r="A75" s="36" t="s">
        <v>59</v>
      </c>
      <c r="B75" s="30"/>
      <c r="C75" s="31">
        <v>400</v>
      </c>
      <c r="D75" s="31">
        <v>400</v>
      </c>
      <c r="E75" s="31">
        <v>354</v>
      </c>
      <c r="F75" s="32"/>
      <c r="G75" s="32"/>
      <c r="H75" s="121">
        <v>20.007</v>
      </c>
      <c r="I75" s="121">
        <v>20.007003</v>
      </c>
      <c r="J75" s="121">
        <v>17.075</v>
      </c>
      <c r="K75" s="33"/>
    </row>
    <row r="76" spans="1:11" s="34" customFormat="1" ht="11.25" customHeight="1">
      <c r="A76" s="36" t="s">
        <v>60</v>
      </c>
      <c r="B76" s="30"/>
      <c r="C76" s="31">
        <v>290</v>
      </c>
      <c r="D76" s="31">
        <v>250</v>
      </c>
      <c r="E76" s="31">
        <v>200</v>
      </c>
      <c r="F76" s="32"/>
      <c r="G76" s="32"/>
      <c r="H76" s="121">
        <v>10.44</v>
      </c>
      <c r="I76" s="121">
        <v>8.75</v>
      </c>
      <c r="J76" s="121">
        <v>6.7</v>
      </c>
      <c r="K76" s="33"/>
    </row>
    <row r="77" spans="1:11" s="34" customFormat="1" ht="11.25" customHeight="1">
      <c r="A77" s="36" t="s">
        <v>61</v>
      </c>
      <c r="B77" s="30"/>
      <c r="C77" s="31">
        <v>67</v>
      </c>
      <c r="D77" s="31">
        <v>67</v>
      </c>
      <c r="E77" s="31">
        <v>5</v>
      </c>
      <c r="F77" s="32"/>
      <c r="G77" s="32"/>
      <c r="H77" s="121">
        <v>1.675</v>
      </c>
      <c r="I77" s="121">
        <v>1.8</v>
      </c>
      <c r="J77" s="121">
        <v>0.125</v>
      </c>
      <c r="K77" s="33"/>
    </row>
    <row r="78" spans="1:11" s="34" customFormat="1" ht="11.25" customHeight="1">
      <c r="A78" s="36" t="s">
        <v>62</v>
      </c>
      <c r="B78" s="30"/>
      <c r="C78" s="31">
        <v>143</v>
      </c>
      <c r="D78" s="31">
        <v>140</v>
      </c>
      <c r="E78" s="31">
        <v>120</v>
      </c>
      <c r="F78" s="32"/>
      <c r="G78" s="32"/>
      <c r="H78" s="121">
        <v>5.501</v>
      </c>
      <c r="I78" s="121">
        <v>5.376</v>
      </c>
      <c r="J78" s="121">
        <v>5.28</v>
      </c>
      <c r="K78" s="33"/>
    </row>
    <row r="79" spans="1:11" s="34" customFormat="1" ht="11.25" customHeight="1">
      <c r="A79" s="36" t="s">
        <v>63</v>
      </c>
      <c r="B79" s="30"/>
      <c r="C79" s="31">
        <v>1024</v>
      </c>
      <c r="D79" s="31">
        <v>1000</v>
      </c>
      <c r="E79" s="31">
        <v>1000</v>
      </c>
      <c r="F79" s="32"/>
      <c r="G79" s="32"/>
      <c r="H79" s="121">
        <v>60.222</v>
      </c>
      <c r="I79" s="121">
        <v>60</v>
      </c>
      <c r="J79" s="121">
        <v>65</v>
      </c>
      <c r="K79" s="33"/>
    </row>
    <row r="80" spans="1:11" s="43" customFormat="1" ht="11.25" customHeight="1">
      <c r="A80" s="44" t="s">
        <v>64</v>
      </c>
      <c r="B80" s="38"/>
      <c r="C80" s="39">
        <v>9735</v>
      </c>
      <c r="D80" s="39">
        <v>10965</v>
      </c>
      <c r="E80" s="39">
        <v>10454</v>
      </c>
      <c r="F80" s="40">
        <f>IF(D80&gt;0,100*E80/D80,0)</f>
        <v>95.33971728226174</v>
      </c>
      <c r="G80" s="41"/>
      <c r="H80" s="122">
        <v>562.7180000000001</v>
      </c>
      <c r="I80" s="123">
        <v>641.004003</v>
      </c>
      <c r="J80" s="123">
        <v>646.518</v>
      </c>
      <c r="K80" s="42">
        <f>IF(I80&gt;0,100*J80/I80,0)</f>
        <v>100.86021256875053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206</v>
      </c>
      <c r="D82" s="31">
        <v>206</v>
      </c>
      <c r="E82" s="31">
        <v>223</v>
      </c>
      <c r="F82" s="32"/>
      <c r="G82" s="32"/>
      <c r="H82" s="121">
        <v>7.973</v>
      </c>
      <c r="I82" s="121">
        <v>7.973</v>
      </c>
      <c r="J82" s="121">
        <v>8.271</v>
      </c>
      <c r="K82" s="33"/>
    </row>
    <row r="83" spans="1:11" s="34" customFormat="1" ht="11.25" customHeight="1">
      <c r="A83" s="36" t="s">
        <v>66</v>
      </c>
      <c r="B83" s="30"/>
      <c r="C83" s="31">
        <v>55</v>
      </c>
      <c r="D83" s="31">
        <v>55</v>
      </c>
      <c r="E83" s="31">
        <v>55</v>
      </c>
      <c r="F83" s="32"/>
      <c r="G83" s="32"/>
      <c r="H83" s="121">
        <v>1.889</v>
      </c>
      <c r="I83" s="121">
        <v>1.889</v>
      </c>
      <c r="J83" s="121">
        <v>2.4</v>
      </c>
      <c r="K83" s="33"/>
    </row>
    <row r="84" spans="1:11" s="43" customFormat="1" ht="11.25" customHeight="1">
      <c r="A84" s="37" t="s">
        <v>67</v>
      </c>
      <c r="B84" s="38"/>
      <c r="C84" s="39">
        <v>261</v>
      </c>
      <c r="D84" s="39">
        <v>261</v>
      </c>
      <c r="E84" s="39">
        <v>278</v>
      </c>
      <c r="F84" s="40">
        <f>IF(D84&gt;0,100*E84/D84,0)</f>
        <v>106.51340996168582</v>
      </c>
      <c r="G84" s="41"/>
      <c r="H84" s="122">
        <v>9.862</v>
      </c>
      <c r="I84" s="123">
        <v>9.862</v>
      </c>
      <c r="J84" s="123">
        <v>10.671000000000001</v>
      </c>
      <c r="K84" s="42">
        <f>IF(I84&gt;0,100*J84/I84,0)</f>
        <v>108.20320421821133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18059</v>
      </c>
      <c r="D87" s="54">
        <v>19809</v>
      </c>
      <c r="E87" s="54">
        <v>19904</v>
      </c>
      <c r="F87" s="55">
        <f>IF(D87&gt;0,100*E87/D87,0)</f>
        <v>100.47957998889393</v>
      </c>
      <c r="G87" s="41"/>
      <c r="H87" s="126">
        <v>918.32</v>
      </c>
      <c r="I87" s="127">
        <v>1035.220003</v>
      </c>
      <c r="J87" s="127">
        <v>1107.3386</v>
      </c>
      <c r="K87" s="55">
        <f>IF(I87&gt;0,100*J87/I87,0)</f>
        <v>106.96649956444091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60" zoomScaleNormal="70" zoomScalePageLayoutView="0" workbookViewId="0" topLeftCell="A55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4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8</v>
      </c>
      <c r="D24" s="39">
        <v>6</v>
      </c>
      <c r="E24" s="39">
        <v>6</v>
      </c>
      <c r="F24" s="40">
        <f>IF(D24&gt;0,100*E24/D24,0)</f>
        <v>100</v>
      </c>
      <c r="G24" s="41"/>
      <c r="H24" s="122">
        <v>0.265</v>
      </c>
      <c r="I24" s="123">
        <v>0.184</v>
      </c>
      <c r="J24" s="123">
        <v>0.2</v>
      </c>
      <c r="K24" s="42">
        <f>IF(I24&gt;0,100*J24/I24,0)</f>
        <v>108.69565217391305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10</v>
      </c>
      <c r="D26" s="39">
        <v>8</v>
      </c>
      <c r="E26" s="39">
        <v>8</v>
      </c>
      <c r="F26" s="40">
        <f>IF(D26&gt;0,100*E26/D26,0)</f>
        <v>100</v>
      </c>
      <c r="G26" s="41"/>
      <c r="H26" s="122">
        <v>0.16</v>
      </c>
      <c r="I26" s="123">
        <v>0.12</v>
      </c>
      <c r="J26" s="123">
        <v>0.12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>
        <v>10</v>
      </c>
      <c r="E28" s="31"/>
      <c r="F28" s="32"/>
      <c r="G28" s="32"/>
      <c r="H28" s="121"/>
      <c r="I28" s="121">
        <v>0.29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2</v>
      </c>
      <c r="D29" s="31">
        <v>1</v>
      </c>
      <c r="E29" s="31">
        <v>1</v>
      </c>
      <c r="F29" s="32"/>
      <c r="G29" s="32"/>
      <c r="H29" s="121">
        <v>0.014</v>
      </c>
      <c r="I29" s="121">
        <v>0.02</v>
      </c>
      <c r="J29" s="121">
        <v>0.02</v>
      </c>
      <c r="K29" s="33"/>
    </row>
    <row r="30" spans="1:11" s="34" customFormat="1" ht="11.25" customHeight="1">
      <c r="A30" s="36" t="s">
        <v>23</v>
      </c>
      <c r="B30" s="30"/>
      <c r="C30" s="31">
        <v>17</v>
      </c>
      <c r="D30" s="31">
        <v>28</v>
      </c>
      <c r="E30" s="31">
        <v>28</v>
      </c>
      <c r="F30" s="32"/>
      <c r="G30" s="32"/>
      <c r="H30" s="121">
        <v>0.425</v>
      </c>
      <c r="I30" s="121">
        <v>0.69</v>
      </c>
      <c r="J30" s="121">
        <v>0.69</v>
      </c>
      <c r="K30" s="33"/>
    </row>
    <row r="31" spans="1:11" s="43" customFormat="1" ht="11.25" customHeight="1">
      <c r="A31" s="44" t="s">
        <v>24</v>
      </c>
      <c r="B31" s="38"/>
      <c r="C31" s="39">
        <v>19</v>
      </c>
      <c r="D31" s="39">
        <v>39</v>
      </c>
      <c r="E31" s="39">
        <v>29</v>
      </c>
      <c r="F31" s="40">
        <f>IF(D31&gt;0,100*E31/D31,0)</f>
        <v>74.35897435897436</v>
      </c>
      <c r="G31" s="41"/>
      <c r="H31" s="122">
        <v>0.439</v>
      </c>
      <c r="I31" s="123">
        <v>1</v>
      </c>
      <c r="J31" s="123">
        <v>0.71</v>
      </c>
      <c r="K31" s="42">
        <f>IF(I31&gt;0,100*J31/I31,0)</f>
        <v>71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88</v>
      </c>
      <c r="D33" s="31">
        <v>80</v>
      </c>
      <c r="E33" s="31">
        <v>60</v>
      </c>
      <c r="F33" s="32"/>
      <c r="G33" s="32"/>
      <c r="H33" s="121">
        <v>1.257</v>
      </c>
      <c r="I33" s="121">
        <v>1.15</v>
      </c>
      <c r="J33" s="121">
        <v>0.86</v>
      </c>
      <c r="K33" s="33"/>
    </row>
    <row r="34" spans="1:11" s="34" customFormat="1" ht="11.25" customHeight="1">
      <c r="A34" s="36" t="s">
        <v>26</v>
      </c>
      <c r="B34" s="30"/>
      <c r="C34" s="31">
        <v>15</v>
      </c>
      <c r="D34" s="31">
        <v>14</v>
      </c>
      <c r="E34" s="31">
        <v>7</v>
      </c>
      <c r="F34" s="32"/>
      <c r="G34" s="32"/>
      <c r="H34" s="121">
        <v>0.318</v>
      </c>
      <c r="I34" s="121">
        <v>0.29</v>
      </c>
      <c r="J34" s="121">
        <v>0.15</v>
      </c>
      <c r="K34" s="33"/>
    </row>
    <row r="35" spans="1:11" s="34" customFormat="1" ht="11.25" customHeight="1">
      <c r="A35" s="36" t="s">
        <v>27</v>
      </c>
      <c r="B35" s="30"/>
      <c r="C35" s="31">
        <v>93</v>
      </c>
      <c r="D35" s="31">
        <v>90</v>
      </c>
      <c r="E35" s="31">
        <v>80</v>
      </c>
      <c r="F35" s="32"/>
      <c r="G35" s="32"/>
      <c r="H35" s="121">
        <v>1.853</v>
      </c>
      <c r="I35" s="121">
        <v>2.02</v>
      </c>
      <c r="J35" s="121">
        <v>1.8</v>
      </c>
      <c r="K35" s="33"/>
    </row>
    <row r="36" spans="1:11" s="34" customFormat="1" ht="11.25" customHeight="1">
      <c r="A36" s="36" t="s">
        <v>28</v>
      </c>
      <c r="B36" s="30"/>
      <c r="C36" s="31">
        <v>116</v>
      </c>
      <c r="D36" s="31">
        <v>116</v>
      </c>
      <c r="E36" s="31">
        <v>121</v>
      </c>
      <c r="F36" s="32"/>
      <c r="G36" s="32"/>
      <c r="H36" s="121">
        <v>2.32</v>
      </c>
      <c r="I36" s="121">
        <v>2.23</v>
      </c>
      <c r="J36" s="121">
        <v>2.42</v>
      </c>
      <c r="K36" s="33"/>
    </row>
    <row r="37" spans="1:11" s="43" customFormat="1" ht="11.25" customHeight="1">
      <c r="A37" s="37" t="s">
        <v>29</v>
      </c>
      <c r="B37" s="38"/>
      <c r="C37" s="39">
        <v>312</v>
      </c>
      <c r="D37" s="39">
        <v>300</v>
      </c>
      <c r="E37" s="39">
        <v>268</v>
      </c>
      <c r="F37" s="40">
        <f>IF(D37&gt;0,100*E37/D37,0)</f>
        <v>89.33333333333333</v>
      </c>
      <c r="G37" s="41"/>
      <c r="H37" s="122">
        <v>5.747999999999999</v>
      </c>
      <c r="I37" s="123">
        <v>5.6899999999999995</v>
      </c>
      <c r="J37" s="123">
        <v>5.23</v>
      </c>
      <c r="K37" s="42">
        <f>IF(I37&gt;0,100*J37/I37,0)</f>
        <v>91.91564147627417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279</v>
      </c>
      <c r="D39" s="39">
        <v>275</v>
      </c>
      <c r="E39" s="39">
        <v>200</v>
      </c>
      <c r="F39" s="40">
        <f>IF(D39&gt;0,100*E39/D39,0)</f>
        <v>72.72727272727273</v>
      </c>
      <c r="G39" s="41"/>
      <c r="H39" s="122">
        <v>6.678</v>
      </c>
      <c r="I39" s="123">
        <v>6.67</v>
      </c>
      <c r="J39" s="123">
        <v>4.6</v>
      </c>
      <c r="K39" s="42">
        <f>IF(I39&gt;0,100*J39/I39,0)</f>
        <v>68.9655172413793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22</v>
      </c>
      <c r="D41" s="31">
        <v>22</v>
      </c>
      <c r="E41" s="31">
        <v>23</v>
      </c>
      <c r="F41" s="32"/>
      <c r="G41" s="32"/>
      <c r="H41" s="121">
        <v>0.22</v>
      </c>
      <c r="I41" s="121">
        <v>0.219</v>
      </c>
      <c r="J41" s="121">
        <v>0.24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11</v>
      </c>
      <c r="D45" s="31">
        <v>11</v>
      </c>
      <c r="E45" s="31">
        <v>11</v>
      </c>
      <c r="F45" s="32"/>
      <c r="G45" s="32"/>
      <c r="H45" s="121">
        <v>0.264</v>
      </c>
      <c r="I45" s="121">
        <v>0.264</v>
      </c>
      <c r="J45" s="121">
        <v>0.264</v>
      </c>
      <c r="K45" s="33"/>
    </row>
    <row r="46" spans="1:11" s="34" customFormat="1" ht="11.25" customHeight="1">
      <c r="A46" s="36" t="s">
        <v>36</v>
      </c>
      <c r="B46" s="30"/>
      <c r="C46" s="31">
        <v>35</v>
      </c>
      <c r="D46" s="31">
        <v>35</v>
      </c>
      <c r="E46" s="31">
        <v>26</v>
      </c>
      <c r="F46" s="32"/>
      <c r="G46" s="32"/>
      <c r="H46" s="121">
        <v>1.05</v>
      </c>
      <c r="I46" s="121">
        <v>1.05</v>
      </c>
      <c r="J46" s="121">
        <v>0.78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12</v>
      </c>
      <c r="D48" s="31">
        <v>11</v>
      </c>
      <c r="E48" s="31">
        <v>12</v>
      </c>
      <c r="F48" s="32"/>
      <c r="G48" s="32"/>
      <c r="H48" s="121">
        <v>0.276</v>
      </c>
      <c r="I48" s="121">
        <v>0.253</v>
      </c>
      <c r="J48" s="121">
        <v>0.276</v>
      </c>
      <c r="K48" s="33"/>
    </row>
    <row r="49" spans="1:11" s="34" customFormat="1" ht="11.25" customHeight="1">
      <c r="A49" s="36" t="s">
        <v>39</v>
      </c>
      <c r="B49" s="30"/>
      <c r="C49" s="31">
        <v>26</v>
      </c>
      <c r="D49" s="31">
        <v>35</v>
      </c>
      <c r="E49" s="31">
        <v>35</v>
      </c>
      <c r="F49" s="32"/>
      <c r="G49" s="32"/>
      <c r="H49" s="121">
        <v>0.312</v>
      </c>
      <c r="I49" s="121">
        <v>0.419</v>
      </c>
      <c r="J49" s="121">
        <v>0.419</v>
      </c>
      <c r="K49" s="33"/>
    </row>
    <row r="50" spans="1:11" s="43" customFormat="1" ht="11.25" customHeight="1">
      <c r="A50" s="44" t="s">
        <v>40</v>
      </c>
      <c r="B50" s="38"/>
      <c r="C50" s="39">
        <v>106</v>
      </c>
      <c r="D50" s="39">
        <v>114</v>
      </c>
      <c r="E50" s="39">
        <v>107</v>
      </c>
      <c r="F50" s="40">
        <f>IF(D50&gt;0,100*E50/D50,0)</f>
        <v>93.85964912280701</v>
      </c>
      <c r="G50" s="41"/>
      <c r="H50" s="122">
        <v>2.122</v>
      </c>
      <c r="I50" s="123">
        <v>2.205</v>
      </c>
      <c r="J50" s="123">
        <v>1.979</v>
      </c>
      <c r="K50" s="42">
        <f>IF(I50&gt;0,100*J50/I50,0)</f>
        <v>89.75056689342404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310</v>
      </c>
      <c r="D52" s="39">
        <v>310</v>
      </c>
      <c r="E52" s="39">
        <v>310</v>
      </c>
      <c r="F52" s="40">
        <f>IF(D52&gt;0,100*E52/D52,0)</f>
        <v>100</v>
      </c>
      <c r="G52" s="41"/>
      <c r="H52" s="122">
        <v>3.139</v>
      </c>
      <c r="I52" s="123">
        <v>3.139</v>
      </c>
      <c r="J52" s="123">
        <v>3.139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360</v>
      </c>
      <c r="D54" s="31">
        <v>272</v>
      </c>
      <c r="E54" s="31">
        <v>310</v>
      </c>
      <c r="F54" s="32"/>
      <c r="G54" s="32"/>
      <c r="H54" s="121">
        <v>15.77</v>
      </c>
      <c r="I54" s="121">
        <v>11.571</v>
      </c>
      <c r="J54" s="121">
        <v>13.02</v>
      </c>
      <c r="K54" s="33"/>
    </row>
    <row r="55" spans="1:11" s="34" customFormat="1" ht="11.25" customHeight="1">
      <c r="A55" s="36" t="s">
        <v>43</v>
      </c>
      <c r="B55" s="30"/>
      <c r="C55" s="31">
        <v>6820</v>
      </c>
      <c r="D55" s="31">
        <v>6250</v>
      </c>
      <c r="E55" s="31">
        <v>6150</v>
      </c>
      <c r="F55" s="32"/>
      <c r="G55" s="32"/>
      <c r="H55" s="121">
        <v>218.24</v>
      </c>
      <c r="I55" s="121">
        <v>187.5</v>
      </c>
      <c r="J55" s="121">
        <v>184.5</v>
      </c>
      <c r="K55" s="33"/>
    </row>
    <row r="56" spans="1:11" s="34" customFormat="1" ht="11.25" customHeight="1">
      <c r="A56" s="36" t="s">
        <v>44</v>
      </c>
      <c r="B56" s="30"/>
      <c r="C56" s="31">
        <v>70</v>
      </c>
      <c r="D56" s="31">
        <v>107</v>
      </c>
      <c r="E56" s="31">
        <v>295</v>
      </c>
      <c r="F56" s="32"/>
      <c r="G56" s="32"/>
      <c r="H56" s="121">
        <v>1.424</v>
      </c>
      <c r="I56" s="121">
        <v>1.098</v>
      </c>
      <c r="J56" s="121">
        <v>4</v>
      </c>
      <c r="K56" s="33"/>
    </row>
    <row r="57" spans="1:11" s="34" customFormat="1" ht="11.25" customHeight="1">
      <c r="A57" s="36" t="s">
        <v>45</v>
      </c>
      <c r="B57" s="30"/>
      <c r="C57" s="31">
        <v>20</v>
      </c>
      <c r="D57" s="31">
        <v>21</v>
      </c>
      <c r="E57" s="31">
        <v>21</v>
      </c>
      <c r="F57" s="32"/>
      <c r="G57" s="32"/>
      <c r="H57" s="121">
        <v>0.4</v>
      </c>
      <c r="I57" s="121">
        <v>0.43</v>
      </c>
      <c r="J57" s="121">
        <v>0.63</v>
      </c>
      <c r="K57" s="33"/>
    </row>
    <row r="58" spans="1:11" s="34" customFormat="1" ht="11.25" customHeight="1">
      <c r="A58" s="36" t="s">
        <v>46</v>
      </c>
      <c r="B58" s="30"/>
      <c r="C58" s="31">
        <v>1028</v>
      </c>
      <c r="D58" s="31">
        <v>864</v>
      </c>
      <c r="E58" s="31">
        <v>1099</v>
      </c>
      <c r="F58" s="32"/>
      <c r="G58" s="32"/>
      <c r="H58" s="121">
        <v>20.008</v>
      </c>
      <c r="I58" s="121">
        <v>24.815</v>
      </c>
      <c r="J58" s="121">
        <v>23.132</v>
      </c>
      <c r="K58" s="33"/>
    </row>
    <row r="59" spans="1:11" s="43" customFormat="1" ht="11.25" customHeight="1">
      <c r="A59" s="37" t="s">
        <v>47</v>
      </c>
      <c r="B59" s="38"/>
      <c r="C59" s="39">
        <v>8298</v>
      </c>
      <c r="D59" s="39">
        <v>7514</v>
      </c>
      <c r="E59" s="39">
        <v>7875</v>
      </c>
      <c r="F59" s="40">
        <f>IF(D59&gt;0,100*E59/D59,0)</f>
        <v>104.80436518498803</v>
      </c>
      <c r="G59" s="41"/>
      <c r="H59" s="122">
        <v>255.84200000000004</v>
      </c>
      <c r="I59" s="123">
        <v>225.41400000000002</v>
      </c>
      <c r="J59" s="123">
        <v>225.282</v>
      </c>
      <c r="K59" s="42">
        <f>IF(I59&gt;0,100*J59/I59,0)</f>
        <v>99.94144108174292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1085</v>
      </c>
      <c r="D61" s="31">
        <v>950</v>
      </c>
      <c r="E61" s="31">
        <v>850</v>
      </c>
      <c r="F61" s="32"/>
      <c r="G61" s="32"/>
      <c r="H61" s="121">
        <v>27.984</v>
      </c>
      <c r="I61" s="121">
        <v>28.5</v>
      </c>
      <c r="J61" s="121">
        <v>25.5</v>
      </c>
      <c r="K61" s="33"/>
    </row>
    <row r="62" spans="1:11" s="34" customFormat="1" ht="11.25" customHeight="1">
      <c r="A62" s="36" t="s">
        <v>49</v>
      </c>
      <c r="B62" s="30"/>
      <c r="C62" s="31">
        <v>540</v>
      </c>
      <c r="D62" s="31">
        <v>475</v>
      </c>
      <c r="E62" s="31">
        <v>450</v>
      </c>
      <c r="F62" s="32"/>
      <c r="G62" s="32"/>
      <c r="H62" s="121">
        <v>8.419</v>
      </c>
      <c r="I62" s="121">
        <v>7.6</v>
      </c>
      <c r="J62" s="121">
        <v>10.867</v>
      </c>
      <c r="K62" s="33"/>
    </row>
    <row r="63" spans="1:11" s="34" customFormat="1" ht="11.25" customHeight="1">
      <c r="A63" s="36" t="s">
        <v>50</v>
      </c>
      <c r="B63" s="30"/>
      <c r="C63" s="31">
        <v>126</v>
      </c>
      <c r="D63" s="31">
        <v>126</v>
      </c>
      <c r="E63" s="31">
        <v>126</v>
      </c>
      <c r="F63" s="32"/>
      <c r="G63" s="32"/>
      <c r="H63" s="121">
        <v>3.3</v>
      </c>
      <c r="I63" s="121">
        <v>3.25</v>
      </c>
      <c r="J63" s="121">
        <v>4.54</v>
      </c>
      <c r="K63" s="33"/>
    </row>
    <row r="64" spans="1:11" s="43" customFormat="1" ht="11.25" customHeight="1">
      <c r="A64" s="37" t="s">
        <v>51</v>
      </c>
      <c r="B64" s="38"/>
      <c r="C64" s="39">
        <v>1751</v>
      </c>
      <c r="D64" s="39">
        <v>1551</v>
      </c>
      <c r="E64" s="39">
        <v>1426</v>
      </c>
      <c r="F64" s="40">
        <f>IF(D64&gt;0,100*E64/D64,0)</f>
        <v>91.94068343004513</v>
      </c>
      <c r="G64" s="41"/>
      <c r="H64" s="122">
        <v>39.703</v>
      </c>
      <c r="I64" s="123">
        <v>39.35</v>
      </c>
      <c r="J64" s="123">
        <v>40.907000000000004</v>
      </c>
      <c r="K64" s="42">
        <f>IF(I64&gt;0,100*J64/I64,0)</f>
        <v>103.95679796696315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5963</v>
      </c>
      <c r="D66" s="39">
        <v>6457</v>
      </c>
      <c r="E66" s="39">
        <v>6457</v>
      </c>
      <c r="F66" s="40">
        <f>IF(D66&gt;0,100*E66/D66,0)</f>
        <v>100</v>
      </c>
      <c r="G66" s="41"/>
      <c r="H66" s="122">
        <v>214.332</v>
      </c>
      <c r="I66" s="123">
        <v>231.196</v>
      </c>
      <c r="J66" s="123">
        <v>227.196</v>
      </c>
      <c r="K66" s="42">
        <f>IF(I66&gt;0,100*J66/I66,0)</f>
        <v>98.26986626066194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1416</v>
      </c>
      <c r="D68" s="31">
        <v>1200</v>
      </c>
      <c r="E68" s="31">
        <v>600</v>
      </c>
      <c r="F68" s="32"/>
      <c r="G68" s="32"/>
      <c r="H68" s="121">
        <v>47.658</v>
      </c>
      <c r="I68" s="121">
        <v>42</v>
      </c>
      <c r="J68" s="121">
        <v>21</v>
      </c>
      <c r="K68" s="33"/>
    </row>
    <row r="69" spans="1:11" s="34" customFormat="1" ht="11.25" customHeight="1">
      <c r="A69" s="36" t="s">
        <v>54</v>
      </c>
      <c r="B69" s="30"/>
      <c r="C69" s="31">
        <v>227</v>
      </c>
      <c r="D69" s="31">
        <v>200</v>
      </c>
      <c r="E69" s="31">
        <v>100</v>
      </c>
      <c r="F69" s="32"/>
      <c r="G69" s="32"/>
      <c r="H69" s="121">
        <v>7.06</v>
      </c>
      <c r="I69" s="121">
        <v>7</v>
      </c>
      <c r="J69" s="121">
        <v>3.5</v>
      </c>
      <c r="K69" s="33"/>
    </row>
    <row r="70" spans="1:11" s="43" customFormat="1" ht="11.25" customHeight="1">
      <c r="A70" s="37" t="s">
        <v>55</v>
      </c>
      <c r="B70" s="38"/>
      <c r="C70" s="39">
        <v>1643</v>
      </c>
      <c r="D70" s="39">
        <v>1400</v>
      </c>
      <c r="E70" s="39">
        <v>700</v>
      </c>
      <c r="F70" s="40">
        <f>IF(D70&gt;0,100*E70/D70,0)</f>
        <v>50</v>
      </c>
      <c r="G70" s="41"/>
      <c r="H70" s="122">
        <v>54.718</v>
      </c>
      <c r="I70" s="123">
        <v>49</v>
      </c>
      <c r="J70" s="123">
        <v>24.5</v>
      </c>
      <c r="K70" s="42">
        <f>IF(I70&gt;0,100*J70/I70,0)</f>
        <v>50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2591</v>
      </c>
      <c r="D72" s="31">
        <v>2946</v>
      </c>
      <c r="E72" s="31">
        <v>2860</v>
      </c>
      <c r="F72" s="32"/>
      <c r="G72" s="32"/>
      <c r="H72" s="121">
        <v>101.261</v>
      </c>
      <c r="I72" s="121">
        <v>114.855</v>
      </c>
      <c r="J72" s="121">
        <v>96.418</v>
      </c>
      <c r="K72" s="33"/>
    </row>
    <row r="73" spans="1:11" s="34" customFormat="1" ht="11.25" customHeight="1">
      <c r="A73" s="36" t="s">
        <v>57</v>
      </c>
      <c r="B73" s="30"/>
      <c r="C73" s="31">
        <v>323</v>
      </c>
      <c r="D73" s="31">
        <v>193</v>
      </c>
      <c r="E73" s="31">
        <v>190</v>
      </c>
      <c r="F73" s="32"/>
      <c r="G73" s="32"/>
      <c r="H73" s="121">
        <v>11.315</v>
      </c>
      <c r="I73" s="121">
        <v>2.82</v>
      </c>
      <c r="J73" s="121">
        <v>6.1</v>
      </c>
      <c r="K73" s="33"/>
    </row>
    <row r="74" spans="1:11" s="34" customFormat="1" ht="11.25" customHeight="1">
      <c r="A74" s="36" t="s">
        <v>58</v>
      </c>
      <c r="B74" s="30"/>
      <c r="C74" s="31">
        <v>452</v>
      </c>
      <c r="D74" s="31">
        <v>455</v>
      </c>
      <c r="E74" s="31">
        <v>355</v>
      </c>
      <c r="F74" s="32"/>
      <c r="G74" s="32"/>
      <c r="H74" s="121">
        <v>9.693</v>
      </c>
      <c r="I74" s="121">
        <v>10.465</v>
      </c>
      <c r="J74" s="121">
        <v>8.165</v>
      </c>
      <c r="K74" s="33"/>
    </row>
    <row r="75" spans="1:11" s="34" customFormat="1" ht="11.25" customHeight="1">
      <c r="A75" s="36" t="s">
        <v>59</v>
      </c>
      <c r="B75" s="30"/>
      <c r="C75" s="31">
        <v>327</v>
      </c>
      <c r="D75" s="31">
        <v>327</v>
      </c>
      <c r="E75" s="31">
        <v>229</v>
      </c>
      <c r="F75" s="32"/>
      <c r="G75" s="32"/>
      <c r="H75" s="121">
        <v>10.587</v>
      </c>
      <c r="I75" s="121">
        <v>10.587016</v>
      </c>
      <c r="J75" s="121">
        <v>7.547497000000001</v>
      </c>
      <c r="K75" s="33"/>
    </row>
    <row r="76" spans="1:11" s="34" customFormat="1" ht="11.25" customHeight="1">
      <c r="A76" s="36" t="s">
        <v>60</v>
      </c>
      <c r="B76" s="30"/>
      <c r="C76" s="31">
        <v>220</v>
      </c>
      <c r="D76" s="31">
        <v>200</v>
      </c>
      <c r="E76" s="31">
        <v>170</v>
      </c>
      <c r="F76" s="32"/>
      <c r="G76" s="32"/>
      <c r="H76" s="121">
        <v>6.38</v>
      </c>
      <c r="I76" s="121">
        <v>5.8</v>
      </c>
      <c r="J76" s="121">
        <v>5.1</v>
      </c>
      <c r="K76" s="33"/>
    </row>
    <row r="77" spans="1:11" s="34" customFormat="1" ht="11.25" customHeight="1">
      <c r="A77" s="36" t="s">
        <v>61</v>
      </c>
      <c r="B77" s="30"/>
      <c r="C77" s="31">
        <v>92</v>
      </c>
      <c r="D77" s="31">
        <v>92</v>
      </c>
      <c r="E77" s="31">
        <v>8</v>
      </c>
      <c r="F77" s="32"/>
      <c r="G77" s="32"/>
      <c r="H77" s="121">
        <v>1.843</v>
      </c>
      <c r="I77" s="121">
        <v>1.745</v>
      </c>
      <c r="J77" s="121">
        <v>0.144</v>
      </c>
      <c r="K77" s="33"/>
    </row>
    <row r="78" spans="1:11" s="34" customFormat="1" ht="11.25" customHeight="1">
      <c r="A78" s="36" t="s">
        <v>62</v>
      </c>
      <c r="B78" s="30"/>
      <c r="C78" s="31">
        <v>559</v>
      </c>
      <c r="D78" s="31">
        <v>560</v>
      </c>
      <c r="E78" s="31">
        <v>560</v>
      </c>
      <c r="F78" s="32"/>
      <c r="G78" s="32"/>
      <c r="H78" s="121">
        <v>12.311</v>
      </c>
      <c r="I78" s="121">
        <v>12.32</v>
      </c>
      <c r="J78" s="121">
        <v>16.24</v>
      </c>
      <c r="K78" s="33"/>
    </row>
    <row r="79" spans="1:11" s="34" customFormat="1" ht="11.25" customHeight="1">
      <c r="A79" s="36" t="s">
        <v>63</v>
      </c>
      <c r="B79" s="30"/>
      <c r="C79" s="31">
        <v>364</v>
      </c>
      <c r="D79" s="31">
        <v>350</v>
      </c>
      <c r="E79" s="31">
        <v>350</v>
      </c>
      <c r="F79" s="32"/>
      <c r="G79" s="32"/>
      <c r="H79" s="121">
        <v>9.375</v>
      </c>
      <c r="I79" s="121">
        <v>9</v>
      </c>
      <c r="J79" s="121">
        <v>17.5</v>
      </c>
      <c r="K79" s="33"/>
    </row>
    <row r="80" spans="1:11" s="43" customFormat="1" ht="11.25" customHeight="1">
      <c r="A80" s="44" t="s">
        <v>64</v>
      </c>
      <c r="B80" s="38"/>
      <c r="C80" s="39">
        <v>4928</v>
      </c>
      <c r="D80" s="39">
        <v>5123</v>
      </c>
      <c r="E80" s="39">
        <v>4722</v>
      </c>
      <c r="F80" s="40">
        <f>IF(D80&gt;0,100*E80/D80,0)</f>
        <v>92.17255514347062</v>
      </c>
      <c r="G80" s="41"/>
      <c r="H80" s="122">
        <v>162.765</v>
      </c>
      <c r="I80" s="123">
        <v>167.592016</v>
      </c>
      <c r="J80" s="123">
        <v>157.214497</v>
      </c>
      <c r="K80" s="42">
        <f>IF(I80&gt;0,100*J80/I80,0)</f>
        <v>93.80786791179837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124</v>
      </c>
      <c r="D82" s="31">
        <v>124</v>
      </c>
      <c r="E82" s="31">
        <v>135</v>
      </c>
      <c r="F82" s="32"/>
      <c r="G82" s="32"/>
      <c r="H82" s="121">
        <v>3.051</v>
      </c>
      <c r="I82" s="121">
        <v>3.049</v>
      </c>
      <c r="J82" s="121">
        <v>3.278</v>
      </c>
      <c r="K82" s="33"/>
    </row>
    <row r="83" spans="1:11" s="34" customFormat="1" ht="11.25" customHeight="1">
      <c r="A83" s="36" t="s">
        <v>66</v>
      </c>
      <c r="B83" s="30"/>
      <c r="C83" s="31">
        <v>49</v>
      </c>
      <c r="D83" s="31">
        <v>49</v>
      </c>
      <c r="E83" s="31">
        <v>50</v>
      </c>
      <c r="F83" s="32"/>
      <c r="G83" s="32"/>
      <c r="H83" s="121">
        <v>1.63</v>
      </c>
      <c r="I83" s="121">
        <v>1.63</v>
      </c>
      <c r="J83" s="121">
        <v>1.8</v>
      </c>
      <c r="K83" s="33"/>
    </row>
    <row r="84" spans="1:11" s="43" customFormat="1" ht="11.25" customHeight="1">
      <c r="A84" s="37" t="s">
        <v>67</v>
      </c>
      <c r="B84" s="38"/>
      <c r="C84" s="39">
        <v>173</v>
      </c>
      <c r="D84" s="39">
        <v>173</v>
      </c>
      <c r="E84" s="39">
        <v>185</v>
      </c>
      <c r="F84" s="40">
        <f>IF(D84&gt;0,100*E84/D84,0)</f>
        <v>106.9364161849711</v>
      </c>
      <c r="G84" s="41"/>
      <c r="H84" s="122">
        <v>4.681</v>
      </c>
      <c r="I84" s="123">
        <v>4.679</v>
      </c>
      <c r="J84" s="123">
        <v>5.078</v>
      </c>
      <c r="K84" s="42">
        <f>IF(I84&gt;0,100*J84/I84,0)</f>
        <v>108.5274631331481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23800</v>
      </c>
      <c r="D87" s="54">
        <v>23270</v>
      </c>
      <c r="E87" s="54">
        <v>22293</v>
      </c>
      <c r="F87" s="55">
        <f>IF(D87&gt;0,100*E87/D87,0)</f>
        <v>95.80146110872367</v>
      </c>
      <c r="G87" s="41"/>
      <c r="H87" s="126">
        <v>750.592</v>
      </c>
      <c r="I87" s="127">
        <v>736.2390160000001</v>
      </c>
      <c r="J87" s="127">
        <v>696.155497</v>
      </c>
      <c r="K87" s="55">
        <f>IF(I87&gt;0,100*J87/I87,0)</f>
        <v>94.55563775772512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60" zoomScaleNormal="70" zoomScalePageLayoutView="0" workbookViewId="0" topLeftCell="A49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5</v>
      </c>
      <c r="E9" s="31"/>
      <c r="F9" s="32"/>
      <c r="G9" s="32"/>
      <c r="H9" s="121">
        <v>0.571</v>
      </c>
      <c r="I9" s="121">
        <v>0.27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2</v>
      </c>
      <c r="D10" s="31">
        <v>15</v>
      </c>
      <c r="E10" s="31"/>
      <c r="F10" s="32"/>
      <c r="G10" s="32"/>
      <c r="H10" s="121">
        <v>0.172</v>
      </c>
      <c r="I10" s="121">
        <v>0.979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3</v>
      </c>
      <c r="D11" s="31">
        <v>15</v>
      </c>
      <c r="E11" s="31"/>
      <c r="F11" s="32"/>
      <c r="G11" s="32"/>
      <c r="H11" s="121">
        <v>0.304</v>
      </c>
      <c r="I11" s="121">
        <v>1.394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8</v>
      </c>
      <c r="D12" s="31">
        <v>15</v>
      </c>
      <c r="E12" s="31"/>
      <c r="F12" s="32"/>
      <c r="G12" s="32"/>
      <c r="H12" s="121">
        <v>0.633</v>
      </c>
      <c r="I12" s="121">
        <v>0.925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20</v>
      </c>
      <c r="D13" s="39">
        <v>50</v>
      </c>
      <c r="E13" s="39"/>
      <c r="F13" s="40"/>
      <c r="G13" s="41"/>
      <c r="H13" s="122">
        <v>1.68</v>
      </c>
      <c r="I13" s="123">
        <v>3.5679999999999996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>
        <v>3</v>
      </c>
      <c r="D20" s="31">
        <v>3</v>
      </c>
      <c r="E20" s="31"/>
      <c r="F20" s="32"/>
      <c r="G20" s="32"/>
      <c r="H20" s="121">
        <v>0.163</v>
      </c>
      <c r="I20" s="121">
        <v>0.163</v>
      </c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3</v>
      </c>
      <c r="D22" s="39">
        <v>3</v>
      </c>
      <c r="E22" s="39"/>
      <c r="F22" s="40"/>
      <c r="G22" s="41"/>
      <c r="H22" s="122">
        <v>0.163</v>
      </c>
      <c r="I22" s="123">
        <v>0.163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>
        <v>3</v>
      </c>
      <c r="E29" s="31"/>
      <c r="F29" s="32"/>
      <c r="G29" s="32"/>
      <c r="H29" s="121"/>
      <c r="I29" s="121">
        <v>0.33</v>
      </c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39</v>
      </c>
      <c r="E30" s="31"/>
      <c r="F30" s="32"/>
      <c r="G30" s="32"/>
      <c r="H30" s="121"/>
      <c r="I30" s="121">
        <v>3.172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0</v>
      </c>
      <c r="D31" s="39">
        <v>42</v>
      </c>
      <c r="E31" s="39"/>
      <c r="F31" s="40"/>
      <c r="G31" s="41"/>
      <c r="H31" s="122">
        <v>0</v>
      </c>
      <c r="I31" s="123">
        <v>3.5020000000000002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36</v>
      </c>
      <c r="D33" s="31">
        <v>40</v>
      </c>
      <c r="E33" s="31"/>
      <c r="F33" s="32"/>
      <c r="G33" s="32"/>
      <c r="H33" s="121">
        <v>1.841</v>
      </c>
      <c r="I33" s="121">
        <v>1.99</v>
      </c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>
        <v>35</v>
      </c>
      <c r="D35" s="31">
        <v>30</v>
      </c>
      <c r="E35" s="31"/>
      <c r="F35" s="32"/>
      <c r="G35" s="32"/>
      <c r="H35" s="121">
        <v>1.271</v>
      </c>
      <c r="I35" s="121">
        <v>1.05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36</v>
      </c>
      <c r="D36" s="31">
        <v>36</v>
      </c>
      <c r="E36" s="31"/>
      <c r="F36" s="32"/>
      <c r="G36" s="32"/>
      <c r="H36" s="121">
        <v>1.393</v>
      </c>
      <c r="I36" s="121">
        <v>1.393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107</v>
      </c>
      <c r="D37" s="39">
        <v>106</v>
      </c>
      <c r="E37" s="39"/>
      <c r="F37" s="40"/>
      <c r="G37" s="41"/>
      <c r="H37" s="122">
        <v>4.505</v>
      </c>
      <c r="I37" s="123">
        <v>4.433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104</v>
      </c>
      <c r="D39" s="39">
        <v>100</v>
      </c>
      <c r="E39" s="39"/>
      <c r="F39" s="40"/>
      <c r="G39" s="41"/>
      <c r="H39" s="122">
        <v>1.504</v>
      </c>
      <c r="I39" s="123">
        <v>1.5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3</v>
      </c>
      <c r="D45" s="31">
        <v>3</v>
      </c>
      <c r="E45" s="31"/>
      <c r="F45" s="32"/>
      <c r="G45" s="32"/>
      <c r="H45" s="121">
        <v>0.096</v>
      </c>
      <c r="I45" s="121">
        <v>0.114</v>
      </c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3</v>
      </c>
      <c r="D50" s="39">
        <v>3</v>
      </c>
      <c r="E50" s="39"/>
      <c r="F50" s="40"/>
      <c r="G50" s="41"/>
      <c r="H50" s="122">
        <v>0.096</v>
      </c>
      <c r="I50" s="123">
        <v>0.114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5</v>
      </c>
      <c r="D52" s="39">
        <v>5</v>
      </c>
      <c r="E52" s="39"/>
      <c r="F52" s="40"/>
      <c r="G52" s="41"/>
      <c r="H52" s="122">
        <v>0.495</v>
      </c>
      <c r="I52" s="123">
        <v>0.495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>
        <v>1</v>
      </c>
      <c r="E56" s="31"/>
      <c r="F56" s="32"/>
      <c r="G56" s="32"/>
      <c r="H56" s="121"/>
      <c r="I56" s="121">
        <v>0.065</v>
      </c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>
        <v>0</v>
      </c>
      <c r="D59" s="39">
        <v>1</v>
      </c>
      <c r="E59" s="39"/>
      <c r="F59" s="40"/>
      <c r="G59" s="41"/>
      <c r="H59" s="122">
        <v>0</v>
      </c>
      <c r="I59" s="123">
        <v>0.065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309</v>
      </c>
      <c r="D61" s="31">
        <v>300</v>
      </c>
      <c r="E61" s="31"/>
      <c r="F61" s="32"/>
      <c r="G61" s="32"/>
      <c r="H61" s="121">
        <v>40.17</v>
      </c>
      <c r="I61" s="121">
        <v>36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76</v>
      </c>
      <c r="D62" s="31">
        <v>70</v>
      </c>
      <c r="E62" s="31"/>
      <c r="F62" s="32"/>
      <c r="G62" s="32"/>
      <c r="H62" s="121">
        <v>1.609</v>
      </c>
      <c r="I62" s="121">
        <v>1.4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10</v>
      </c>
      <c r="D63" s="31">
        <v>10</v>
      </c>
      <c r="E63" s="31"/>
      <c r="F63" s="32"/>
      <c r="G63" s="32"/>
      <c r="H63" s="121">
        <v>0.2</v>
      </c>
      <c r="I63" s="121">
        <v>0.178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395</v>
      </c>
      <c r="D64" s="39">
        <v>380</v>
      </c>
      <c r="E64" s="39"/>
      <c r="F64" s="40"/>
      <c r="G64" s="41"/>
      <c r="H64" s="122">
        <v>41.979000000000006</v>
      </c>
      <c r="I64" s="123">
        <v>37.577999999999996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1030</v>
      </c>
      <c r="D66" s="39">
        <v>1168</v>
      </c>
      <c r="E66" s="39"/>
      <c r="F66" s="40"/>
      <c r="G66" s="41"/>
      <c r="H66" s="122">
        <v>151.057</v>
      </c>
      <c r="I66" s="123">
        <v>141.728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0</v>
      </c>
      <c r="D70" s="39">
        <v>0</v>
      </c>
      <c r="E70" s="39"/>
      <c r="F70" s="40"/>
      <c r="G70" s="41"/>
      <c r="H70" s="122">
        <v>0</v>
      </c>
      <c r="I70" s="123">
        <v>0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2406</v>
      </c>
      <c r="D72" s="31">
        <v>2145</v>
      </c>
      <c r="E72" s="31"/>
      <c r="F72" s="32"/>
      <c r="G72" s="32"/>
      <c r="H72" s="121">
        <v>239.017</v>
      </c>
      <c r="I72" s="121">
        <v>246.189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185</v>
      </c>
      <c r="D73" s="31">
        <v>185</v>
      </c>
      <c r="E73" s="31"/>
      <c r="F73" s="32"/>
      <c r="G73" s="32"/>
      <c r="H73" s="121">
        <v>6.147</v>
      </c>
      <c r="I73" s="121">
        <v>6.71</v>
      </c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199</v>
      </c>
      <c r="D75" s="31">
        <v>199</v>
      </c>
      <c r="E75" s="31"/>
      <c r="F75" s="32"/>
      <c r="G75" s="32"/>
      <c r="H75" s="121">
        <v>19.838</v>
      </c>
      <c r="I75" s="121">
        <v>19.838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12</v>
      </c>
      <c r="D76" s="31">
        <v>15</v>
      </c>
      <c r="E76" s="31"/>
      <c r="F76" s="32"/>
      <c r="G76" s="32"/>
      <c r="H76" s="121">
        <v>0.3</v>
      </c>
      <c r="I76" s="121">
        <v>0.375</v>
      </c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>
        <v>212</v>
      </c>
      <c r="D78" s="31">
        <v>212</v>
      </c>
      <c r="E78" s="31"/>
      <c r="F78" s="32"/>
      <c r="G78" s="32"/>
      <c r="H78" s="121">
        <v>14.102</v>
      </c>
      <c r="I78" s="121">
        <v>12.296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25</v>
      </c>
      <c r="D79" s="31">
        <v>30</v>
      </c>
      <c r="E79" s="31"/>
      <c r="F79" s="32"/>
      <c r="G79" s="32"/>
      <c r="H79" s="121">
        <v>2.125</v>
      </c>
      <c r="I79" s="121">
        <v>2.55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3039</v>
      </c>
      <c r="D80" s="39">
        <v>2786</v>
      </c>
      <c r="E80" s="39"/>
      <c r="F80" s="40"/>
      <c r="G80" s="41"/>
      <c r="H80" s="122">
        <v>281.529</v>
      </c>
      <c r="I80" s="123">
        <v>287.958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178</v>
      </c>
      <c r="D82" s="31">
        <v>179</v>
      </c>
      <c r="E82" s="31"/>
      <c r="F82" s="32"/>
      <c r="G82" s="32"/>
      <c r="H82" s="121">
        <v>16.675</v>
      </c>
      <c r="I82" s="121">
        <v>19.808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45</v>
      </c>
      <c r="D83" s="31">
        <v>28</v>
      </c>
      <c r="E83" s="31"/>
      <c r="F83" s="32"/>
      <c r="G83" s="32"/>
      <c r="H83" s="121">
        <v>4.375</v>
      </c>
      <c r="I83" s="121">
        <v>2.399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223</v>
      </c>
      <c r="D84" s="39">
        <v>207</v>
      </c>
      <c r="E84" s="39"/>
      <c r="F84" s="40"/>
      <c r="G84" s="41"/>
      <c r="H84" s="122">
        <v>21.05</v>
      </c>
      <c r="I84" s="123">
        <v>22.207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4929</v>
      </c>
      <c r="D87" s="54">
        <v>4851</v>
      </c>
      <c r="E87" s="54"/>
      <c r="F87" s="55"/>
      <c r="G87" s="41"/>
      <c r="H87" s="126">
        <v>504.058</v>
      </c>
      <c r="I87" s="127">
        <v>503.31100000000004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60" zoomScaleNormal="70" zoomScalePageLayoutView="0" workbookViewId="0" topLeftCell="A1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286</v>
      </c>
      <c r="D9" s="31">
        <v>273</v>
      </c>
      <c r="E9" s="31"/>
      <c r="F9" s="32"/>
      <c r="G9" s="32"/>
      <c r="H9" s="121">
        <v>21.815</v>
      </c>
      <c r="I9" s="121">
        <v>23.207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172</v>
      </c>
      <c r="D10" s="31">
        <v>183</v>
      </c>
      <c r="E10" s="31"/>
      <c r="F10" s="32"/>
      <c r="G10" s="32"/>
      <c r="H10" s="121">
        <v>14.805</v>
      </c>
      <c r="I10" s="121">
        <v>16.268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226</v>
      </c>
      <c r="D11" s="31">
        <v>239</v>
      </c>
      <c r="E11" s="31"/>
      <c r="F11" s="32"/>
      <c r="G11" s="32"/>
      <c r="H11" s="121">
        <v>22.898</v>
      </c>
      <c r="I11" s="121">
        <v>25.867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379</v>
      </c>
      <c r="D12" s="31">
        <v>394</v>
      </c>
      <c r="E12" s="31"/>
      <c r="F12" s="32"/>
      <c r="G12" s="32"/>
      <c r="H12" s="121">
        <v>29.988</v>
      </c>
      <c r="I12" s="121">
        <v>32.795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1063</v>
      </c>
      <c r="D13" s="39">
        <v>1089</v>
      </c>
      <c r="E13" s="39"/>
      <c r="F13" s="40"/>
      <c r="G13" s="41"/>
      <c r="H13" s="122">
        <v>89.506</v>
      </c>
      <c r="I13" s="123">
        <v>98.137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96</v>
      </c>
      <c r="D15" s="39">
        <v>96</v>
      </c>
      <c r="E15" s="39"/>
      <c r="F15" s="40"/>
      <c r="G15" s="41"/>
      <c r="H15" s="122">
        <v>2.36</v>
      </c>
      <c r="I15" s="123">
        <v>2.36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16</v>
      </c>
      <c r="D17" s="39">
        <v>16</v>
      </c>
      <c r="E17" s="39"/>
      <c r="F17" s="40"/>
      <c r="G17" s="41"/>
      <c r="H17" s="122">
        <v>0.324</v>
      </c>
      <c r="I17" s="123">
        <v>0.324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55</v>
      </c>
      <c r="D19" s="31">
        <v>55</v>
      </c>
      <c r="E19" s="31"/>
      <c r="F19" s="32"/>
      <c r="G19" s="32"/>
      <c r="H19" s="121">
        <v>1.454</v>
      </c>
      <c r="I19" s="121">
        <v>1.63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70</v>
      </c>
      <c r="D20" s="31">
        <v>78</v>
      </c>
      <c r="E20" s="31"/>
      <c r="F20" s="32"/>
      <c r="G20" s="32"/>
      <c r="H20" s="121">
        <v>1.694</v>
      </c>
      <c r="I20" s="121">
        <v>2.315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160</v>
      </c>
      <c r="D21" s="31">
        <v>160</v>
      </c>
      <c r="E21" s="31"/>
      <c r="F21" s="32"/>
      <c r="G21" s="32"/>
      <c r="H21" s="121">
        <v>3.812</v>
      </c>
      <c r="I21" s="121">
        <v>3.943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285</v>
      </c>
      <c r="D22" s="39">
        <v>293</v>
      </c>
      <c r="E22" s="39"/>
      <c r="F22" s="40"/>
      <c r="G22" s="41"/>
      <c r="H22" s="122">
        <v>6.959999999999999</v>
      </c>
      <c r="I22" s="123">
        <v>7.888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1815</v>
      </c>
      <c r="D24" s="39">
        <v>2056</v>
      </c>
      <c r="E24" s="39"/>
      <c r="F24" s="40"/>
      <c r="G24" s="41"/>
      <c r="H24" s="122">
        <v>136.949</v>
      </c>
      <c r="I24" s="123">
        <v>163.305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175</v>
      </c>
      <c r="D26" s="39">
        <v>220</v>
      </c>
      <c r="E26" s="39"/>
      <c r="F26" s="40"/>
      <c r="G26" s="41"/>
      <c r="H26" s="122">
        <v>10.88</v>
      </c>
      <c r="I26" s="123">
        <v>14.05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38</v>
      </c>
      <c r="D28" s="31">
        <v>42</v>
      </c>
      <c r="E28" s="31"/>
      <c r="F28" s="32"/>
      <c r="G28" s="32"/>
      <c r="H28" s="121">
        <v>3.06</v>
      </c>
      <c r="I28" s="121">
        <v>1.212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4</v>
      </c>
      <c r="D29" s="31">
        <v>7</v>
      </c>
      <c r="E29" s="31"/>
      <c r="F29" s="32"/>
      <c r="G29" s="32"/>
      <c r="H29" s="121">
        <v>0.66</v>
      </c>
      <c r="I29" s="121">
        <v>0.695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732</v>
      </c>
      <c r="D30" s="31">
        <v>641</v>
      </c>
      <c r="E30" s="31"/>
      <c r="F30" s="32"/>
      <c r="G30" s="32"/>
      <c r="H30" s="121">
        <v>55</v>
      </c>
      <c r="I30" s="121">
        <v>68.97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774</v>
      </c>
      <c r="D31" s="39">
        <v>690</v>
      </c>
      <c r="E31" s="39"/>
      <c r="F31" s="40"/>
      <c r="G31" s="41"/>
      <c r="H31" s="122">
        <v>58.72</v>
      </c>
      <c r="I31" s="123">
        <v>70.877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366</v>
      </c>
      <c r="D33" s="31">
        <v>345</v>
      </c>
      <c r="E33" s="31"/>
      <c r="F33" s="32"/>
      <c r="G33" s="32"/>
      <c r="H33" s="121">
        <v>23.014000000000003</v>
      </c>
      <c r="I33" s="121">
        <v>21.59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255</v>
      </c>
      <c r="D34" s="31">
        <v>255</v>
      </c>
      <c r="E34" s="31"/>
      <c r="F34" s="32"/>
      <c r="G34" s="32"/>
      <c r="H34" s="121">
        <v>9.522</v>
      </c>
      <c r="I34" s="121">
        <v>9.452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182</v>
      </c>
      <c r="D35" s="31">
        <v>170</v>
      </c>
      <c r="E35" s="31"/>
      <c r="F35" s="32"/>
      <c r="G35" s="32"/>
      <c r="H35" s="121">
        <v>6.354</v>
      </c>
      <c r="I35" s="121">
        <v>5.95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362</v>
      </c>
      <c r="D36" s="31">
        <v>362</v>
      </c>
      <c r="E36" s="31"/>
      <c r="F36" s="32"/>
      <c r="G36" s="32"/>
      <c r="H36" s="121">
        <v>13.93</v>
      </c>
      <c r="I36" s="121">
        <v>13.93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1165</v>
      </c>
      <c r="D37" s="39">
        <v>1132</v>
      </c>
      <c r="E37" s="39"/>
      <c r="F37" s="40"/>
      <c r="G37" s="41"/>
      <c r="H37" s="122">
        <v>52.82</v>
      </c>
      <c r="I37" s="123">
        <v>50.922000000000004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580</v>
      </c>
      <c r="D39" s="39">
        <v>567</v>
      </c>
      <c r="E39" s="39"/>
      <c r="F39" s="40"/>
      <c r="G39" s="41"/>
      <c r="H39" s="122">
        <v>8.354000000000001</v>
      </c>
      <c r="I39" s="123">
        <v>8.353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18</v>
      </c>
      <c r="D41" s="31">
        <v>16</v>
      </c>
      <c r="E41" s="31"/>
      <c r="F41" s="32"/>
      <c r="G41" s="32"/>
      <c r="H41" s="121">
        <v>1.19</v>
      </c>
      <c r="I41" s="121">
        <v>1.04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3</v>
      </c>
      <c r="D42" s="31">
        <v>3</v>
      </c>
      <c r="E42" s="31"/>
      <c r="F42" s="32"/>
      <c r="G42" s="32"/>
      <c r="H42" s="121">
        <v>0.15</v>
      </c>
      <c r="I42" s="121">
        <v>0.15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25</v>
      </c>
      <c r="D43" s="31">
        <v>25</v>
      </c>
      <c r="E43" s="31"/>
      <c r="F43" s="32"/>
      <c r="G43" s="32"/>
      <c r="H43" s="121">
        <v>1.25</v>
      </c>
      <c r="I43" s="121">
        <v>1.25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10</v>
      </c>
      <c r="D44" s="31">
        <v>10</v>
      </c>
      <c r="E44" s="31"/>
      <c r="F44" s="32"/>
      <c r="G44" s="32"/>
      <c r="H44" s="121">
        <v>0.45</v>
      </c>
      <c r="I44" s="121">
        <v>0.45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35</v>
      </c>
      <c r="D45" s="31">
        <v>35</v>
      </c>
      <c r="E45" s="31"/>
      <c r="F45" s="32"/>
      <c r="G45" s="32"/>
      <c r="H45" s="121">
        <v>1.12</v>
      </c>
      <c r="I45" s="121">
        <v>1.122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40</v>
      </c>
      <c r="D46" s="31">
        <v>40</v>
      </c>
      <c r="E46" s="31"/>
      <c r="F46" s="32"/>
      <c r="G46" s="32"/>
      <c r="H46" s="121">
        <v>1.6</v>
      </c>
      <c r="I46" s="121">
        <v>1.6</v>
      </c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9</v>
      </c>
      <c r="D48" s="31">
        <v>11</v>
      </c>
      <c r="E48" s="31"/>
      <c r="F48" s="32"/>
      <c r="G48" s="32"/>
      <c r="H48" s="121">
        <v>0.36</v>
      </c>
      <c r="I48" s="121">
        <v>0.561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35</v>
      </c>
      <c r="D49" s="31">
        <v>9</v>
      </c>
      <c r="E49" s="31"/>
      <c r="F49" s="32"/>
      <c r="G49" s="32"/>
      <c r="H49" s="121">
        <v>2.03</v>
      </c>
      <c r="I49" s="121">
        <v>0.522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175</v>
      </c>
      <c r="D50" s="39">
        <v>149</v>
      </c>
      <c r="E50" s="39"/>
      <c r="F50" s="40"/>
      <c r="G50" s="41"/>
      <c r="H50" s="122">
        <v>8.15</v>
      </c>
      <c r="I50" s="123">
        <v>6.695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49</v>
      </c>
      <c r="D52" s="39">
        <v>49</v>
      </c>
      <c r="E52" s="39"/>
      <c r="F52" s="40"/>
      <c r="G52" s="41"/>
      <c r="H52" s="122">
        <v>4.8500000000000005</v>
      </c>
      <c r="I52" s="123">
        <v>4.85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105</v>
      </c>
      <c r="D54" s="31">
        <v>240</v>
      </c>
      <c r="E54" s="31"/>
      <c r="F54" s="32"/>
      <c r="G54" s="32"/>
      <c r="H54" s="121">
        <v>11.101</v>
      </c>
      <c r="I54" s="121">
        <v>22.8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310</v>
      </c>
      <c r="D55" s="31">
        <v>285</v>
      </c>
      <c r="E55" s="31"/>
      <c r="F55" s="32"/>
      <c r="G55" s="32"/>
      <c r="H55" s="121">
        <v>21.8</v>
      </c>
      <c r="I55" s="121">
        <v>22.35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7</v>
      </c>
      <c r="D56" s="31">
        <v>9</v>
      </c>
      <c r="E56" s="31"/>
      <c r="F56" s="32"/>
      <c r="G56" s="32"/>
      <c r="H56" s="121">
        <v>0.35</v>
      </c>
      <c r="I56" s="121">
        <v>0.605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3</v>
      </c>
      <c r="D57" s="31">
        <v>5</v>
      </c>
      <c r="E57" s="31"/>
      <c r="F57" s="32"/>
      <c r="G57" s="32"/>
      <c r="H57" s="121">
        <v>0.06</v>
      </c>
      <c r="I57" s="121">
        <v>0.105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607</v>
      </c>
      <c r="D58" s="31">
        <v>566</v>
      </c>
      <c r="E58" s="31"/>
      <c r="F58" s="32"/>
      <c r="G58" s="32"/>
      <c r="H58" s="121">
        <v>56.39</v>
      </c>
      <c r="I58" s="121">
        <v>44.19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1032</v>
      </c>
      <c r="D59" s="39">
        <v>1105</v>
      </c>
      <c r="E59" s="39"/>
      <c r="F59" s="40"/>
      <c r="G59" s="41"/>
      <c r="H59" s="122">
        <v>89.70100000000001</v>
      </c>
      <c r="I59" s="123">
        <v>90.05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594</v>
      </c>
      <c r="D61" s="31">
        <v>490</v>
      </c>
      <c r="E61" s="31"/>
      <c r="F61" s="32"/>
      <c r="G61" s="32"/>
      <c r="H61" s="121">
        <v>56.895</v>
      </c>
      <c r="I61" s="121">
        <v>51.25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544</v>
      </c>
      <c r="D62" s="31">
        <v>550</v>
      </c>
      <c r="E62" s="31"/>
      <c r="F62" s="32"/>
      <c r="G62" s="32"/>
      <c r="H62" s="121">
        <v>11.082</v>
      </c>
      <c r="I62" s="121">
        <v>10.025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152</v>
      </c>
      <c r="D63" s="31">
        <v>146</v>
      </c>
      <c r="E63" s="31"/>
      <c r="F63" s="32"/>
      <c r="G63" s="32"/>
      <c r="H63" s="121">
        <v>6.2</v>
      </c>
      <c r="I63" s="121">
        <v>6.968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1290</v>
      </c>
      <c r="D64" s="39">
        <v>1186</v>
      </c>
      <c r="E64" s="39"/>
      <c r="F64" s="40"/>
      <c r="G64" s="41"/>
      <c r="H64" s="122">
        <v>74.177</v>
      </c>
      <c r="I64" s="123">
        <v>68.243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2703</v>
      </c>
      <c r="D66" s="39">
        <v>2931</v>
      </c>
      <c r="E66" s="39"/>
      <c r="F66" s="40"/>
      <c r="G66" s="41"/>
      <c r="H66" s="122">
        <v>323.54200000000003</v>
      </c>
      <c r="I66" s="123">
        <v>346.659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17830</v>
      </c>
      <c r="D68" s="31">
        <v>19850</v>
      </c>
      <c r="E68" s="31"/>
      <c r="F68" s="32"/>
      <c r="G68" s="32"/>
      <c r="H68" s="121">
        <v>1647.974</v>
      </c>
      <c r="I68" s="121">
        <v>1726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2308</v>
      </c>
      <c r="D69" s="31">
        <v>2650</v>
      </c>
      <c r="E69" s="31"/>
      <c r="F69" s="32"/>
      <c r="G69" s="32"/>
      <c r="H69" s="121">
        <v>209.651</v>
      </c>
      <c r="I69" s="121">
        <v>227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20138</v>
      </c>
      <c r="D70" s="39">
        <v>22500</v>
      </c>
      <c r="E70" s="39"/>
      <c r="F70" s="40"/>
      <c r="G70" s="41"/>
      <c r="H70" s="122">
        <v>1857.625</v>
      </c>
      <c r="I70" s="123">
        <v>1953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11206</v>
      </c>
      <c r="D72" s="31">
        <v>10345</v>
      </c>
      <c r="E72" s="31"/>
      <c r="F72" s="32"/>
      <c r="G72" s="32"/>
      <c r="H72" s="121">
        <v>1094.897</v>
      </c>
      <c r="I72" s="121">
        <v>984.757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1074</v>
      </c>
      <c r="D73" s="31">
        <v>1165</v>
      </c>
      <c r="E73" s="31"/>
      <c r="F73" s="32"/>
      <c r="G73" s="32"/>
      <c r="H73" s="121">
        <v>35.690999999999995</v>
      </c>
      <c r="I73" s="121">
        <v>53.47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220</v>
      </c>
      <c r="D74" s="31">
        <v>220</v>
      </c>
      <c r="E74" s="31"/>
      <c r="F74" s="32"/>
      <c r="G74" s="32"/>
      <c r="H74" s="121">
        <v>7.732</v>
      </c>
      <c r="I74" s="121">
        <v>7.7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4339</v>
      </c>
      <c r="D75" s="31">
        <v>4339</v>
      </c>
      <c r="E75" s="31"/>
      <c r="F75" s="32"/>
      <c r="G75" s="32"/>
      <c r="H75" s="121">
        <v>387.68</v>
      </c>
      <c r="I75" s="121">
        <v>387.679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163</v>
      </c>
      <c r="D76" s="31">
        <v>182</v>
      </c>
      <c r="E76" s="31"/>
      <c r="F76" s="32"/>
      <c r="G76" s="32"/>
      <c r="H76" s="121">
        <v>7.049</v>
      </c>
      <c r="I76" s="121">
        <v>7.316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187</v>
      </c>
      <c r="D77" s="31">
        <v>187</v>
      </c>
      <c r="E77" s="31"/>
      <c r="F77" s="32"/>
      <c r="G77" s="32"/>
      <c r="H77" s="121">
        <v>6.358</v>
      </c>
      <c r="I77" s="121">
        <v>7.79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994</v>
      </c>
      <c r="D78" s="31">
        <v>994</v>
      </c>
      <c r="E78" s="31"/>
      <c r="F78" s="32"/>
      <c r="G78" s="32"/>
      <c r="H78" s="121">
        <v>67.152</v>
      </c>
      <c r="I78" s="121">
        <v>65.156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4090</v>
      </c>
      <c r="D79" s="31">
        <v>6525</v>
      </c>
      <c r="E79" s="31"/>
      <c r="F79" s="32"/>
      <c r="G79" s="32"/>
      <c r="H79" s="121">
        <v>437.86</v>
      </c>
      <c r="I79" s="121">
        <v>506.375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22273</v>
      </c>
      <c r="D80" s="39">
        <v>23957</v>
      </c>
      <c r="E80" s="39"/>
      <c r="F80" s="40"/>
      <c r="G80" s="41"/>
      <c r="H80" s="122">
        <v>2044.4189999999999</v>
      </c>
      <c r="I80" s="123">
        <v>2020.2429999999997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686</v>
      </c>
      <c r="D82" s="31">
        <v>710</v>
      </c>
      <c r="E82" s="31"/>
      <c r="F82" s="32"/>
      <c r="G82" s="32"/>
      <c r="H82" s="121">
        <v>62.72200000000001</v>
      </c>
      <c r="I82" s="121">
        <v>76.936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361</v>
      </c>
      <c r="D83" s="31">
        <v>344</v>
      </c>
      <c r="E83" s="31"/>
      <c r="F83" s="32"/>
      <c r="G83" s="32"/>
      <c r="H83" s="121">
        <v>32.548</v>
      </c>
      <c r="I83" s="121">
        <v>27.655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1047</v>
      </c>
      <c r="D84" s="39">
        <v>1054</v>
      </c>
      <c r="E84" s="39"/>
      <c r="F84" s="40"/>
      <c r="G84" s="41"/>
      <c r="H84" s="122">
        <v>95.27000000000001</v>
      </c>
      <c r="I84" s="123">
        <v>104.59100000000001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54676</v>
      </c>
      <c r="D87" s="54">
        <v>59090</v>
      </c>
      <c r="E87" s="54"/>
      <c r="F87" s="55"/>
      <c r="G87" s="41"/>
      <c r="H87" s="126">
        <v>4864.607</v>
      </c>
      <c r="I87" s="127">
        <v>5010.5470000000005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4"/>
  <sheetViews>
    <sheetView showZeros="0" view="pageBreakPreview" zoomScale="80" zoomScaleNormal="80" zoomScaleSheetLayoutView="80" zoomScalePageLayoutView="0" workbookViewId="0" topLeftCell="H31">
      <selection activeCell="AA55" sqref="AA55"/>
    </sheetView>
  </sheetViews>
  <sheetFormatPr defaultColWidth="8.7109375" defaultRowHeight="15"/>
  <cols>
    <col min="1" max="1" width="22.00390625" style="66" customWidth="1"/>
    <col min="2" max="2" width="0.9921875" style="66" customWidth="1"/>
    <col min="3" max="3" width="1.1484375" style="66" customWidth="1"/>
    <col min="4" max="4" width="6.421875" style="66" customWidth="1"/>
    <col min="5" max="7" width="9.421875" style="66" customWidth="1"/>
    <col min="8" max="8" width="10.421875" style="66" customWidth="1"/>
    <col min="9" max="9" width="0.9921875" style="66" customWidth="1"/>
    <col min="10" max="10" width="6.421875" style="66" customWidth="1"/>
    <col min="11" max="13" width="9.421875" style="66" customWidth="1"/>
    <col min="14" max="14" width="10.421875" style="66" customWidth="1"/>
    <col min="15" max="15" width="22.00390625" style="66" customWidth="1"/>
    <col min="16" max="16" width="0.9921875" style="66" customWidth="1"/>
    <col min="17" max="17" width="1.1484375" style="66" customWidth="1"/>
    <col min="18" max="18" width="6.421875" style="66" customWidth="1"/>
    <col min="19" max="21" width="9.421875" style="66" customWidth="1"/>
    <col min="22" max="22" width="10.421875" style="66" customWidth="1"/>
    <col min="23" max="23" width="0.9921875" style="66" customWidth="1"/>
    <col min="24" max="24" width="6.421875" style="66" customWidth="1"/>
    <col min="25" max="27" width="9.421875" style="66" customWidth="1"/>
    <col min="28" max="28" width="10.421875" style="66" customWidth="1"/>
    <col min="29" max="16384" width="8.7109375" style="66" customWidth="1"/>
  </cols>
  <sheetData>
    <row r="1" spans="1:22" ht="9.75">
      <c r="A1" s="65"/>
      <c r="B1" s="65"/>
      <c r="C1" s="65"/>
      <c r="D1" s="65"/>
      <c r="E1" s="65"/>
      <c r="F1" s="65"/>
      <c r="G1" s="65"/>
      <c r="H1" s="65"/>
      <c r="O1" s="65"/>
      <c r="P1" s="65"/>
      <c r="Q1" s="65"/>
      <c r="R1" s="65"/>
      <c r="S1" s="65"/>
      <c r="T1" s="65"/>
      <c r="U1" s="65"/>
      <c r="V1" s="65"/>
    </row>
    <row r="2" spans="1:27" s="69" customFormat="1" ht="10.5">
      <c r="A2" s="67" t="s">
        <v>111</v>
      </c>
      <c r="B2" s="68"/>
      <c r="C2" s="68"/>
      <c r="D2" s="68"/>
      <c r="E2" s="68"/>
      <c r="F2" s="68"/>
      <c r="G2" s="68"/>
      <c r="H2" s="68"/>
      <c r="J2" s="69" t="s">
        <v>112</v>
      </c>
      <c r="M2" s="69" t="s">
        <v>119</v>
      </c>
      <c r="O2" s="67" t="s">
        <v>111</v>
      </c>
      <c r="P2" s="68"/>
      <c r="Q2" s="68"/>
      <c r="R2" s="68"/>
      <c r="S2" s="68"/>
      <c r="T2" s="68"/>
      <c r="U2" s="68"/>
      <c r="V2" s="68"/>
      <c r="X2" s="69" t="s">
        <v>112</v>
      </c>
      <c r="AA2" s="69" t="s">
        <v>119</v>
      </c>
    </row>
    <row r="3" spans="1:22" s="69" customFormat="1" ht="12" customHeight="1" thickBot="1">
      <c r="A3" s="68"/>
      <c r="B3" s="68"/>
      <c r="C3" s="68"/>
      <c r="D3" s="68"/>
      <c r="E3" s="68"/>
      <c r="F3" s="68"/>
      <c r="G3" s="68"/>
      <c r="H3" s="68"/>
      <c r="O3" s="68"/>
      <c r="P3" s="68"/>
      <c r="Q3" s="68"/>
      <c r="R3" s="68"/>
      <c r="S3" s="68"/>
      <c r="T3" s="68"/>
      <c r="U3" s="68"/>
      <c r="V3" s="68"/>
    </row>
    <row r="4" spans="1:28" s="69" customFormat="1" ht="10.5" thickBot="1">
      <c r="A4" s="70"/>
      <c r="B4" s="71"/>
      <c r="C4" s="72"/>
      <c r="D4" s="256" t="s">
        <v>113</v>
      </c>
      <c r="E4" s="257"/>
      <c r="F4" s="257"/>
      <c r="G4" s="257"/>
      <c r="H4" s="258"/>
      <c r="J4" s="256" t="s">
        <v>114</v>
      </c>
      <c r="K4" s="257"/>
      <c r="L4" s="257"/>
      <c r="M4" s="257"/>
      <c r="N4" s="258"/>
      <c r="O4" s="70"/>
      <c r="P4" s="71"/>
      <c r="Q4" s="72"/>
      <c r="R4" s="256" t="s">
        <v>113</v>
      </c>
      <c r="S4" s="257"/>
      <c r="T4" s="257"/>
      <c r="U4" s="257"/>
      <c r="V4" s="258"/>
      <c r="X4" s="256" t="s">
        <v>114</v>
      </c>
      <c r="Y4" s="257"/>
      <c r="Z4" s="257"/>
      <c r="AA4" s="257"/>
      <c r="AB4" s="258"/>
    </row>
    <row r="5" spans="1:28" s="69" customFormat="1" ht="10.5">
      <c r="A5" s="73" t="s">
        <v>115</v>
      </c>
      <c r="B5" s="74"/>
      <c r="C5" s="72"/>
      <c r="D5" s="70"/>
      <c r="E5" s="75" t="s">
        <v>281</v>
      </c>
      <c r="F5" s="75" t="s">
        <v>116</v>
      </c>
      <c r="G5" s="75" t="s">
        <v>117</v>
      </c>
      <c r="H5" s="76">
        <f>G6</f>
        <v>2016</v>
      </c>
      <c r="J5" s="70"/>
      <c r="K5" s="75" t="s">
        <v>281</v>
      </c>
      <c r="L5" s="75" t="s">
        <v>116</v>
      </c>
      <c r="M5" s="75" t="s">
        <v>117</v>
      </c>
      <c r="N5" s="76">
        <f>M6</f>
        <v>2016</v>
      </c>
      <c r="O5" s="73" t="s">
        <v>115</v>
      </c>
      <c r="P5" s="74"/>
      <c r="Q5" s="72"/>
      <c r="R5" s="70"/>
      <c r="S5" s="75" t="s">
        <v>281</v>
      </c>
      <c r="T5" s="75" t="s">
        <v>116</v>
      </c>
      <c r="U5" s="75" t="s">
        <v>117</v>
      </c>
      <c r="V5" s="76">
        <f>U6</f>
        <v>2016</v>
      </c>
      <c r="X5" s="70"/>
      <c r="Y5" s="75" t="s">
        <v>281</v>
      </c>
      <c r="Z5" s="75" t="s">
        <v>116</v>
      </c>
      <c r="AA5" s="75" t="s">
        <v>117</v>
      </c>
      <c r="AB5" s="76">
        <f>AA6</f>
        <v>2016</v>
      </c>
    </row>
    <row r="6" spans="1:28" s="69" customFormat="1" ht="23.25" customHeight="1" thickBot="1">
      <c r="A6" s="77"/>
      <c r="B6" s="78"/>
      <c r="C6" s="79"/>
      <c r="D6" s="80" t="s">
        <v>118</v>
      </c>
      <c r="E6" s="81">
        <f>G6-2</f>
        <v>2014</v>
      </c>
      <c r="F6" s="81">
        <f>G6-1</f>
        <v>2015</v>
      </c>
      <c r="G6" s="81">
        <v>2016</v>
      </c>
      <c r="H6" s="82" t="str">
        <f>CONCATENATE(F6,"=100")</f>
        <v>2015=100</v>
      </c>
      <c r="I6" s="83"/>
      <c r="J6" s="80" t="s">
        <v>118</v>
      </c>
      <c r="K6" s="81">
        <f>M6-2</f>
        <v>2014</v>
      </c>
      <c r="L6" s="81">
        <f>M6-1</f>
        <v>2015</v>
      </c>
      <c r="M6" s="81">
        <v>2016</v>
      </c>
      <c r="N6" s="82" t="str">
        <f>CONCATENATE(L6,"=100")</f>
        <v>2015=100</v>
      </c>
      <c r="O6" s="77"/>
      <c r="P6" s="78"/>
      <c r="Q6" s="79"/>
      <c r="R6" s="80" t="s">
        <v>118</v>
      </c>
      <c r="S6" s="81">
        <f>U6-2</f>
        <v>2014</v>
      </c>
      <c r="T6" s="81">
        <f>U6-1</f>
        <v>2015</v>
      </c>
      <c r="U6" s="81">
        <v>2016</v>
      </c>
      <c r="V6" s="82" t="str">
        <f>CONCATENATE(T6,"=100")</f>
        <v>2015=100</v>
      </c>
      <c r="W6" s="83"/>
      <c r="X6" s="80" t="s">
        <v>118</v>
      </c>
      <c r="Y6" s="81">
        <f>AA6-2</f>
        <v>2014</v>
      </c>
      <c r="Z6" s="81">
        <f>AA6-1</f>
        <v>2015</v>
      </c>
      <c r="AA6" s="81">
        <v>2016</v>
      </c>
      <c r="AB6" s="82" t="str">
        <f>CONCATENATE(Z6,"=100")</f>
        <v>2015=100</v>
      </c>
    </row>
    <row r="7" spans="1:28" s="90" customFormat="1" ht="5.25" customHeight="1">
      <c r="A7" s="84"/>
      <c r="B7" s="84"/>
      <c r="C7" s="84"/>
      <c r="D7" s="85"/>
      <c r="E7" s="86"/>
      <c r="F7" s="86"/>
      <c r="G7" s="86"/>
      <c r="H7" s="86">
        <f>IF(AND(F7&gt;0,G7&gt;0),G7*100/F7,"")</f>
      </c>
      <c r="I7" s="87"/>
      <c r="J7" s="87"/>
      <c r="K7" s="88"/>
      <c r="L7" s="88"/>
      <c r="M7" s="88"/>
      <c r="N7" s="88">
        <f>IF(AND(L7&gt;0,M7&gt;0),M7*100/L7,"")</f>
      </c>
      <c r="O7" s="84"/>
      <c r="P7" s="84"/>
      <c r="Q7" s="84"/>
      <c r="R7" s="85"/>
      <c r="S7" s="86"/>
      <c r="T7" s="86"/>
      <c r="U7" s="86"/>
      <c r="V7" s="86">
        <f>IF(AND(T7&gt;0,U7&gt;0),U7*100/T7,"")</f>
      </c>
      <c r="W7" s="87"/>
      <c r="X7" s="87"/>
      <c r="Y7" s="88"/>
      <c r="Z7" s="88"/>
      <c r="AA7" s="88"/>
      <c r="AB7" s="89">
        <f>IF(AND(Z7&gt;0,AA7&gt;0),AA7*100/Z7,"")</f>
      </c>
    </row>
    <row r="8" spans="1:28" s="90" customFormat="1" ht="6" customHeight="1">
      <c r="A8" s="84"/>
      <c r="B8" s="84"/>
      <c r="C8" s="84"/>
      <c r="D8" s="85"/>
      <c r="E8" s="86"/>
      <c r="F8" s="86"/>
      <c r="G8" s="86"/>
      <c r="H8" s="86"/>
      <c r="I8" s="86"/>
      <c r="J8" s="86"/>
      <c r="K8" s="86"/>
      <c r="L8" s="86"/>
      <c r="M8" s="128"/>
      <c r="N8" s="88"/>
      <c r="O8" s="84"/>
      <c r="P8" s="84"/>
      <c r="Q8" s="84"/>
      <c r="R8" s="85"/>
      <c r="S8" s="86"/>
      <c r="T8" s="86"/>
      <c r="U8" s="86"/>
      <c r="V8" s="86"/>
      <c r="W8" s="87"/>
      <c r="X8" s="87"/>
      <c r="Y8" s="88"/>
      <c r="Z8" s="88"/>
      <c r="AA8" s="88"/>
      <c r="AB8" s="89"/>
    </row>
    <row r="9" spans="1:28" s="90" customFormat="1" ht="11.25" customHeight="1">
      <c r="A9" s="84" t="s">
        <v>125</v>
      </c>
      <c r="B9" s="84"/>
      <c r="C9" s="84"/>
      <c r="D9" s="99"/>
      <c r="E9" s="86"/>
      <c r="F9" s="86"/>
      <c r="G9" s="86"/>
      <c r="H9" s="86">
        <f aca="true" t="shared" si="0" ref="H9:H22">IF(AND(F9&gt;0,G9&gt;0),G9*100/F9,"")</f>
      </c>
      <c r="I9" s="87"/>
      <c r="J9" s="100"/>
      <c r="K9" s="88"/>
      <c r="L9" s="88"/>
      <c r="M9" s="88"/>
      <c r="N9" s="88">
        <f aca="true" t="shared" si="1" ref="N9:N22">IF(AND(L9&gt;0,M9&gt;0),M9*100/L9,"")</f>
      </c>
      <c r="O9" s="84" t="s">
        <v>120</v>
      </c>
      <c r="P9" s="84"/>
      <c r="Q9" s="84"/>
      <c r="R9" s="99"/>
      <c r="S9" s="86"/>
      <c r="T9" s="86"/>
      <c r="U9" s="86"/>
      <c r="V9" s="86">
        <f aca="true" t="shared" si="2" ref="V9:V18">IF(AND(T9&gt;0,U9&gt;0),U9*100/T9,"")</f>
      </c>
      <c r="W9" s="87"/>
      <c r="X9" s="100"/>
      <c r="Y9" s="88"/>
      <c r="Z9" s="88"/>
      <c r="AA9" s="88"/>
      <c r="AB9" s="89">
        <f aca="true" t="shared" si="3" ref="AB9:AB18">IF(AND(Z9&gt;0,AA9&gt;0),AA9*100/Z9,"")</f>
      </c>
    </row>
    <row r="10" spans="1:28" s="90" customFormat="1" ht="11.25" customHeight="1">
      <c r="A10" s="84" t="s">
        <v>126</v>
      </c>
      <c r="B10" s="86"/>
      <c r="C10" s="86"/>
      <c r="D10" s="99">
        <v>3</v>
      </c>
      <c r="E10" s="93">
        <v>1874.542</v>
      </c>
      <c r="F10" s="93">
        <v>1817.1502250585306</v>
      </c>
      <c r="G10" s="93">
        <v>1820.0761800000002</v>
      </c>
      <c r="H10" s="93">
        <f t="shared" si="0"/>
        <v>100.16101888006399</v>
      </c>
      <c r="I10" s="88"/>
      <c r="J10" s="100">
        <v>7</v>
      </c>
      <c r="K10" s="89">
        <v>5647.301</v>
      </c>
      <c r="L10" s="89">
        <v>5426.503875563994</v>
      </c>
      <c r="M10" s="89">
        <v>6877.878786205905</v>
      </c>
      <c r="N10" s="88">
        <f t="shared" si="1"/>
        <v>126.74604024844753</v>
      </c>
      <c r="O10" s="84" t="s">
        <v>187</v>
      </c>
      <c r="P10" s="86"/>
      <c r="Q10" s="86"/>
      <c r="R10" s="99">
        <v>6</v>
      </c>
      <c r="S10" s="93">
        <v>6.001</v>
      </c>
      <c r="T10" s="93">
        <v>5.604</v>
      </c>
      <c r="U10" s="93">
        <v>6.104</v>
      </c>
      <c r="V10" s="93">
        <f t="shared" si="2"/>
        <v>108.92219842969307</v>
      </c>
      <c r="W10" s="88"/>
      <c r="X10" s="100">
        <v>6</v>
      </c>
      <c r="Y10" s="89">
        <v>51.081</v>
      </c>
      <c r="Z10" s="89">
        <v>48.815705</v>
      </c>
      <c r="AA10" s="89">
        <v>57.39425</v>
      </c>
      <c r="AB10" s="89">
        <f t="shared" si="3"/>
        <v>117.57333014037184</v>
      </c>
    </row>
    <row r="11" spans="1:28" s="90" customFormat="1" ht="11.25" customHeight="1">
      <c r="A11" s="84" t="s">
        <v>127</v>
      </c>
      <c r="B11" s="86"/>
      <c r="C11" s="86"/>
      <c r="D11" s="99">
        <v>3</v>
      </c>
      <c r="E11" s="93">
        <v>297.138</v>
      </c>
      <c r="F11" s="93">
        <v>349.281</v>
      </c>
      <c r="G11" s="93">
        <v>404.339</v>
      </c>
      <c r="H11" s="93">
        <f t="shared" si="0"/>
        <v>115.76323934024468</v>
      </c>
      <c r="I11" s="88"/>
      <c r="J11" s="100">
        <v>7</v>
      </c>
      <c r="K11" s="89">
        <v>825.453</v>
      </c>
      <c r="L11" s="89">
        <v>905.0375000000001</v>
      </c>
      <c r="M11" s="89">
        <v>850.1774297940958</v>
      </c>
      <c r="N11" s="88">
        <f t="shared" si="1"/>
        <v>93.9383649621254</v>
      </c>
      <c r="O11" s="84" t="s">
        <v>302</v>
      </c>
      <c r="P11" s="86"/>
      <c r="Q11" s="86"/>
      <c r="R11" s="99">
        <v>6</v>
      </c>
      <c r="S11" s="93">
        <v>25.7</v>
      </c>
      <c r="T11" s="93">
        <v>30.8</v>
      </c>
      <c r="U11" s="93">
        <v>32.1</v>
      </c>
      <c r="V11" s="93">
        <f t="shared" si="2"/>
        <v>104.22077922077922</v>
      </c>
      <c r="W11" s="88"/>
      <c r="X11" s="100">
        <v>12</v>
      </c>
      <c r="Y11" s="89">
        <v>6.42</v>
      </c>
      <c r="Z11" s="89">
        <v>7.379000000000001</v>
      </c>
      <c r="AA11" s="89">
        <v>0</v>
      </c>
      <c r="AB11" s="89">
        <f t="shared" si="3"/>
      </c>
    </row>
    <row r="12" spans="1:28" ht="11.25">
      <c r="A12" s="84" t="s">
        <v>128</v>
      </c>
      <c r="B12" s="86"/>
      <c r="C12" s="86"/>
      <c r="D12" s="99">
        <v>3</v>
      </c>
      <c r="E12" s="93">
        <v>2171.68</v>
      </c>
      <c r="F12" s="93">
        <v>2166.4312250585303</v>
      </c>
      <c r="G12" s="93">
        <v>2224.41518</v>
      </c>
      <c r="H12" s="93">
        <f t="shared" si="0"/>
        <v>102.67647337569662</v>
      </c>
      <c r="I12" s="88"/>
      <c r="J12" s="100">
        <v>7</v>
      </c>
      <c r="K12" s="89">
        <v>6472.754000000001</v>
      </c>
      <c r="L12" s="89">
        <v>6331.541375563997</v>
      </c>
      <c r="M12" s="89">
        <v>7417.145216000001</v>
      </c>
      <c r="N12" s="88">
        <f t="shared" si="1"/>
        <v>117.14596456126455</v>
      </c>
      <c r="O12" s="84" t="s">
        <v>188</v>
      </c>
      <c r="P12" s="86"/>
      <c r="Q12" s="86"/>
      <c r="R12" s="99">
        <v>10</v>
      </c>
      <c r="S12" s="93">
        <v>2.465</v>
      </c>
      <c r="T12" s="93">
        <v>2.403</v>
      </c>
      <c r="U12" s="93">
        <v>1.986</v>
      </c>
      <c r="V12" s="93">
        <f t="shared" si="2"/>
        <v>82.64669163545568</v>
      </c>
      <c r="W12" s="88"/>
      <c r="X12" s="100">
        <v>3</v>
      </c>
      <c r="Y12" s="89">
        <v>69.619</v>
      </c>
      <c r="Z12" s="89">
        <v>68.52602</v>
      </c>
      <c r="AA12" s="89">
        <v>60.063</v>
      </c>
      <c r="AB12" s="89">
        <f t="shared" si="3"/>
        <v>87.64991750578831</v>
      </c>
    </row>
    <row r="13" spans="1:28" s="69" customFormat="1" ht="11.25">
      <c r="A13" s="84" t="s">
        <v>129</v>
      </c>
      <c r="B13" s="86"/>
      <c r="C13" s="86"/>
      <c r="D13" s="99">
        <v>3</v>
      </c>
      <c r="E13" s="93">
        <v>384.533</v>
      </c>
      <c r="F13" s="93">
        <v>334.21583000000004</v>
      </c>
      <c r="G13" s="93">
        <v>333.52538</v>
      </c>
      <c r="H13" s="93">
        <f t="shared" si="0"/>
        <v>99.79341193982343</v>
      </c>
      <c r="I13" s="88"/>
      <c r="J13" s="100">
        <v>7</v>
      </c>
      <c r="K13" s="89">
        <v>704.3220000000001</v>
      </c>
      <c r="L13" s="89">
        <v>706.257327</v>
      </c>
      <c r="M13" s="89">
        <v>891.3607583861732</v>
      </c>
      <c r="N13" s="88">
        <f t="shared" si="1"/>
        <v>126.20906351123395</v>
      </c>
      <c r="O13" s="84" t="s">
        <v>189</v>
      </c>
      <c r="P13" s="86"/>
      <c r="Q13" s="86"/>
      <c r="R13" s="99"/>
      <c r="S13" s="93">
        <v>3.335</v>
      </c>
      <c r="T13" s="93">
        <v>3.712</v>
      </c>
      <c r="U13" s="93"/>
      <c r="V13" s="93">
        <f t="shared" si="2"/>
      </c>
      <c r="W13" s="88"/>
      <c r="X13" s="100"/>
      <c r="Y13" s="89">
        <v>63.364</v>
      </c>
      <c r="Z13" s="89">
        <v>70.7212</v>
      </c>
      <c r="AA13" s="89"/>
      <c r="AB13" s="89">
        <f t="shared" si="3"/>
      </c>
    </row>
    <row r="14" spans="1:28" s="69" customFormat="1" ht="12" customHeight="1">
      <c r="A14" s="84" t="s">
        <v>130</v>
      </c>
      <c r="B14" s="86"/>
      <c r="C14" s="86"/>
      <c r="D14" s="99">
        <v>4</v>
      </c>
      <c r="E14" s="93">
        <v>2407.693</v>
      </c>
      <c r="F14" s="93">
        <v>2266.7069670252813</v>
      </c>
      <c r="G14" s="93">
        <v>2258.67713</v>
      </c>
      <c r="H14" s="93">
        <f t="shared" si="0"/>
        <v>99.64574878261307</v>
      </c>
      <c r="I14" s="88"/>
      <c r="J14" s="100">
        <v>7</v>
      </c>
      <c r="K14" s="89">
        <v>6278.967</v>
      </c>
      <c r="L14" s="89">
        <v>5696.502275000001</v>
      </c>
      <c r="M14" s="89">
        <v>8658.491961499041</v>
      </c>
      <c r="N14" s="88">
        <f t="shared" si="1"/>
        <v>151.9966383494342</v>
      </c>
      <c r="O14" s="84" t="s">
        <v>303</v>
      </c>
      <c r="P14" s="86"/>
      <c r="Q14" s="86"/>
      <c r="R14" s="99">
        <v>5</v>
      </c>
      <c r="S14" s="93">
        <v>48.171</v>
      </c>
      <c r="T14" s="93">
        <v>45.291</v>
      </c>
      <c r="U14" s="93">
        <v>45.838</v>
      </c>
      <c r="V14" s="93">
        <f t="shared" si="2"/>
        <v>101.20774546819457</v>
      </c>
      <c r="W14" s="88"/>
      <c r="X14" s="100">
        <v>6</v>
      </c>
      <c r="Y14" s="89">
        <v>134.317</v>
      </c>
      <c r="Z14" s="89">
        <v>121.815</v>
      </c>
      <c r="AA14" s="89">
        <v>132.745</v>
      </c>
      <c r="AB14" s="89">
        <f t="shared" si="3"/>
        <v>108.9726224192423</v>
      </c>
    </row>
    <row r="15" spans="1:28" s="69" customFormat="1" ht="11.25">
      <c r="A15" s="84" t="s">
        <v>131</v>
      </c>
      <c r="B15" s="86"/>
      <c r="C15" s="86"/>
      <c r="D15" s="99">
        <v>4</v>
      </c>
      <c r="E15" s="93">
        <v>2792.226</v>
      </c>
      <c r="F15" s="93">
        <v>2600.9227970252814</v>
      </c>
      <c r="G15" s="93">
        <v>2592.20251</v>
      </c>
      <c r="H15" s="93">
        <f t="shared" si="0"/>
        <v>99.6647233422209</v>
      </c>
      <c r="I15" s="88"/>
      <c r="J15" s="100">
        <v>7</v>
      </c>
      <c r="K15" s="89">
        <v>6983.289</v>
      </c>
      <c r="L15" s="89">
        <v>6402.759602000002</v>
      </c>
      <c r="M15" s="89">
        <v>9549.852719885212</v>
      </c>
      <c r="N15" s="88">
        <f t="shared" si="1"/>
        <v>149.15213616488376</v>
      </c>
      <c r="O15" s="84" t="s">
        <v>304</v>
      </c>
      <c r="P15" s="86"/>
      <c r="Q15" s="86"/>
      <c r="R15" s="99">
        <v>5</v>
      </c>
      <c r="S15" s="93">
        <v>10.321</v>
      </c>
      <c r="T15" s="93">
        <v>9.72</v>
      </c>
      <c r="U15" s="93">
        <v>9.43</v>
      </c>
      <c r="V15" s="93">
        <f t="shared" si="2"/>
        <v>97.01646090534979</v>
      </c>
      <c r="W15" s="88"/>
      <c r="X15" s="100">
        <v>6</v>
      </c>
      <c r="Y15" s="89">
        <v>15.542000000000003</v>
      </c>
      <c r="Z15" s="89">
        <v>15.81</v>
      </c>
      <c r="AA15" s="89">
        <v>16.015</v>
      </c>
      <c r="AB15" s="89">
        <f t="shared" si="3"/>
        <v>101.2966476913346</v>
      </c>
    </row>
    <row r="16" spans="1:28" s="69" customFormat="1" ht="11.25">
      <c r="A16" s="84" t="s">
        <v>132</v>
      </c>
      <c r="B16" s="86"/>
      <c r="C16" s="86"/>
      <c r="D16" s="99">
        <v>3</v>
      </c>
      <c r="E16" s="93">
        <v>430.419</v>
      </c>
      <c r="F16" s="93">
        <v>492.37207064693825</v>
      </c>
      <c r="G16" s="93">
        <v>494.863</v>
      </c>
      <c r="H16" s="93">
        <f t="shared" si="0"/>
        <v>100.50590386854984</v>
      </c>
      <c r="I16" s="88"/>
      <c r="J16" s="100">
        <v>7</v>
      </c>
      <c r="K16" s="89">
        <v>649.1940000000001</v>
      </c>
      <c r="L16" s="89">
        <v>779.4589702640434</v>
      </c>
      <c r="M16" s="89">
        <v>1148.8326547752288</v>
      </c>
      <c r="N16" s="88">
        <f t="shared" si="1"/>
        <v>147.38847054208117</v>
      </c>
      <c r="O16" s="84" t="s">
        <v>190</v>
      </c>
      <c r="P16" s="86"/>
      <c r="Q16" s="86"/>
      <c r="R16" s="99"/>
      <c r="S16" s="93">
        <v>26.612</v>
      </c>
      <c r="T16" s="93">
        <v>26.153</v>
      </c>
      <c r="U16" s="93"/>
      <c r="V16" s="93">
        <f t="shared" si="2"/>
      </c>
      <c r="W16" s="88"/>
      <c r="X16" s="100"/>
      <c r="Y16" s="89">
        <v>445.884</v>
      </c>
      <c r="Z16" s="89">
        <v>457.05524999999994</v>
      </c>
      <c r="AA16" s="89">
        <v>0</v>
      </c>
      <c r="AB16" s="89">
        <f t="shared" si="3"/>
      </c>
    </row>
    <row r="17" spans="1:28" s="69" customFormat="1" ht="12" customHeight="1">
      <c r="A17" s="84" t="s">
        <v>133</v>
      </c>
      <c r="B17" s="86"/>
      <c r="C17" s="86"/>
      <c r="D17" s="99">
        <v>3</v>
      </c>
      <c r="E17" s="93">
        <v>134.563</v>
      </c>
      <c r="F17" s="93">
        <v>146.62108900464438</v>
      </c>
      <c r="G17" s="93">
        <v>151.927</v>
      </c>
      <c r="H17" s="93">
        <f t="shared" si="0"/>
        <v>103.61879115165182</v>
      </c>
      <c r="I17" s="88"/>
      <c r="J17" s="100">
        <v>7</v>
      </c>
      <c r="K17" s="89">
        <v>233.54199999999997</v>
      </c>
      <c r="L17" s="89">
        <v>279.42402611157655</v>
      </c>
      <c r="M17" s="89">
        <v>384.9600286072981</v>
      </c>
      <c r="N17" s="88">
        <f t="shared" si="1"/>
        <v>137.76912242098325</v>
      </c>
      <c r="O17" s="84" t="s">
        <v>121</v>
      </c>
      <c r="P17" s="86"/>
      <c r="Q17" s="86"/>
      <c r="R17" s="99">
        <v>5</v>
      </c>
      <c r="S17" s="93">
        <v>1.73</v>
      </c>
      <c r="T17" s="93">
        <v>1.61</v>
      </c>
      <c r="U17" s="93">
        <v>1.841</v>
      </c>
      <c r="V17" s="93">
        <f t="shared" si="2"/>
        <v>114.34782608695652</v>
      </c>
      <c r="W17" s="88"/>
      <c r="X17" s="100">
        <v>5</v>
      </c>
      <c r="Y17" s="89">
        <v>91.656</v>
      </c>
      <c r="Z17" s="89">
        <v>83.46000000000001</v>
      </c>
      <c r="AA17" s="89">
        <v>98.74000000000001</v>
      </c>
      <c r="AB17" s="89">
        <f t="shared" si="3"/>
        <v>118.30817157919961</v>
      </c>
    </row>
    <row r="18" spans="1:28" s="90" customFormat="1" ht="11.25" customHeight="1">
      <c r="A18" s="84" t="s">
        <v>134</v>
      </c>
      <c r="B18" s="86"/>
      <c r="C18" s="86"/>
      <c r="D18" s="99">
        <v>3</v>
      </c>
      <c r="E18" s="93">
        <v>195.684</v>
      </c>
      <c r="F18" s="93">
        <v>211.198</v>
      </c>
      <c r="G18" s="93">
        <v>216.343</v>
      </c>
      <c r="H18" s="93">
        <f t="shared" si="0"/>
        <v>102.43610261460809</v>
      </c>
      <c r="I18" s="88"/>
      <c r="J18" s="100">
        <v>6</v>
      </c>
      <c r="K18" s="89">
        <v>449.67519999999996</v>
      </c>
      <c r="L18" s="89">
        <v>439.808936</v>
      </c>
      <c r="M18" s="89">
        <v>574.1390485690179</v>
      </c>
      <c r="N18" s="88">
        <f t="shared" si="1"/>
        <v>130.54283384751824</v>
      </c>
      <c r="O18" s="84" t="s">
        <v>191</v>
      </c>
      <c r="P18" s="86"/>
      <c r="Q18" s="86"/>
      <c r="R18" s="99">
        <v>3</v>
      </c>
      <c r="S18" s="93">
        <v>8.921</v>
      </c>
      <c r="T18" s="93">
        <v>9.043</v>
      </c>
      <c r="U18" s="93">
        <v>8.068</v>
      </c>
      <c r="V18" s="93">
        <f t="shared" si="2"/>
        <v>89.21817980758598</v>
      </c>
      <c r="W18" s="88"/>
      <c r="X18" s="100">
        <v>6</v>
      </c>
      <c r="Y18" s="89">
        <v>778.571</v>
      </c>
      <c r="Z18" s="89">
        <v>764.3603099999998</v>
      </c>
      <c r="AA18" s="89">
        <v>726.6646448055716</v>
      </c>
      <c r="AB18" s="89">
        <f t="shared" si="3"/>
        <v>95.06833822985547</v>
      </c>
    </row>
    <row r="19" spans="1:28" s="90" customFormat="1" ht="11.25" customHeight="1">
      <c r="A19" s="84" t="s">
        <v>300</v>
      </c>
      <c r="B19" s="86"/>
      <c r="C19" s="86"/>
      <c r="D19" s="99"/>
      <c r="E19" s="93">
        <f>E12+E15+E16+E17+E18</f>
        <v>5724.572</v>
      </c>
      <c r="F19" s="93">
        <f>F12+F15+F16+F17+F18</f>
        <v>5617.545181735394</v>
      </c>
      <c r="G19" s="93">
        <f>G12+G15+G16+G17+G18</f>
        <v>5679.75069</v>
      </c>
      <c r="H19" s="93">
        <f t="shared" si="0"/>
        <v>101.10734326564668</v>
      </c>
      <c r="I19" s="88"/>
      <c r="J19" s="100"/>
      <c r="K19" s="93">
        <f>K12+K15+K16+K17+K18</f>
        <v>14788.4542</v>
      </c>
      <c r="L19" s="93">
        <f>L12+L15+L16+L17+L18</f>
        <v>14232.99290993962</v>
      </c>
      <c r="M19" s="93">
        <f>M12+M15+M16+M17+M18</f>
        <v>19074.929667836757</v>
      </c>
      <c r="N19" s="88">
        <f t="shared" si="1"/>
        <v>134.01910468539452</v>
      </c>
      <c r="O19" s="84" t="s">
        <v>305</v>
      </c>
      <c r="P19" s="86"/>
      <c r="Q19" s="86"/>
      <c r="R19" s="99">
        <v>6</v>
      </c>
      <c r="S19" s="93">
        <v>4.6</v>
      </c>
      <c r="T19" s="93">
        <v>5.4</v>
      </c>
      <c r="U19" s="93">
        <v>5.6</v>
      </c>
      <c r="V19" s="93">
        <f aca="true" t="shared" si="4" ref="V19:V26">IF(AND(T19&gt;0,U19&gt;0),U19*100/T19,"")</f>
        <v>103.7037037037037</v>
      </c>
      <c r="W19" s="88"/>
      <c r="X19" s="100"/>
      <c r="Y19" s="89">
        <v>0.507</v>
      </c>
      <c r="Z19" s="89">
        <v>0.611</v>
      </c>
      <c r="AA19" s="89"/>
      <c r="AB19" s="89">
        <f aca="true" t="shared" si="5" ref="AB19:AB26">IF(AND(Z19&gt;0,AA19&gt;0),AA19*100/Z19,"")</f>
      </c>
    </row>
    <row r="20" spans="1:28" s="90" customFormat="1" ht="11.25" customHeight="1">
      <c r="A20" s="84" t="s">
        <v>135</v>
      </c>
      <c r="B20" s="86"/>
      <c r="C20" s="86"/>
      <c r="D20" s="99">
        <v>7</v>
      </c>
      <c r="E20" s="93">
        <v>421.605</v>
      </c>
      <c r="F20" s="93">
        <v>392.003</v>
      </c>
      <c r="G20" s="93">
        <v>363.491</v>
      </c>
      <c r="H20" s="93">
        <f t="shared" si="0"/>
        <v>92.72658627612543</v>
      </c>
      <c r="I20" s="88"/>
      <c r="J20" s="100"/>
      <c r="K20" s="89">
        <v>4811.496000000001</v>
      </c>
      <c r="L20" s="89">
        <v>4564.716669999999</v>
      </c>
      <c r="M20" s="89"/>
      <c r="N20" s="88">
        <f t="shared" si="1"/>
      </c>
      <c r="O20" s="84" t="s">
        <v>192</v>
      </c>
      <c r="P20" s="86"/>
      <c r="Q20" s="86"/>
      <c r="R20" s="99">
        <v>4</v>
      </c>
      <c r="S20" s="93">
        <v>3.423</v>
      </c>
      <c r="T20" s="93">
        <v>3.352</v>
      </c>
      <c r="U20" s="93">
        <v>3.979</v>
      </c>
      <c r="V20" s="93">
        <f t="shared" si="4"/>
        <v>118.70525059665873</v>
      </c>
      <c r="W20" s="88"/>
      <c r="X20" s="100">
        <v>6</v>
      </c>
      <c r="Y20" s="89">
        <v>208.821</v>
      </c>
      <c r="Z20" s="89">
        <v>246.476019</v>
      </c>
      <c r="AA20" s="89">
        <v>237.20364</v>
      </c>
      <c r="AB20" s="89">
        <f t="shared" si="5"/>
        <v>96.23801981319733</v>
      </c>
    </row>
    <row r="21" spans="1:28" s="90" customFormat="1" ht="11.25" customHeight="1">
      <c r="A21" s="84" t="s">
        <v>136</v>
      </c>
      <c r="B21" s="86"/>
      <c r="C21" s="86"/>
      <c r="D21" s="99">
        <v>6</v>
      </c>
      <c r="E21" s="93">
        <v>7.298</v>
      </c>
      <c r="F21" s="93">
        <v>8.429</v>
      </c>
      <c r="G21" s="93">
        <v>8.279</v>
      </c>
      <c r="H21" s="93">
        <f t="shared" si="0"/>
        <v>98.22042946968797</v>
      </c>
      <c r="I21" s="88"/>
      <c r="J21" s="100">
        <v>7</v>
      </c>
      <c r="K21" s="89">
        <v>45.76299999999999</v>
      </c>
      <c r="L21" s="89">
        <v>54.353547000000006</v>
      </c>
      <c r="M21" s="89">
        <v>47.1446</v>
      </c>
      <c r="N21" s="88">
        <f t="shared" si="1"/>
        <v>86.73693365402629</v>
      </c>
      <c r="O21" s="84" t="s">
        <v>193</v>
      </c>
      <c r="P21" s="86"/>
      <c r="Q21" s="86"/>
      <c r="R21" s="99">
        <v>5</v>
      </c>
      <c r="S21" s="93">
        <v>2.402</v>
      </c>
      <c r="T21" s="93">
        <v>2.478</v>
      </c>
      <c r="U21" s="93">
        <v>2.719</v>
      </c>
      <c r="V21" s="93">
        <f t="shared" si="4"/>
        <v>109.72558514931394</v>
      </c>
      <c r="W21" s="88"/>
      <c r="X21" s="100">
        <v>11</v>
      </c>
      <c r="Y21" s="89">
        <v>65.668</v>
      </c>
      <c r="Z21" s="89">
        <v>71.17099999999999</v>
      </c>
      <c r="AA21" s="89">
        <v>0</v>
      </c>
      <c r="AB21" s="89">
        <f t="shared" si="5"/>
      </c>
    </row>
    <row r="22" spans="1:28" s="90" customFormat="1" ht="11.25" customHeight="1">
      <c r="A22" s="84" t="s">
        <v>137</v>
      </c>
      <c r="B22" s="86"/>
      <c r="C22" s="86"/>
      <c r="D22" s="99">
        <v>6</v>
      </c>
      <c r="E22" s="93">
        <v>110.419</v>
      </c>
      <c r="F22" s="93">
        <v>109.484</v>
      </c>
      <c r="G22" s="93">
        <v>109.411</v>
      </c>
      <c r="H22" s="93">
        <f t="shared" si="0"/>
        <v>99.93332359066166</v>
      </c>
      <c r="I22" s="88"/>
      <c r="J22" s="100">
        <v>7</v>
      </c>
      <c r="K22" s="89">
        <v>861.103</v>
      </c>
      <c r="L22" s="89">
        <v>842.5070000000001</v>
      </c>
      <c r="M22" s="89">
        <v>838.279</v>
      </c>
      <c r="N22" s="88">
        <f t="shared" si="1"/>
        <v>99.49816440694259</v>
      </c>
      <c r="O22" s="84" t="s">
        <v>194</v>
      </c>
      <c r="P22" s="86"/>
      <c r="Q22" s="86"/>
      <c r="R22" s="99">
        <v>5</v>
      </c>
      <c r="S22" s="93">
        <v>10.102</v>
      </c>
      <c r="T22" s="93">
        <v>10.331</v>
      </c>
      <c r="U22" s="93">
        <v>10.957</v>
      </c>
      <c r="V22" s="93">
        <f t="shared" si="4"/>
        <v>106.05943277514278</v>
      </c>
      <c r="W22" s="88"/>
      <c r="X22" s="100"/>
      <c r="Y22" s="89">
        <v>464.4960000000001</v>
      </c>
      <c r="Z22" s="89">
        <v>539.022953</v>
      </c>
      <c r="AA22" s="89"/>
      <c r="AB22" s="89">
        <f t="shared" si="5"/>
      </c>
    </row>
    <row r="23" spans="1:28" s="90" customFormat="1" ht="11.25" customHeight="1">
      <c r="A23" s="84"/>
      <c r="B23" s="86"/>
      <c r="C23" s="86"/>
      <c r="D23" s="99"/>
      <c r="E23" s="93"/>
      <c r="F23" s="93"/>
      <c r="G23" s="93"/>
      <c r="H23" s="93"/>
      <c r="I23" s="88"/>
      <c r="J23" s="100"/>
      <c r="K23" s="89"/>
      <c r="L23" s="89"/>
      <c r="M23" s="89"/>
      <c r="N23" s="88"/>
      <c r="O23" s="84" t="s">
        <v>195</v>
      </c>
      <c r="P23" s="86"/>
      <c r="Q23" s="86"/>
      <c r="R23" s="99">
        <v>5</v>
      </c>
      <c r="S23" s="93">
        <v>6.926</v>
      </c>
      <c r="T23" s="93">
        <v>6.693</v>
      </c>
      <c r="U23" s="93">
        <v>6.67</v>
      </c>
      <c r="V23" s="93">
        <f t="shared" si="4"/>
        <v>99.65635738831615</v>
      </c>
      <c r="W23" s="88"/>
      <c r="X23" s="100">
        <v>6</v>
      </c>
      <c r="Y23" s="89">
        <v>376.952</v>
      </c>
      <c r="Z23" s="89">
        <v>403.423</v>
      </c>
      <c r="AA23" s="89">
        <v>415.242</v>
      </c>
      <c r="AB23" s="89">
        <f t="shared" si="5"/>
        <v>102.92967926964998</v>
      </c>
    </row>
    <row r="24" spans="1:28" s="90" customFormat="1" ht="11.25" customHeight="1">
      <c r="A24" s="84" t="s">
        <v>138</v>
      </c>
      <c r="B24" s="86"/>
      <c r="C24" s="86"/>
      <c r="D24" s="99"/>
      <c r="E24" s="93"/>
      <c r="F24" s="93"/>
      <c r="G24" s="93"/>
      <c r="H24" s="93"/>
      <c r="I24" s="88"/>
      <c r="J24" s="100"/>
      <c r="K24" s="89"/>
      <c r="L24" s="89"/>
      <c r="M24" s="89"/>
      <c r="N24" s="88"/>
      <c r="O24" s="84" t="s">
        <v>122</v>
      </c>
      <c r="P24" s="86"/>
      <c r="Q24" s="86"/>
      <c r="R24" s="99">
        <v>3</v>
      </c>
      <c r="S24" s="93">
        <v>6.965</v>
      </c>
      <c r="T24" s="93">
        <v>6.943195177867483</v>
      </c>
      <c r="U24" s="93">
        <v>6.926854483082769</v>
      </c>
      <c r="V24" s="93">
        <f t="shared" si="4"/>
        <v>99.76465165725426</v>
      </c>
      <c r="W24" s="88"/>
      <c r="X24" s="100">
        <v>5</v>
      </c>
      <c r="Y24" s="89">
        <v>85.67900000000003</v>
      </c>
      <c r="Z24" s="89">
        <v>80.90800000000002</v>
      </c>
      <c r="AA24" s="89">
        <v>80.34370000000003</v>
      </c>
      <c r="AB24" s="89">
        <f t="shared" si="5"/>
        <v>99.30254115785831</v>
      </c>
    </row>
    <row r="25" spans="1:28" s="90" customFormat="1" ht="11.25" customHeight="1">
      <c r="A25" s="84" t="s">
        <v>139</v>
      </c>
      <c r="B25" s="86"/>
      <c r="C25" s="86"/>
      <c r="D25" s="99">
        <v>6</v>
      </c>
      <c r="E25" s="93">
        <v>7.737</v>
      </c>
      <c r="F25" s="93">
        <v>8.934</v>
      </c>
      <c r="G25" s="93">
        <v>9.253</v>
      </c>
      <c r="H25" s="93">
        <f aca="true" t="shared" si="6" ref="H25:H32">IF(AND(F25&gt;0,G25&gt;0),G25*100/F25,"")</f>
        <v>103.57062905753303</v>
      </c>
      <c r="I25" s="88"/>
      <c r="J25" s="100">
        <v>7</v>
      </c>
      <c r="K25" s="89">
        <v>12.629</v>
      </c>
      <c r="L25" s="89">
        <v>18.178664999999995</v>
      </c>
      <c r="M25" s="89">
        <v>17.406575999999998</v>
      </c>
      <c r="N25" s="88">
        <f aca="true" t="shared" si="7" ref="N25:N32">IF(AND(L25&gt;0,M25&gt;0),M25*100/L25,"")</f>
        <v>95.75277392481793</v>
      </c>
      <c r="O25" s="84" t="s">
        <v>306</v>
      </c>
      <c r="P25" s="86"/>
      <c r="Q25" s="86"/>
      <c r="R25" s="99">
        <v>3</v>
      </c>
      <c r="S25" s="93">
        <v>25.6</v>
      </c>
      <c r="T25" s="93">
        <v>24.5</v>
      </c>
      <c r="U25" s="93">
        <v>27.7</v>
      </c>
      <c r="V25" s="93">
        <f t="shared" si="4"/>
        <v>113.06122448979592</v>
      </c>
      <c r="W25" s="88"/>
      <c r="X25" s="100">
        <v>6</v>
      </c>
      <c r="Y25" s="89">
        <v>4.558999999999999</v>
      </c>
      <c r="Z25" s="89">
        <v>4.702999999999999</v>
      </c>
      <c r="AA25" s="89">
        <v>4.8420000000000005</v>
      </c>
      <c r="AB25" s="89">
        <f t="shared" si="5"/>
        <v>102.95556028067193</v>
      </c>
    </row>
    <row r="26" spans="1:28" s="90" customFormat="1" ht="11.25" customHeight="1">
      <c r="A26" s="84" t="s">
        <v>140</v>
      </c>
      <c r="B26" s="86"/>
      <c r="C26" s="86"/>
      <c r="D26" s="99">
        <v>6</v>
      </c>
      <c r="E26" s="93">
        <v>23.22</v>
      </c>
      <c r="F26" s="93">
        <v>50.312</v>
      </c>
      <c r="G26" s="93">
        <v>45.517</v>
      </c>
      <c r="H26" s="93">
        <f t="shared" si="6"/>
        <v>90.46947050405471</v>
      </c>
      <c r="I26" s="88"/>
      <c r="J26" s="100">
        <v>6</v>
      </c>
      <c r="K26" s="89">
        <v>39.03999999999999</v>
      </c>
      <c r="L26" s="89">
        <v>62.403000000000006</v>
      </c>
      <c r="M26" s="89">
        <v>53.7692</v>
      </c>
      <c r="N26" s="88">
        <f t="shared" si="7"/>
        <v>86.16444722208867</v>
      </c>
      <c r="O26" s="84" t="s">
        <v>124</v>
      </c>
      <c r="P26" s="86"/>
      <c r="Q26" s="86"/>
      <c r="R26" s="99">
        <v>11</v>
      </c>
      <c r="S26" s="93">
        <v>2.912</v>
      </c>
      <c r="T26" s="93">
        <v>2.842</v>
      </c>
      <c r="U26" s="93">
        <v>2.593</v>
      </c>
      <c r="V26" s="93">
        <f t="shared" si="4"/>
        <v>91.23856439127375</v>
      </c>
      <c r="W26" s="88"/>
      <c r="X26" s="100">
        <v>3</v>
      </c>
      <c r="Y26" s="89">
        <v>91.40100000000001</v>
      </c>
      <c r="Z26" s="89">
        <v>86.03799999999997</v>
      </c>
      <c r="AA26" s="89">
        <v>79.83249999999998</v>
      </c>
      <c r="AB26" s="89">
        <f t="shared" si="5"/>
        <v>92.78748924893652</v>
      </c>
    </row>
    <row r="27" spans="1:28" s="90" customFormat="1" ht="11.25" customHeight="1">
      <c r="A27" s="84" t="s">
        <v>141</v>
      </c>
      <c r="B27" s="86"/>
      <c r="C27" s="86"/>
      <c r="D27" s="99">
        <v>6</v>
      </c>
      <c r="E27" s="93">
        <v>31.35</v>
      </c>
      <c r="F27" s="93">
        <v>30.713</v>
      </c>
      <c r="G27" s="93">
        <v>29.73</v>
      </c>
      <c r="H27" s="93">
        <f t="shared" si="6"/>
        <v>96.79940090515417</v>
      </c>
      <c r="I27" s="88"/>
      <c r="J27" s="100">
        <v>6</v>
      </c>
      <c r="K27" s="89">
        <v>23.905749999999998</v>
      </c>
      <c r="L27" s="89">
        <v>20.055000000000003</v>
      </c>
      <c r="M27" s="89">
        <v>25.926499999999997</v>
      </c>
      <c r="N27" s="88">
        <f t="shared" si="7"/>
        <v>129.27698828222384</v>
      </c>
      <c r="O27" s="84"/>
      <c r="P27" s="86"/>
      <c r="Q27" s="86"/>
      <c r="R27" s="99"/>
      <c r="S27" s="93"/>
      <c r="T27" s="93"/>
      <c r="U27" s="93"/>
      <c r="V27" s="93"/>
      <c r="W27" s="88"/>
      <c r="X27" s="100"/>
      <c r="Y27" s="89"/>
      <c r="Z27" s="89"/>
      <c r="AA27" s="89"/>
      <c r="AB27" s="89"/>
    </row>
    <row r="28" spans="1:28" s="90" customFormat="1" ht="11.25" customHeight="1">
      <c r="A28" s="84" t="s">
        <v>142</v>
      </c>
      <c r="B28" s="86"/>
      <c r="C28" s="86"/>
      <c r="D28" s="99">
        <v>6</v>
      </c>
      <c r="E28" s="93">
        <v>38.61</v>
      </c>
      <c r="F28" s="93">
        <v>38.130379999999995</v>
      </c>
      <c r="G28" s="93">
        <v>33.532</v>
      </c>
      <c r="H28" s="93">
        <f t="shared" si="6"/>
        <v>87.94037720054193</v>
      </c>
      <c r="I28" s="88"/>
      <c r="J28" s="100">
        <v>6</v>
      </c>
      <c r="K28" s="89">
        <v>33.954</v>
      </c>
      <c r="L28" s="89">
        <v>27.6537116</v>
      </c>
      <c r="M28" s="89">
        <v>32.200500000000005</v>
      </c>
      <c r="N28" s="88">
        <f t="shared" si="7"/>
        <v>116.44187393637245</v>
      </c>
      <c r="O28" s="84" t="s">
        <v>196</v>
      </c>
      <c r="P28" s="86"/>
      <c r="Q28" s="86"/>
      <c r="R28" s="99"/>
      <c r="S28" s="93"/>
      <c r="T28" s="93"/>
      <c r="U28" s="93"/>
      <c r="V28" s="93"/>
      <c r="W28" s="88"/>
      <c r="X28" s="100"/>
      <c r="Y28" s="89"/>
      <c r="Z28" s="89"/>
      <c r="AA28" s="89"/>
      <c r="AB28" s="89"/>
    </row>
    <row r="29" spans="1:28" s="90" customFormat="1" ht="12" customHeight="1">
      <c r="A29" s="84" t="s">
        <v>143</v>
      </c>
      <c r="B29" s="86"/>
      <c r="C29" s="86"/>
      <c r="D29" s="99">
        <v>6</v>
      </c>
      <c r="E29" s="93">
        <v>139.386</v>
      </c>
      <c r="F29" s="93">
        <v>164.11247</v>
      </c>
      <c r="G29" s="93">
        <v>149.103</v>
      </c>
      <c r="H29" s="93">
        <f t="shared" si="6"/>
        <v>90.85415629903079</v>
      </c>
      <c r="I29" s="88"/>
      <c r="J29" s="100">
        <v>6</v>
      </c>
      <c r="K29" s="89">
        <v>141.85500000000002</v>
      </c>
      <c r="L29" s="89">
        <v>192.642</v>
      </c>
      <c r="M29" s="89">
        <v>268.04779999999994</v>
      </c>
      <c r="N29" s="88">
        <f t="shared" si="7"/>
        <v>139.14296986119328</v>
      </c>
      <c r="O29" s="84" t="s">
        <v>197</v>
      </c>
      <c r="P29" s="86"/>
      <c r="Q29" s="86"/>
      <c r="R29" s="99">
        <v>0</v>
      </c>
      <c r="S29" s="93">
        <v>0</v>
      </c>
      <c r="T29" s="93">
        <v>0</v>
      </c>
      <c r="U29" s="93">
        <v>0</v>
      </c>
      <c r="V29" s="93">
        <f aca="true" t="shared" si="8" ref="V29:V34">IF(AND(T29&gt;0,U29&gt;0),U29*100/T29,"")</f>
      </c>
      <c r="W29" s="88"/>
      <c r="X29" s="100">
        <v>5</v>
      </c>
      <c r="Y29" s="89">
        <v>3483.5869999999995</v>
      </c>
      <c r="Z29" s="89">
        <v>2979.845</v>
      </c>
      <c r="AA29" s="89">
        <v>0</v>
      </c>
      <c r="AB29" s="89">
        <f aca="true" t="shared" si="9" ref="AB29:AB34">IF(AND(Z29&gt;0,AA29&gt;0),AA29*100/Z29,"")</f>
      </c>
    </row>
    <row r="30" spans="1:28" s="90" customFormat="1" ht="11.25" customHeight="1">
      <c r="A30" s="84" t="s">
        <v>144</v>
      </c>
      <c r="B30" s="86"/>
      <c r="C30" s="86"/>
      <c r="D30" s="99">
        <v>6</v>
      </c>
      <c r="E30" s="93">
        <v>94.69</v>
      </c>
      <c r="F30" s="93">
        <v>100.489</v>
      </c>
      <c r="G30" s="93">
        <v>91.424</v>
      </c>
      <c r="H30" s="93">
        <f t="shared" si="6"/>
        <v>90.97911214162745</v>
      </c>
      <c r="I30" s="88"/>
      <c r="J30" s="100">
        <v>6</v>
      </c>
      <c r="K30" s="89">
        <v>79.04299999999998</v>
      </c>
      <c r="L30" s="89">
        <v>87.764</v>
      </c>
      <c r="M30" s="89">
        <v>110.80565000000001</v>
      </c>
      <c r="N30" s="88">
        <f t="shared" si="7"/>
        <v>126.25410190966687</v>
      </c>
      <c r="O30" s="84" t="s">
        <v>198</v>
      </c>
      <c r="P30" s="86"/>
      <c r="Q30" s="86"/>
      <c r="R30" s="99">
        <v>0</v>
      </c>
      <c r="S30" s="93">
        <v>0</v>
      </c>
      <c r="T30" s="93">
        <v>0</v>
      </c>
      <c r="U30" s="93">
        <v>0</v>
      </c>
      <c r="V30" s="93">
        <f t="shared" si="8"/>
      </c>
      <c r="W30" s="88"/>
      <c r="X30" s="100">
        <v>5</v>
      </c>
      <c r="Y30" s="89">
        <v>1088.982</v>
      </c>
      <c r="Z30" s="89">
        <v>749.725</v>
      </c>
      <c r="AA30" s="89"/>
      <c r="AB30" s="89">
        <f t="shared" si="9"/>
      </c>
    </row>
    <row r="31" spans="1:28" s="90" customFormat="1" ht="11.25" customHeight="1">
      <c r="A31" s="84" t="s">
        <v>145</v>
      </c>
      <c r="B31" s="86"/>
      <c r="C31" s="86"/>
      <c r="D31" s="99">
        <v>6</v>
      </c>
      <c r="E31" s="93">
        <v>4.706</v>
      </c>
      <c r="F31" s="93">
        <v>3.38</v>
      </c>
      <c r="G31" s="93">
        <v>3.159</v>
      </c>
      <c r="H31" s="93">
        <f t="shared" si="6"/>
        <v>93.46153846153845</v>
      </c>
      <c r="I31" s="88"/>
      <c r="J31" s="100">
        <v>6</v>
      </c>
      <c r="K31" s="89">
        <v>2.9629999999999996</v>
      </c>
      <c r="L31" s="89">
        <v>2.379</v>
      </c>
      <c r="M31" s="89">
        <v>3.1470000000000002</v>
      </c>
      <c r="N31" s="88">
        <f t="shared" si="7"/>
        <v>132.28247162673395</v>
      </c>
      <c r="O31" s="84" t="s">
        <v>199</v>
      </c>
      <c r="P31" s="86"/>
      <c r="Q31" s="86"/>
      <c r="R31" s="99">
        <v>0</v>
      </c>
      <c r="S31" s="93">
        <v>0</v>
      </c>
      <c r="T31" s="93">
        <v>0</v>
      </c>
      <c r="U31" s="93">
        <v>0</v>
      </c>
      <c r="V31" s="93">
        <f t="shared" si="8"/>
      </c>
      <c r="W31" s="88"/>
      <c r="X31" s="100">
        <v>4</v>
      </c>
      <c r="Y31" s="89">
        <v>77.931</v>
      </c>
      <c r="Z31" s="89">
        <v>68.67899999999999</v>
      </c>
      <c r="AA31" s="89">
        <v>0</v>
      </c>
      <c r="AB31" s="89">
        <f t="shared" si="9"/>
      </c>
    </row>
    <row r="32" spans="1:28" s="90" customFormat="1" ht="11.25" customHeight="1">
      <c r="A32" s="84" t="s">
        <v>146</v>
      </c>
      <c r="B32" s="86"/>
      <c r="C32" s="86"/>
      <c r="D32" s="99">
        <v>6</v>
      </c>
      <c r="E32" s="93">
        <v>105.185</v>
      </c>
      <c r="F32" s="93">
        <v>75.163</v>
      </c>
      <c r="G32" s="93">
        <v>61.954</v>
      </c>
      <c r="H32" s="93">
        <f t="shared" si="6"/>
        <v>82.4261937389407</v>
      </c>
      <c r="I32" s="88"/>
      <c r="J32" s="100">
        <v>6</v>
      </c>
      <c r="K32" s="89">
        <v>103.242</v>
      </c>
      <c r="L32" s="89">
        <v>56.34499999999999</v>
      </c>
      <c r="M32" s="89">
        <v>68.63000000000001</v>
      </c>
      <c r="N32" s="88">
        <f t="shared" si="7"/>
        <v>121.803176856864</v>
      </c>
      <c r="O32" s="84" t="s">
        <v>200</v>
      </c>
      <c r="P32" s="86"/>
      <c r="Q32" s="86"/>
      <c r="R32" s="99">
        <v>0</v>
      </c>
      <c r="S32" s="93">
        <v>0</v>
      </c>
      <c r="T32" s="93">
        <v>0</v>
      </c>
      <c r="U32" s="93">
        <v>0</v>
      </c>
      <c r="V32" s="93">
        <f t="shared" si="8"/>
      </c>
      <c r="W32" s="88"/>
      <c r="X32" s="100">
        <v>12</v>
      </c>
      <c r="Y32" s="89">
        <v>135.754</v>
      </c>
      <c r="Z32" s="89">
        <v>112.512</v>
      </c>
      <c r="AA32" s="89">
        <v>0</v>
      </c>
      <c r="AB32" s="89">
        <f t="shared" si="9"/>
      </c>
    </row>
    <row r="33" spans="1:28" s="90" customFormat="1" ht="11.25" customHeight="1">
      <c r="A33" s="84"/>
      <c r="B33" s="86"/>
      <c r="C33" s="86"/>
      <c r="D33" s="99"/>
      <c r="E33" s="93"/>
      <c r="F33" s="93"/>
      <c r="G33" s="93"/>
      <c r="H33" s="93"/>
      <c r="I33" s="88"/>
      <c r="J33" s="100"/>
      <c r="K33" s="89"/>
      <c r="L33" s="89"/>
      <c r="M33" s="89"/>
      <c r="N33" s="88"/>
      <c r="O33" s="84" t="s">
        <v>201</v>
      </c>
      <c r="P33" s="86"/>
      <c r="Q33" s="86"/>
      <c r="R33" s="99">
        <v>0</v>
      </c>
      <c r="S33" s="93">
        <v>0</v>
      </c>
      <c r="T33" s="93">
        <v>0</v>
      </c>
      <c r="U33" s="93">
        <v>0</v>
      </c>
      <c r="V33" s="93">
        <f t="shared" si="8"/>
      </c>
      <c r="W33" s="88"/>
      <c r="X33" s="100">
        <v>1</v>
      </c>
      <c r="Y33" s="89">
        <v>1694.536</v>
      </c>
      <c r="Z33" s="89">
        <v>1349.7709000000002</v>
      </c>
      <c r="AA33" s="89">
        <v>0</v>
      </c>
      <c r="AB33" s="89">
        <f t="shared" si="9"/>
      </c>
    </row>
    <row r="34" spans="1:28" s="90" customFormat="1" ht="11.25" customHeight="1">
      <c r="A34" s="84" t="s">
        <v>147</v>
      </c>
      <c r="B34" s="86"/>
      <c r="C34" s="86"/>
      <c r="D34" s="99"/>
      <c r="E34" s="93"/>
      <c r="F34" s="93"/>
      <c r="G34" s="129"/>
      <c r="H34" s="93"/>
      <c r="I34" s="93"/>
      <c r="J34" s="93"/>
      <c r="K34" s="93"/>
      <c r="L34" s="93"/>
      <c r="M34" s="89"/>
      <c r="N34" s="88"/>
      <c r="O34" s="84" t="s">
        <v>202</v>
      </c>
      <c r="P34" s="86"/>
      <c r="Q34" s="86"/>
      <c r="R34" s="99">
        <v>0</v>
      </c>
      <c r="S34" s="93">
        <v>0</v>
      </c>
      <c r="T34" s="93">
        <v>0</v>
      </c>
      <c r="U34" s="93">
        <v>0</v>
      </c>
      <c r="V34" s="93">
        <f t="shared" si="8"/>
      </c>
      <c r="W34" s="88"/>
      <c r="X34" s="100">
        <v>3</v>
      </c>
      <c r="Y34" s="89">
        <v>559.584</v>
      </c>
      <c r="Z34" s="89">
        <v>510.0258999999999</v>
      </c>
      <c r="AA34" s="89">
        <v>0</v>
      </c>
      <c r="AB34" s="89">
        <f t="shared" si="9"/>
      </c>
    </row>
    <row r="35" spans="1:26" s="90" customFormat="1" ht="11.25" customHeight="1">
      <c r="A35" s="84" t="s">
        <v>148</v>
      </c>
      <c r="B35" s="86"/>
      <c r="C35" s="86"/>
      <c r="D35" s="99">
        <v>4</v>
      </c>
      <c r="E35" s="93">
        <v>4.468</v>
      </c>
      <c r="F35" s="93">
        <v>4.269</v>
      </c>
      <c r="G35" s="93">
        <v>4.309</v>
      </c>
      <c r="H35" s="93">
        <f>IF(AND(F35&gt;0,G35&gt;0),G35*100/F35,"")</f>
        <v>100.9369875849145</v>
      </c>
      <c r="I35" s="88"/>
      <c r="J35" s="100">
        <v>4</v>
      </c>
      <c r="K35" s="89">
        <v>109.86099999999999</v>
      </c>
      <c r="L35" s="89">
        <v>104.03899999999999</v>
      </c>
      <c r="M35" s="89">
        <v>105.5155</v>
      </c>
      <c r="N35" s="88">
        <f>IF(AND(L35&gt;0,M35&gt;0),M35*100/L35,"")</f>
        <v>101.41917934620673</v>
      </c>
      <c r="O35" s="90" t="s">
        <v>307</v>
      </c>
      <c r="Y35" s="89">
        <f>SUM(Y32:Y34)</f>
        <v>2389.874</v>
      </c>
      <c r="Z35" s="89">
        <f>SUM(Z32:Z34)</f>
        <v>1972.3088</v>
      </c>
    </row>
    <row r="36" spans="1:14" s="90" customFormat="1" ht="11.25" customHeight="1">
      <c r="A36" s="84" t="s">
        <v>149</v>
      </c>
      <c r="B36" s="86"/>
      <c r="C36" s="86"/>
      <c r="D36" s="99">
        <v>6</v>
      </c>
      <c r="E36" s="93">
        <v>14.725</v>
      </c>
      <c r="F36" s="93">
        <v>13.902</v>
      </c>
      <c r="G36" s="93">
        <v>14.204</v>
      </c>
      <c r="H36" s="93">
        <f>IF(AND(F36&gt;0,G36&gt;0),G36*100/F36,"")</f>
        <v>102.17234930225868</v>
      </c>
      <c r="I36" s="88"/>
      <c r="J36" s="100">
        <v>6</v>
      </c>
      <c r="K36" s="89">
        <v>448.841</v>
      </c>
      <c r="L36" s="89">
        <v>419.692</v>
      </c>
      <c r="M36" s="89">
        <v>366.586</v>
      </c>
      <c r="N36" s="88">
        <f>IF(AND(L36&gt;0,M36&gt;0),M36*100/L36,"")</f>
        <v>87.34643500471773</v>
      </c>
    </row>
    <row r="37" spans="1:28" s="90" customFormat="1" ht="11.25" customHeight="1">
      <c r="A37" s="84" t="s">
        <v>150</v>
      </c>
      <c r="B37" s="86"/>
      <c r="C37" s="86"/>
      <c r="D37" s="99">
        <v>6</v>
      </c>
      <c r="E37" s="93">
        <v>33.547</v>
      </c>
      <c r="F37" s="93">
        <v>33.829</v>
      </c>
      <c r="G37" s="93">
        <v>33.18</v>
      </c>
      <c r="H37" s="93">
        <f>IF(AND(F37&gt;0,G37&gt;0),G37*100/F37,"")</f>
        <v>98.08152768334861</v>
      </c>
      <c r="I37" s="88"/>
      <c r="J37" s="100">
        <v>7</v>
      </c>
      <c r="K37" s="89">
        <v>1035.787</v>
      </c>
      <c r="L37" s="89">
        <v>977.823399</v>
      </c>
      <c r="M37" s="89">
        <v>954.3301499999999</v>
      </c>
      <c r="N37" s="88">
        <f>IF(AND(L37&gt;0,M37&gt;0),M37*100/L37,"")</f>
        <v>97.59739345325278</v>
      </c>
      <c r="O37" s="84" t="s">
        <v>203</v>
      </c>
      <c r="P37" s="86"/>
      <c r="Q37" s="86"/>
      <c r="R37" s="99"/>
      <c r="S37" s="93"/>
      <c r="T37" s="93"/>
      <c r="U37" s="93"/>
      <c r="V37" s="93"/>
      <c r="W37" s="88"/>
      <c r="X37" s="100"/>
      <c r="Y37" s="89"/>
      <c r="Z37" s="89"/>
      <c r="AA37" s="89"/>
      <c r="AB37" s="89"/>
    </row>
    <row r="38" spans="1:28" s="90" customFormat="1" ht="11.25" customHeight="1">
      <c r="A38" s="84" t="s">
        <v>151</v>
      </c>
      <c r="B38" s="86"/>
      <c r="C38" s="86"/>
      <c r="D38" s="99">
        <v>7</v>
      </c>
      <c r="E38" s="93">
        <v>23.388</v>
      </c>
      <c r="F38" s="93">
        <v>20.046</v>
      </c>
      <c r="G38" s="93">
        <v>21.323</v>
      </c>
      <c r="H38" s="93">
        <f>IF(AND(F38&gt;0,G38&gt;0),G38*100/F38,"")</f>
        <v>106.37034819914199</v>
      </c>
      <c r="I38" s="88"/>
      <c r="J38" s="100">
        <v>12</v>
      </c>
      <c r="K38" s="89">
        <v>949.5199999999999</v>
      </c>
      <c r="L38" s="89">
        <v>743.005</v>
      </c>
      <c r="M38" s="89">
        <v>0</v>
      </c>
      <c r="N38" s="88">
        <f>IF(AND(L38&gt;0,M38&gt;0),M38*100/L38,"")</f>
      </c>
      <c r="O38" s="84" t="s">
        <v>204</v>
      </c>
      <c r="P38" s="86"/>
      <c r="Q38" s="86"/>
      <c r="R38" s="99">
        <v>0</v>
      </c>
      <c r="S38" s="93">
        <v>0</v>
      </c>
      <c r="T38" s="93">
        <v>0</v>
      </c>
      <c r="U38" s="93">
        <v>0</v>
      </c>
      <c r="V38" s="93">
        <f>IF(AND(T38&gt;0,U38&gt;0),U38*100/T38,"")</f>
      </c>
      <c r="W38" s="88"/>
      <c r="X38" s="100">
        <v>5</v>
      </c>
      <c r="Y38" s="89">
        <v>76.98700000000001</v>
      </c>
      <c r="Z38" s="89">
        <v>93.15799999999999</v>
      </c>
      <c r="AA38" s="89">
        <v>84.644</v>
      </c>
      <c r="AB38" s="89">
        <f aca="true" t="shared" si="10" ref="AB38:AB55">IF(AND(Z38&gt;0,AA38&gt;0),AA38*100/Z38,"")</f>
        <v>90.86068829300761</v>
      </c>
    </row>
    <row r="39" spans="1:28" s="90" customFormat="1" ht="11.25" customHeight="1">
      <c r="A39" s="84" t="s">
        <v>152</v>
      </c>
      <c r="B39" s="86"/>
      <c r="C39" s="86"/>
      <c r="D39" s="99">
        <v>7</v>
      </c>
      <c r="E39" s="93">
        <v>76.128</v>
      </c>
      <c r="F39" s="93">
        <v>72.046</v>
      </c>
      <c r="G39" s="93">
        <v>73.016</v>
      </c>
      <c r="H39" s="93">
        <f>IF(AND(F39&gt;0,G39&gt;0),G39*100/F39,"")</f>
        <v>101.3463620464703</v>
      </c>
      <c r="I39" s="88"/>
      <c r="J39" s="100">
        <v>12</v>
      </c>
      <c r="K39" s="89">
        <v>2544.0090000000005</v>
      </c>
      <c r="L39" s="89">
        <v>2244.5593989999998</v>
      </c>
      <c r="M39" s="89">
        <v>0</v>
      </c>
      <c r="N39" s="88">
        <f>IF(AND(L39&gt;0,M39&gt;0),M39*100/L39,"")</f>
      </c>
      <c r="O39" s="84" t="s">
        <v>205</v>
      </c>
      <c r="P39" s="86"/>
      <c r="Q39" s="86"/>
      <c r="R39" s="99">
        <v>0</v>
      </c>
      <c r="S39" s="93">
        <v>0</v>
      </c>
      <c r="T39" s="93">
        <v>0</v>
      </c>
      <c r="U39" s="93">
        <v>0</v>
      </c>
      <c r="V39" s="93">
        <f>IF(AND(T39&gt;0,U39&gt;0),U39*100/T39,"")</f>
      </c>
      <c r="W39" s="88"/>
      <c r="X39" s="100">
        <v>7</v>
      </c>
      <c r="Y39" s="89">
        <v>542.948</v>
      </c>
      <c r="Z39" s="89">
        <v>534.810545</v>
      </c>
      <c r="AA39" s="89">
        <v>542.6359560000001</v>
      </c>
      <c r="AB39" s="89">
        <f t="shared" si="10"/>
        <v>101.46321179961028</v>
      </c>
    </row>
    <row r="40" spans="1:28" s="90" customFormat="1" ht="11.25" customHeight="1">
      <c r="A40" s="84"/>
      <c r="B40" s="86"/>
      <c r="C40" s="86"/>
      <c r="D40" s="99"/>
      <c r="E40" s="93"/>
      <c r="F40" s="93"/>
      <c r="G40" s="93"/>
      <c r="H40" s="93"/>
      <c r="I40" s="88"/>
      <c r="J40" s="100"/>
      <c r="K40" s="89"/>
      <c r="L40" s="89"/>
      <c r="M40" s="89"/>
      <c r="N40" s="88"/>
      <c r="O40" s="90" t="s">
        <v>308</v>
      </c>
      <c r="P40" s="86"/>
      <c r="Q40" s="86"/>
      <c r="R40" s="99"/>
      <c r="S40" s="93"/>
      <c r="T40" s="93"/>
      <c r="U40" s="93"/>
      <c r="V40" s="93"/>
      <c r="W40" s="88"/>
      <c r="X40" s="100">
        <v>7</v>
      </c>
      <c r="Y40" s="89">
        <f>SUM(Y38:Y39)</f>
        <v>619.935</v>
      </c>
      <c r="Z40" s="89">
        <f>SUM(Z38:Z39)</f>
        <v>627.9685450000001</v>
      </c>
      <c r="AA40" s="89">
        <f>SUM(AA38:AA39)</f>
        <v>627.2799560000001</v>
      </c>
      <c r="AB40" s="89">
        <f t="shared" si="10"/>
        <v>99.89034657778919</v>
      </c>
    </row>
    <row r="41" spans="1:28" s="90" customFormat="1" ht="11.25" customHeight="1">
      <c r="A41" s="84" t="s">
        <v>153</v>
      </c>
      <c r="B41" s="86"/>
      <c r="C41" s="86"/>
      <c r="D41" s="99"/>
      <c r="E41" s="93"/>
      <c r="F41" s="93"/>
      <c r="G41" s="93"/>
      <c r="H41" s="93"/>
      <c r="I41" s="88"/>
      <c r="J41" s="100"/>
      <c r="K41" s="89"/>
      <c r="L41" s="89"/>
      <c r="M41" s="89"/>
      <c r="N41" s="88"/>
      <c r="O41" s="84" t="s">
        <v>206</v>
      </c>
      <c r="P41" s="86"/>
      <c r="Q41" s="86"/>
      <c r="R41" s="99">
        <v>0</v>
      </c>
      <c r="S41" s="93">
        <v>0</v>
      </c>
      <c r="T41" s="93">
        <v>0</v>
      </c>
      <c r="U41" s="93">
        <v>0</v>
      </c>
      <c r="V41" s="93">
        <f aca="true" t="shared" si="11" ref="V41:V55">IF(AND(T41&gt;0,U41&gt;0),U41*100/T41,"")</f>
      </c>
      <c r="W41" s="88"/>
      <c r="X41" s="100">
        <v>7</v>
      </c>
      <c r="Y41" s="89">
        <v>427.279</v>
      </c>
      <c r="Z41" s="89">
        <v>381.24267199999997</v>
      </c>
      <c r="AA41" s="89">
        <v>334.599212</v>
      </c>
      <c r="AB41" s="89">
        <f t="shared" si="10"/>
        <v>87.76541467530163</v>
      </c>
    </row>
    <row r="42" spans="1:28" s="90" customFormat="1" ht="11.25" customHeight="1">
      <c r="A42" s="84" t="s">
        <v>154</v>
      </c>
      <c r="B42" s="86"/>
      <c r="C42" s="86"/>
      <c r="D42" s="99">
        <v>6</v>
      </c>
      <c r="E42" s="93">
        <v>8.636</v>
      </c>
      <c r="F42" s="93">
        <v>8.745</v>
      </c>
      <c r="G42" s="93">
        <v>8.211</v>
      </c>
      <c r="H42" s="93">
        <f aca="true" t="shared" si="12" ref="H42:H49">IF(AND(F42&gt;0,G42&gt;0),G42*100/F42,"")</f>
        <v>93.89365351629503</v>
      </c>
      <c r="I42" s="88"/>
      <c r="J42" s="100">
        <v>7</v>
      </c>
      <c r="K42" s="89">
        <v>752.787</v>
      </c>
      <c r="L42" s="89">
        <v>683.0060000000001</v>
      </c>
      <c r="M42" s="89">
        <v>719.41</v>
      </c>
      <c r="N42" s="88">
        <f aca="true" t="shared" si="13" ref="N42:N49">IF(AND(L42&gt;0,M42&gt;0),M42*100/L42,"")</f>
        <v>105.32996781873072</v>
      </c>
      <c r="O42" s="84" t="s">
        <v>207</v>
      </c>
      <c r="P42" s="86"/>
      <c r="Q42" s="86"/>
      <c r="R42" s="99">
        <v>0</v>
      </c>
      <c r="S42" s="93">
        <v>0</v>
      </c>
      <c r="T42" s="93">
        <v>0</v>
      </c>
      <c r="U42" s="93">
        <v>0</v>
      </c>
      <c r="V42" s="93">
        <f t="shared" si="11"/>
      </c>
      <c r="W42" s="88"/>
      <c r="X42" s="100">
        <v>7</v>
      </c>
      <c r="Y42" s="89">
        <v>135.96599999999998</v>
      </c>
      <c r="Z42" s="89">
        <v>154.076504</v>
      </c>
      <c r="AA42" s="89">
        <v>148.67799999999997</v>
      </c>
      <c r="AB42" s="89">
        <f t="shared" si="10"/>
        <v>96.49621852790739</v>
      </c>
    </row>
    <row r="43" spans="1:28" s="90" customFormat="1" ht="11.25" customHeight="1">
      <c r="A43" s="84" t="s">
        <v>155</v>
      </c>
      <c r="B43" s="86"/>
      <c r="C43" s="86"/>
      <c r="D43" s="99">
        <v>6</v>
      </c>
      <c r="E43" s="93">
        <v>29.778</v>
      </c>
      <c r="F43" s="93">
        <v>28.801</v>
      </c>
      <c r="G43" s="93">
        <v>25.854</v>
      </c>
      <c r="H43" s="93">
        <f t="shared" si="12"/>
        <v>89.76771639873617</v>
      </c>
      <c r="I43" s="88"/>
      <c r="J43" s="100"/>
      <c r="K43" s="89">
        <v>2970.5260000000003</v>
      </c>
      <c r="L43" s="89">
        <v>2568.734</v>
      </c>
      <c r="M43" s="89">
        <v>0</v>
      </c>
      <c r="N43" s="88">
        <f t="shared" si="13"/>
      </c>
      <c r="O43" s="84" t="s">
        <v>208</v>
      </c>
      <c r="P43" s="86"/>
      <c r="Q43" s="86"/>
      <c r="R43" s="99">
        <v>0</v>
      </c>
      <c r="S43" s="93">
        <v>0</v>
      </c>
      <c r="T43" s="93">
        <v>0</v>
      </c>
      <c r="U43" s="93">
        <v>0</v>
      </c>
      <c r="V43" s="93">
        <f t="shared" si="11"/>
      </c>
      <c r="W43" s="88"/>
      <c r="X43" s="100">
        <v>6</v>
      </c>
      <c r="Y43" s="89">
        <v>111.821</v>
      </c>
      <c r="Z43" s="89">
        <v>86.05672399999999</v>
      </c>
      <c r="AA43" s="89">
        <v>85.1383</v>
      </c>
      <c r="AB43" s="89">
        <f t="shared" si="10"/>
        <v>98.93276904196354</v>
      </c>
    </row>
    <row r="44" spans="1:28" s="90" customFormat="1" ht="11.25" customHeight="1">
      <c r="A44" s="84" t="s">
        <v>301</v>
      </c>
      <c r="B44" s="86"/>
      <c r="C44" s="86"/>
      <c r="D44" s="99">
        <v>6</v>
      </c>
      <c r="E44" s="93">
        <f>SUM(E42:E43)</f>
        <v>38.414</v>
      </c>
      <c r="F44" s="93">
        <f>SUM(F42:F43)</f>
        <v>37.546</v>
      </c>
      <c r="G44" s="93">
        <f>SUM(G42:G43)</f>
        <v>34.065</v>
      </c>
      <c r="H44" s="93">
        <f t="shared" si="12"/>
        <v>90.72870612049219</v>
      </c>
      <c r="I44" s="88"/>
      <c r="J44" s="100"/>
      <c r="K44" s="93">
        <f>SUM(K42:K43)</f>
        <v>3723.313</v>
      </c>
      <c r="L44" s="93">
        <f>SUM(L42:L43)</f>
        <v>3251.74</v>
      </c>
      <c r="M44" s="89"/>
      <c r="N44" s="88"/>
      <c r="O44" s="84" t="s">
        <v>295</v>
      </c>
      <c r="P44" s="86"/>
      <c r="Q44" s="86"/>
      <c r="R44" s="99">
        <v>0</v>
      </c>
      <c r="S44" s="93">
        <v>0</v>
      </c>
      <c r="T44" s="93">
        <v>0</v>
      </c>
      <c r="U44" s="93">
        <v>0</v>
      </c>
      <c r="V44" s="93">
        <f t="shared" si="11"/>
      </c>
      <c r="W44" s="88"/>
      <c r="X44" s="100">
        <v>7</v>
      </c>
      <c r="Y44" s="89">
        <v>930.1189999999999</v>
      </c>
      <c r="Z44" s="89">
        <v>894.078282</v>
      </c>
      <c r="AA44" s="89">
        <v>852.5549</v>
      </c>
      <c r="AB44" s="89">
        <f t="shared" si="10"/>
        <v>95.35573306767785</v>
      </c>
    </row>
    <row r="45" spans="1:28" s="90" customFormat="1" ht="11.25" customHeight="1">
      <c r="A45" s="84" t="s">
        <v>156</v>
      </c>
      <c r="B45" s="86"/>
      <c r="C45" s="86"/>
      <c r="D45" s="99">
        <v>7</v>
      </c>
      <c r="E45" s="93">
        <v>74.265</v>
      </c>
      <c r="F45" s="93">
        <v>63.326</v>
      </c>
      <c r="G45" s="93">
        <v>61.019</v>
      </c>
      <c r="H45" s="93">
        <f t="shared" si="12"/>
        <v>96.35694659381612</v>
      </c>
      <c r="I45" s="88"/>
      <c r="J45" s="100">
        <v>7</v>
      </c>
      <c r="K45" s="89">
        <v>224.734</v>
      </c>
      <c r="L45" s="89">
        <v>172.315</v>
      </c>
      <c r="M45" s="89">
        <v>159.9</v>
      </c>
      <c r="N45" s="88">
        <f t="shared" si="13"/>
        <v>92.7951716333459</v>
      </c>
      <c r="O45" s="84" t="s">
        <v>209</v>
      </c>
      <c r="P45" s="86"/>
      <c r="Q45" s="86"/>
      <c r="R45" s="99">
        <v>0</v>
      </c>
      <c r="S45" s="93">
        <v>0</v>
      </c>
      <c r="T45" s="93">
        <v>0</v>
      </c>
      <c r="U45" s="93">
        <v>0</v>
      </c>
      <c r="V45" s="93">
        <f t="shared" si="11"/>
      </c>
      <c r="W45" s="88"/>
      <c r="X45" s="100">
        <v>6</v>
      </c>
      <c r="Y45" s="89">
        <v>232.64</v>
      </c>
      <c r="Z45" s="89">
        <v>211.432885</v>
      </c>
      <c r="AA45" s="89">
        <v>186.8612</v>
      </c>
      <c r="AB45" s="89">
        <f t="shared" si="10"/>
        <v>88.37849419687008</v>
      </c>
    </row>
    <row r="46" spans="1:28" s="90" customFormat="1" ht="11.25" customHeight="1">
      <c r="A46" s="84" t="s">
        <v>157</v>
      </c>
      <c r="B46" s="86"/>
      <c r="C46" s="86"/>
      <c r="D46" s="99">
        <v>6</v>
      </c>
      <c r="E46" s="93">
        <v>783.425</v>
      </c>
      <c r="F46" s="93">
        <v>739.375</v>
      </c>
      <c r="G46" s="93">
        <v>708.1795</v>
      </c>
      <c r="H46" s="93">
        <f t="shared" si="12"/>
        <v>95.78082840236686</v>
      </c>
      <c r="I46" s="88"/>
      <c r="J46" s="100">
        <v>7</v>
      </c>
      <c r="K46" s="89">
        <v>952.986</v>
      </c>
      <c r="L46" s="89">
        <v>691.6084999999999</v>
      </c>
      <c r="M46" s="89">
        <v>717.5210000000001</v>
      </c>
      <c r="N46" s="88">
        <f t="shared" si="13"/>
        <v>103.74670062614906</v>
      </c>
      <c r="O46" s="84" t="s">
        <v>210</v>
      </c>
      <c r="P46" s="86"/>
      <c r="Q46" s="86"/>
      <c r="R46" s="99">
        <v>0</v>
      </c>
      <c r="S46" s="93">
        <v>0</v>
      </c>
      <c r="T46" s="93">
        <v>0</v>
      </c>
      <c r="U46" s="93">
        <v>0</v>
      </c>
      <c r="V46" s="93">
        <f t="shared" si="11"/>
      </c>
      <c r="W46" s="88"/>
      <c r="X46" s="100">
        <v>5</v>
      </c>
      <c r="Y46" s="89">
        <v>363.602</v>
      </c>
      <c r="Z46" s="89">
        <v>373.266</v>
      </c>
      <c r="AA46" s="89">
        <v>395.87699999999995</v>
      </c>
      <c r="AB46" s="89">
        <f t="shared" si="10"/>
        <v>106.0576103904454</v>
      </c>
    </row>
    <row r="47" spans="1:28" s="90" customFormat="1" ht="11.25" customHeight="1">
      <c r="A47" s="84" t="s">
        <v>158</v>
      </c>
      <c r="B47" s="86"/>
      <c r="C47" s="86"/>
      <c r="D47" s="99">
        <v>5</v>
      </c>
      <c r="E47" s="93">
        <v>0.805</v>
      </c>
      <c r="F47" s="93">
        <v>1.429</v>
      </c>
      <c r="G47" s="93">
        <v>0.981</v>
      </c>
      <c r="H47" s="93">
        <f t="shared" si="12"/>
        <v>68.64940517844646</v>
      </c>
      <c r="I47" s="88"/>
      <c r="J47" s="100">
        <v>7</v>
      </c>
      <c r="K47" s="89">
        <v>2.65</v>
      </c>
      <c r="L47" s="89">
        <v>4.165</v>
      </c>
      <c r="M47" s="89">
        <v>3</v>
      </c>
      <c r="N47" s="88">
        <f t="shared" si="13"/>
        <v>72.02881152460985</v>
      </c>
      <c r="O47" s="84" t="s">
        <v>211</v>
      </c>
      <c r="P47" s="86"/>
      <c r="Q47" s="86"/>
      <c r="R47" s="99">
        <v>0</v>
      </c>
      <c r="S47" s="93">
        <v>0</v>
      </c>
      <c r="T47" s="93">
        <v>0</v>
      </c>
      <c r="U47" s="93">
        <v>0</v>
      </c>
      <c r="V47" s="93">
        <f t="shared" si="11"/>
      </c>
      <c r="W47" s="88"/>
      <c r="X47" s="100">
        <v>6</v>
      </c>
      <c r="Y47" s="89">
        <v>29.984</v>
      </c>
      <c r="Z47" s="89">
        <v>24.086448000000004</v>
      </c>
      <c r="AA47" s="89">
        <v>22.929199999999998</v>
      </c>
      <c r="AB47" s="89">
        <f t="shared" si="10"/>
        <v>95.19543936075586</v>
      </c>
    </row>
    <row r="48" spans="1:28" s="90" customFormat="1" ht="11.25" customHeight="1">
      <c r="A48" s="84" t="s">
        <v>159</v>
      </c>
      <c r="B48" s="86"/>
      <c r="C48" s="86"/>
      <c r="D48" s="99">
        <v>7</v>
      </c>
      <c r="E48" s="93">
        <v>43.244</v>
      </c>
      <c r="F48" s="93">
        <v>68.442</v>
      </c>
      <c r="G48" s="93">
        <v>85.935</v>
      </c>
      <c r="H48" s="93">
        <f t="shared" si="12"/>
        <v>125.55886736214606</v>
      </c>
      <c r="I48" s="88"/>
      <c r="J48" s="100">
        <v>7</v>
      </c>
      <c r="K48" s="89">
        <v>104.36099999999999</v>
      </c>
      <c r="L48" s="89">
        <v>143.97500000000002</v>
      </c>
      <c r="M48" s="89">
        <v>220.94767000000002</v>
      </c>
      <c r="N48" s="88">
        <f t="shared" si="13"/>
        <v>153.46252474387913</v>
      </c>
      <c r="O48" s="84" t="s">
        <v>212</v>
      </c>
      <c r="P48" s="86"/>
      <c r="Q48" s="86"/>
      <c r="R48" s="99">
        <v>0</v>
      </c>
      <c r="S48" s="93">
        <v>0</v>
      </c>
      <c r="T48" s="93">
        <v>0</v>
      </c>
      <c r="U48" s="93">
        <v>0</v>
      </c>
      <c r="V48" s="93">
        <f t="shared" si="11"/>
      </c>
      <c r="W48" s="88"/>
      <c r="X48" s="100">
        <v>12</v>
      </c>
      <c r="Y48" s="89">
        <v>20.893</v>
      </c>
      <c r="Z48" s="89">
        <v>20.937</v>
      </c>
      <c r="AA48" s="89">
        <v>0</v>
      </c>
      <c r="AB48" s="89">
        <f t="shared" si="10"/>
      </c>
    </row>
    <row r="49" spans="1:28" s="90" customFormat="1" ht="11.25" customHeight="1">
      <c r="A49" s="84" t="s">
        <v>160</v>
      </c>
      <c r="B49" s="86"/>
      <c r="C49" s="86"/>
      <c r="D49" s="99">
        <v>5</v>
      </c>
      <c r="E49" s="93">
        <v>10.21504</v>
      </c>
      <c r="F49" s="93">
        <v>9</v>
      </c>
      <c r="G49" s="93">
        <v>9.37733</v>
      </c>
      <c r="H49" s="93">
        <f t="shared" si="12"/>
        <v>104.19255555555556</v>
      </c>
      <c r="I49" s="88"/>
      <c r="J49" s="100">
        <v>11</v>
      </c>
      <c r="K49" s="89">
        <v>33.556999999999995</v>
      </c>
      <c r="L49" s="89">
        <v>28.709256</v>
      </c>
      <c r="M49" s="89">
        <v>0</v>
      </c>
      <c r="N49" s="88">
        <f t="shared" si="13"/>
      </c>
      <c r="O49" s="84" t="s">
        <v>213</v>
      </c>
      <c r="P49" s="86"/>
      <c r="Q49" s="86"/>
      <c r="R49" s="99">
        <v>0</v>
      </c>
      <c r="S49" s="93">
        <v>0</v>
      </c>
      <c r="T49" s="93">
        <v>0</v>
      </c>
      <c r="U49" s="93">
        <v>0</v>
      </c>
      <c r="V49" s="93">
        <f t="shared" si="11"/>
      </c>
      <c r="W49" s="88"/>
      <c r="X49" s="100">
        <v>3</v>
      </c>
      <c r="Y49" s="89">
        <v>79.886</v>
      </c>
      <c r="Z49" s="89">
        <v>83.64849999999998</v>
      </c>
      <c r="AA49" s="89">
        <v>0</v>
      </c>
      <c r="AB49" s="89">
        <f t="shared" si="10"/>
      </c>
    </row>
    <row r="50" spans="1:28" s="90" customFormat="1" ht="11.25" customHeight="1">
      <c r="A50" s="84"/>
      <c r="B50" s="86"/>
      <c r="C50" s="86"/>
      <c r="D50" s="99"/>
      <c r="E50" s="93"/>
      <c r="F50" s="93"/>
      <c r="G50" s="93"/>
      <c r="H50" s="93"/>
      <c r="I50" s="88"/>
      <c r="J50" s="100"/>
      <c r="K50" s="89"/>
      <c r="L50" s="89"/>
      <c r="M50" s="89"/>
      <c r="N50" s="88"/>
      <c r="O50" s="84" t="s">
        <v>214</v>
      </c>
      <c r="P50" s="86"/>
      <c r="Q50" s="86"/>
      <c r="R50" s="99">
        <v>0</v>
      </c>
      <c r="S50" s="93">
        <v>0</v>
      </c>
      <c r="T50" s="93">
        <v>0</v>
      </c>
      <c r="U50" s="93">
        <v>0</v>
      </c>
      <c r="V50" s="93">
        <f t="shared" si="11"/>
      </c>
      <c r="W50" s="88"/>
      <c r="X50" s="100">
        <v>6</v>
      </c>
      <c r="Y50" s="89">
        <v>642.5730000000001</v>
      </c>
      <c r="Z50" s="89">
        <v>615.326798</v>
      </c>
      <c r="AA50" s="89">
        <v>538.348</v>
      </c>
      <c r="AB50" s="89">
        <f t="shared" si="10"/>
        <v>87.48976994822837</v>
      </c>
    </row>
    <row r="51" spans="1:28" s="90" customFormat="1" ht="11.25" customHeight="1">
      <c r="A51" s="84" t="s">
        <v>161</v>
      </c>
      <c r="B51" s="86"/>
      <c r="C51" s="86"/>
      <c r="D51" s="99"/>
      <c r="E51" s="93"/>
      <c r="F51" s="93"/>
      <c r="G51" s="93"/>
      <c r="H51" s="93"/>
      <c r="I51" s="88"/>
      <c r="J51" s="100"/>
      <c r="K51" s="89"/>
      <c r="L51" s="89"/>
      <c r="M51" s="89"/>
      <c r="N51" s="88"/>
      <c r="O51" s="84" t="s">
        <v>299</v>
      </c>
      <c r="P51" s="86"/>
      <c r="Q51" s="86"/>
      <c r="R51" s="99">
        <v>0</v>
      </c>
      <c r="S51" s="93">
        <v>0</v>
      </c>
      <c r="T51" s="93">
        <v>0</v>
      </c>
      <c r="U51" s="93">
        <v>0</v>
      </c>
      <c r="V51" s="93">
        <f t="shared" si="11"/>
      </c>
      <c r="W51" s="88"/>
      <c r="X51" s="100">
        <v>11</v>
      </c>
      <c r="Y51" s="89">
        <v>15.45</v>
      </c>
      <c r="Z51" s="89">
        <v>15.380643000000003</v>
      </c>
      <c r="AA51" s="89">
        <v>0</v>
      </c>
      <c r="AB51" s="89">
        <f t="shared" si="10"/>
      </c>
    </row>
    <row r="52" spans="1:28" s="90" customFormat="1" ht="11.25" customHeight="1">
      <c r="A52" s="84" t="s">
        <v>162</v>
      </c>
      <c r="B52" s="86"/>
      <c r="C52" s="86"/>
      <c r="D52" s="99">
        <v>5</v>
      </c>
      <c r="E52" s="93">
        <v>110.196</v>
      </c>
      <c r="F52" s="93">
        <v>108.117</v>
      </c>
      <c r="G52" s="93">
        <v>107.71</v>
      </c>
      <c r="H52" s="93">
        <f>IF(AND(F52&gt;0,G52&gt;0),G52*100/F52,"")</f>
        <v>99.62355596252208</v>
      </c>
      <c r="I52" s="88"/>
      <c r="J52" s="100">
        <v>7</v>
      </c>
      <c r="K52" s="89">
        <v>5000.7</v>
      </c>
      <c r="L52" s="89">
        <v>4747.812</v>
      </c>
      <c r="M52" s="89">
        <v>4700.8059</v>
      </c>
      <c r="N52" s="88">
        <f>IF(AND(L52&gt;0,M52&gt;0),M52*100/L52,"")</f>
        <v>99.0099418426846</v>
      </c>
      <c r="O52" s="84" t="s">
        <v>215</v>
      </c>
      <c r="P52" s="86"/>
      <c r="Q52" s="86"/>
      <c r="R52" s="99">
        <v>0</v>
      </c>
      <c r="S52" s="93">
        <v>0</v>
      </c>
      <c r="T52" s="93">
        <v>0</v>
      </c>
      <c r="U52" s="93">
        <v>0</v>
      </c>
      <c r="V52" s="93">
        <f t="shared" si="11"/>
      </c>
      <c r="W52" s="88"/>
      <c r="X52" s="100">
        <v>12</v>
      </c>
      <c r="Y52" s="89">
        <v>161.359</v>
      </c>
      <c r="Z52" s="89">
        <v>163.276</v>
      </c>
      <c r="AA52" s="89">
        <v>0</v>
      </c>
      <c r="AB52" s="89">
        <f t="shared" si="10"/>
      </c>
    </row>
    <row r="53" spans="1:28" s="90" customFormat="1" ht="11.25" customHeight="1">
      <c r="A53" s="84" t="s">
        <v>163</v>
      </c>
      <c r="B53" s="86"/>
      <c r="C53" s="86"/>
      <c r="D53" s="99">
        <v>3</v>
      </c>
      <c r="E53" s="93">
        <v>247.639</v>
      </c>
      <c r="F53" s="93">
        <v>256.944</v>
      </c>
      <c r="G53" s="93">
        <v>263.292</v>
      </c>
      <c r="H53" s="93">
        <f>IF(AND(F53&gt;0,G53&gt;0),G53*100/F53,"")</f>
        <v>102.47057724640386</v>
      </c>
      <c r="I53" s="88"/>
      <c r="J53" s="100">
        <v>5</v>
      </c>
      <c r="K53" s="89">
        <v>10126.971000000003</v>
      </c>
      <c r="L53" s="89">
        <v>9862.246764909247</v>
      </c>
      <c r="M53" s="89">
        <v>11343.637620000001</v>
      </c>
      <c r="N53" s="88">
        <f>IF(AND(L53&gt;0,M53&gt;0),M53*100/L53,"")</f>
        <v>115.02082527849207</v>
      </c>
      <c r="O53" s="84" t="s">
        <v>216</v>
      </c>
      <c r="P53" s="86"/>
      <c r="Q53" s="86"/>
      <c r="R53" s="99">
        <v>0</v>
      </c>
      <c r="S53" s="93">
        <v>0</v>
      </c>
      <c r="T53" s="93">
        <v>0</v>
      </c>
      <c r="U53" s="93">
        <v>0</v>
      </c>
      <c r="V53" s="93">
        <f t="shared" si="11"/>
      </c>
      <c r="W53" s="88"/>
      <c r="X53" s="100">
        <v>6</v>
      </c>
      <c r="Y53" s="89">
        <v>14.307000000000002</v>
      </c>
      <c r="Z53" s="89">
        <v>16.76</v>
      </c>
      <c r="AA53" s="89">
        <v>18.941000000000003</v>
      </c>
      <c r="AB53" s="89">
        <f t="shared" si="10"/>
        <v>113.01312649164679</v>
      </c>
    </row>
    <row r="54" spans="1:28" s="90" customFormat="1" ht="11.25" customHeight="1">
      <c r="A54" s="84" t="s">
        <v>164</v>
      </c>
      <c r="B54" s="86"/>
      <c r="C54" s="86"/>
      <c r="D54" s="99">
        <v>2</v>
      </c>
      <c r="E54" s="93">
        <v>113.725</v>
      </c>
      <c r="F54" s="93">
        <v>131.505</v>
      </c>
      <c r="G54" s="93">
        <v>123.34410000000001</v>
      </c>
      <c r="H54" s="93">
        <f>IF(AND(F54&gt;0,G54&gt;0),G54*100/F54,"")</f>
        <v>93.79422835633628</v>
      </c>
      <c r="I54" s="88"/>
      <c r="J54" s="100">
        <v>5</v>
      </c>
      <c r="K54" s="89">
        <v>1290.5649999999998</v>
      </c>
      <c r="L54" s="89">
        <v>1475.8652050000003</v>
      </c>
      <c r="M54" s="89">
        <v>1609.4680000000003</v>
      </c>
      <c r="N54" s="88">
        <f>IF(AND(L54&gt;0,M54&gt;0),M54*100/L54,"")</f>
        <v>109.05250659392027</v>
      </c>
      <c r="O54" s="84" t="s">
        <v>297</v>
      </c>
      <c r="P54" s="86"/>
      <c r="Q54" s="86"/>
      <c r="R54" s="99">
        <v>0</v>
      </c>
      <c r="S54" s="93">
        <v>0</v>
      </c>
      <c r="T54" s="93">
        <v>0</v>
      </c>
      <c r="U54" s="93">
        <v>0</v>
      </c>
      <c r="V54" s="93">
        <f t="shared" si="11"/>
      </c>
      <c r="W54" s="88"/>
      <c r="X54" s="100">
        <v>7</v>
      </c>
      <c r="Y54" s="89">
        <v>195.699</v>
      </c>
      <c r="Z54" s="89">
        <v>219.75646500000002</v>
      </c>
      <c r="AA54" s="89">
        <v>206.60165954999997</v>
      </c>
      <c r="AB54" s="89">
        <f t="shared" si="10"/>
        <v>94.01391651890648</v>
      </c>
    </row>
    <row r="55" spans="1:28" s="90" customFormat="1" ht="11.25" customHeight="1">
      <c r="A55" s="84"/>
      <c r="B55" s="86"/>
      <c r="C55" s="86"/>
      <c r="D55" s="99"/>
      <c r="E55" s="93"/>
      <c r="F55" s="93"/>
      <c r="G55" s="93"/>
      <c r="H55" s="93"/>
      <c r="I55" s="88"/>
      <c r="J55" s="100"/>
      <c r="K55" s="89"/>
      <c r="L55" s="89"/>
      <c r="M55" s="89"/>
      <c r="N55" s="88"/>
      <c r="O55" s="84" t="s">
        <v>298</v>
      </c>
      <c r="P55" s="86"/>
      <c r="Q55" s="86"/>
      <c r="R55" s="99">
        <v>0</v>
      </c>
      <c r="S55" s="93">
        <v>0</v>
      </c>
      <c r="T55" s="93">
        <v>0</v>
      </c>
      <c r="U55" s="93">
        <v>0</v>
      </c>
      <c r="V55" s="93">
        <f t="shared" si="11"/>
      </c>
      <c r="W55" s="88"/>
      <c r="X55" s="100">
        <v>7</v>
      </c>
      <c r="Y55" s="89">
        <v>13.544</v>
      </c>
      <c r="Z55" s="89">
        <v>13.594999999999999</v>
      </c>
      <c r="AA55" s="89">
        <v>12.725999999999999</v>
      </c>
      <c r="AB55" s="89">
        <f t="shared" si="10"/>
        <v>93.60794409709452</v>
      </c>
    </row>
    <row r="56" spans="1:28" s="90" customFormat="1" ht="11.25" customHeight="1">
      <c r="A56" s="84" t="s">
        <v>120</v>
      </c>
      <c r="B56" s="86"/>
      <c r="C56" s="86"/>
      <c r="D56" s="99"/>
      <c r="E56" s="93"/>
      <c r="F56" s="93"/>
      <c r="G56" s="93"/>
      <c r="H56" s="93"/>
      <c r="I56" s="88"/>
      <c r="J56" s="100"/>
      <c r="K56" s="89"/>
      <c r="L56" s="89"/>
      <c r="M56" s="89"/>
      <c r="N56" s="88"/>
      <c r="O56" s="84"/>
      <c r="P56" s="86"/>
      <c r="Q56" s="86"/>
      <c r="R56" s="99"/>
      <c r="S56" s="93"/>
      <c r="T56" s="93"/>
      <c r="U56" s="93"/>
      <c r="V56" s="93"/>
      <c r="W56" s="88"/>
      <c r="X56" s="100"/>
      <c r="Y56" s="89"/>
      <c r="Z56" s="89"/>
      <c r="AA56" s="89"/>
      <c r="AB56" s="89"/>
    </row>
    <row r="57" spans="1:28" s="90" customFormat="1" ht="11.25" customHeight="1">
      <c r="A57" s="84" t="s">
        <v>165</v>
      </c>
      <c r="B57" s="86"/>
      <c r="C57" s="86"/>
      <c r="D57" s="99">
        <v>11</v>
      </c>
      <c r="E57" s="93">
        <v>3.675</v>
      </c>
      <c r="F57" s="93">
        <v>5.197</v>
      </c>
      <c r="G57" s="93">
        <v>0</v>
      </c>
      <c r="H57" s="93">
        <f aca="true" t="shared" si="14" ref="H57:H78">IF(AND(F57&gt;0,G57&gt;0),G57*100/F57,"")</f>
      </c>
      <c r="I57" s="88"/>
      <c r="J57" s="100">
        <v>11</v>
      </c>
      <c r="K57" s="89">
        <v>124.60899999999998</v>
      </c>
      <c r="L57" s="89">
        <v>162.35078000000004</v>
      </c>
      <c r="M57" s="89">
        <v>0</v>
      </c>
      <c r="N57" s="88">
        <f aca="true" t="shared" si="15" ref="N57:N78">IF(AND(L57&gt;0,M57&gt;0),M57*100/L57,"")</f>
      </c>
      <c r="O57" s="84" t="s">
        <v>217</v>
      </c>
      <c r="P57" s="86"/>
      <c r="Q57" s="86"/>
      <c r="R57" s="99"/>
      <c r="S57" s="93"/>
      <c r="T57" s="93"/>
      <c r="U57" s="93"/>
      <c r="V57" s="93"/>
      <c r="W57" s="88"/>
      <c r="X57" s="100"/>
      <c r="Y57" s="89"/>
      <c r="Z57" s="89"/>
      <c r="AA57" s="89"/>
      <c r="AB57" s="89"/>
    </row>
    <row r="58" spans="1:28" s="90" customFormat="1" ht="11.25" customHeight="1">
      <c r="A58" s="84" t="s">
        <v>166</v>
      </c>
      <c r="B58" s="86"/>
      <c r="C58" s="86"/>
      <c r="D58" s="99">
        <v>7</v>
      </c>
      <c r="E58" s="93">
        <v>10.112</v>
      </c>
      <c r="F58" s="93">
        <v>10.587</v>
      </c>
      <c r="G58" s="93">
        <v>11.362</v>
      </c>
      <c r="H58" s="93">
        <f t="shared" si="14"/>
        <v>107.32029847926704</v>
      </c>
      <c r="I58" s="88"/>
      <c r="J58" s="100">
        <v>7</v>
      </c>
      <c r="K58" s="89">
        <v>48.814</v>
      </c>
      <c r="L58" s="89">
        <v>52.918609000000004</v>
      </c>
      <c r="M58" s="89">
        <v>50.5489005</v>
      </c>
      <c r="N58" s="88">
        <f t="shared" si="15"/>
        <v>95.52197507685811</v>
      </c>
      <c r="O58" s="84" t="s">
        <v>218</v>
      </c>
      <c r="P58" s="86"/>
      <c r="Q58" s="86"/>
      <c r="R58" s="99">
        <v>0</v>
      </c>
      <c r="S58" s="93">
        <v>0</v>
      </c>
      <c r="T58" s="93">
        <v>0</v>
      </c>
      <c r="U58" s="93">
        <v>0</v>
      </c>
      <c r="V58" s="93">
        <f>IF(AND(T58&gt;0,U58&gt;0),U58*100/T58,"")</f>
      </c>
      <c r="W58" s="88"/>
      <c r="X58" s="100">
        <v>7</v>
      </c>
      <c r="Y58" s="89">
        <v>232.9652</v>
      </c>
      <c r="Z58" s="89">
        <v>280.67021</v>
      </c>
      <c r="AA58" s="89">
        <v>291.1954</v>
      </c>
      <c r="AB58" s="89">
        <f>IF(AND(Z58&gt;0,AA58&gt;0),AA58*100/Z58,"")</f>
        <v>103.75002035306846</v>
      </c>
    </row>
    <row r="59" spans="1:28" s="90" customFormat="1" ht="11.25" customHeight="1">
      <c r="A59" s="84" t="s">
        <v>167</v>
      </c>
      <c r="B59" s="86"/>
      <c r="C59" s="86"/>
      <c r="D59" s="99">
        <v>5</v>
      </c>
      <c r="E59" s="93">
        <v>33.924</v>
      </c>
      <c r="F59" s="93">
        <v>34.534</v>
      </c>
      <c r="G59" s="93">
        <v>34.935</v>
      </c>
      <c r="H59" s="93">
        <f t="shared" si="14"/>
        <v>101.16117449470087</v>
      </c>
      <c r="I59" s="88"/>
      <c r="J59" s="100">
        <v>5</v>
      </c>
      <c r="K59" s="89">
        <v>904.889</v>
      </c>
      <c r="L59" s="89">
        <v>929.1879660000001</v>
      </c>
      <c r="M59" s="89">
        <v>927.5806269999998</v>
      </c>
      <c r="N59" s="88">
        <f t="shared" si="15"/>
        <v>99.82701680835153</v>
      </c>
      <c r="O59" s="84" t="s">
        <v>219</v>
      </c>
      <c r="P59" s="86"/>
      <c r="Q59" s="86"/>
      <c r="R59" s="99">
        <v>0</v>
      </c>
      <c r="S59" s="93">
        <v>0</v>
      </c>
      <c r="T59" s="93">
        <v>0</v>
      </c>
      <c r="U59" s="93">
        <v>0</v>
      </c>
      <c r="V59" s="93">
        <f>IF(AND(T59&gt;0,U59&gt;0),U59*100/T59,"")</f>
      </c>
      <c r="W59" s="88"/>
      <c r="X59" s="100">
        <v>7</v>
      </c>
      <c r="Y59" s="89">
        <v>5911.603640537239</v>
      </c>
      <c r="Z59" s="89">
        <v>5729.861956948711</v>
      </c>
      <c r="AA59" s="89">
        <v>5411.50123</v>
      </c>
      <c r="AB59" s="89">
        <f>IF(AND(Z59&gt;0,AA59&gt;0),AA59*100/Z59,"")</f>
        <v>94.44383251567469</v>
      </c>
    </row>
    <row r="60" spans="1:28" s="90" customFormat="1" ht="11.25" customHeight="1">
      <c r="A60" s="84" t="s">
        <v>168</v>
      </c>
      <c r="B60" s="86"/>
      <c r="C60" s="86"/>
      <c r="D60" s="99">
        <v>4</v>
      </c>
      <c r="E60" s="93">
        <v>18.059</v>
      </c>
      <c r="F60" s="93">
        <v>19.809</v>
      </c>
      <c r="G60" s="93">
        <v>19.904</v>
      </c>
      <c r="H60" s="93">
        <f t="shared" si="14"/>
        <v>100.47957998889393</v>
      </c>
      <c r="I60" s="88"/>
      <c r="J60" s="100">
        <v>7</v>
      </c>
      <c r="K60" s="89">
        <v>918.32</v>
      </c>
      <c r="L60" s="89">
        <v>1035.220003</v>
      </c>
      <c r="M60" s="89">
        <v>1107.3386</v>
      </c>
      <c r="N60" s="88">
        <f t="shared" si="15"/>
        <v>106.96649956444091</v>
      </c>
      <c r="O60" s="84" t="s">
        <v>289</v>
      </c>
      <c r="P60" s="86"/>
      <c r="Q60" s="86"/>
      <c r="R60" s="99">
        <v>0</v>
      </c>
      <c r="S60" s="93">
        <v>0</v>
      </c>
      <c r="T60" s="93">
        <v>0</v>
      </c>
      <c r="U60" s="93">
        <v>0</v>
      </c>
      <c r="V60" s="93">
        <f>IF(AND(T60&gt;0,U60&gt;0),U60*100/T60,"")</f>
      </c>
      <c r="W60" s="88"/>
      <c r="X60" s="100">
        <v>7</v>
      </c>
      <c r="Y60" s="89">
        <v>44415.16185122008</v>
      </c>
      <c r="Z60" s="89">
        <v>43283.993198901386</v>
      </c>
      <c r="AA60" s="89"/>
      <c r="AB60" s="89">
        <f>IF(AND(Z60&gt;0,AA60&gt;0),AA60*100/Z60,"")</f>
      </c>
    </row>
    <row r="61" spans="1:28" s="90" customFormat="1" ht="11.25" customHeight="1">
      <c r="A61" s="84" t="s">
        <v>169</v>
      </c>
      <c r="B61" s="86"/>
      <c r="C61" s="86"/>
      <c r="D61" s="99">
        <v>4</v>
      </c>
      <c r="E61" s="93">
        <v>23.8</v>
      </c>
      <c r="F61" s="93">
        <v>23.27</v>
      </c>
      <c r="G61" s="93">
        <v>22.293</v>
      </c>
      <c r="H61" s="93">
        <f t="shared" si="14"/>
        <v>95.80146110872367</v>
      </c>
      <c r="I61" s="88"/>
      <c r="J61" s="100">
        <v>7</v>
      </c>
      <c r="K61" s="89">
        <v>750.592</v>
      </c>
      <c r="L61" s="89">
        <v>736.2390160000001</v>
      </c>
      <c r="M61" s="89">
        <v>696.155497</v>
      </c>
      <c r="N61" s="88">
        <f t="shared" si="15"/>
        <v>94.55563775772512</v>
      </c>
      <c r="O61" s="84" t="s">
        <v>220</v>
      </c>
      <c r="P61" s="86"/>
      <c r="Q61" s="86"/>
      <c r="R61" s="99">
        <v>0</v>
      </c>
      <c r="S61" s="93">
        <v>0</v>
      </c>
      <c r="T61" s="93">
        <v>0</v>
      </c>
      <c r="U61" s="93">
        <v>0</v>
      </c>
      <c r="V61" s="93">
        <f>IF(AND(T61&gt;0,U61&gt;0),U61*100/T61,"")</f>
      </c>
      <c r="W61" s="88"/>
      <c r="X61" s="100">
        <v>11</v>
      </c>
      <c r="Y61" s="89">
        <v>1.021</v>
      </c>
      <c r="Z61" s="89">
        <v>1.2530000000000001</v>
      </c>
      <c r="AA61" s="89">
        <v>0</v>
      </c>
      <c r="AB61" s="89">
        <f>IF(AND(Z61&gt;0,AA61&gt;0),AA61*100/Z61,"")</f>
      </c>
    </row>
    <row r="62" spans="1:28" s="90" customFormat="1" ht="11.25" customHeight="1">
      <c r="A62" s="84" t="s">
        <v>170</v>
      </c>
      <c r="B62" s="86"/>
      <c r="C62" s="86"/>
      <c r="D62" s="99">
        <v>5</v>
      </c>
      <c r="E62" s="93">
        <v>11.609</v>
      </c>
      <c r="F62" s="93">
        <v>11.219</v>
      </c>
      <c r="G62" s="93">
        <v>11.355</v>
      </c>
      <c r="H62" s="93">
        <f t="shared" si="14"/>
        <v>101.2122292539442</v>
      </c>
      <c r="I62" s="88"/>
      <c r="J62" s="100">
        <v>5</v>
      </c>
      <c r="K62" s="89">
        <v>1060.4530000000002</v>
      </c>
      <c r="L62" s="89">
        <v>1044.393</v>
      </c>
      <c r="M62" s="89">
        <v>1084.554958</v>
      </c>
      <c r="N62" s="88">
        <f t="shared" si="15"/>
        <v>103.84548326156914</v>
      </c>
      <c r="O62" s="84"/>
      <c r="P62" s="86"/>
      <c r="Q62" s="86"/>
      <c r="R62" s="99"/>
      <c r="S62" s="93"/>
      <c r="T62" s="93"/>
      <c r="U62" s="93"/>
      <c r="V62" s="93"/>
      <c r="W62" s="88"/>
      <c r="X62" s="100"/>
      <c r="Y62" s="89"/>
      <c r="Z62" s="89"/>
      <c r="AA62" s="89"/>
      <c r="AB62" s="89"/>
    </row>
    <row r="63" spans="1:28" s="90" customFormat="1" ht="11.25" customHeight="1">
      <c r="A63" s="84" t="s">
        <v>171</v>
      </c>
      <c r="B63" s="86"/>
      <c r="C63" s="86"/>
      <c r="D63" s="99">
        <v>4</v>
      </c>
      <c r="E63" s="93">
        <v>38.138</v>
      </c>
      <c r="F63" s="93">
        <v>43.02</v>
      </c>
      <c r="G63" s="93">
        <v>45.77</v>
      </c>
      <c r="H63" s="93">
        <f t="shared" si="14"/>
        <v>106.39237563923756</v>
      </c>
      <c r="I63" s="88"/>
      <c r="J63" s="100">
        <v>6</v>
      </c>
      <c r="K63" s="89">
        <v>3300.096</v>
      </c>
      <c r="L63" s="89">
        <v>3462.843</v>
      </c>
      <c r="M63" s="89">
        <v>3660.144159</v>
      </c>
      <c r="N63" s="88">
        <f t="shared" si="15"/>
        <v>105.6976640003604</v>
      </c>
      <c r="O63" s="84" t="s">
        <v>221</v>
      </c>
      <c r="P63" s="86"/>
      <c r="Q63" s="86"/>
      <c r="R63" s="99"/>
      <c r="S63" s="93"/>
      <c r="T63" s="93"/>
      <c r="U63" s="93"/>
      <c r="V63" s="93"/>
      <c r="W63" s="88"/>
      <c r="X63" s="100"/>
      <c r="Y63" s="89"/>
      <c r="Z63" s="89"/>
      <c r="AA63" s="89"/>
      <c r="AB63" s="89"/>
    </row>
    <row r="64" spans="1:28" s="90" customFormat="1" ht="11.25" customHeight="1">
      <c r="A64" s="84" t="s">
        <v>172</v>
      </c>
      <c r="B64" s="86"/>
      <c r="C64" s="86"/>
      <c r="D64" s="99"/>
      <c r="E64" s="93">
        <v>4.929</v>
      </c>
      <c r="F64" s="93">
        <v>4.851</v>
      </c>
      <c r="G64" s="93"/>
      <c r="H64" s="93">
        <f t="shared" si="14"/>
      </c>
      <c r="I64" s="88"/>
      <c r="J64" s="100">
        <v>12</v>
      </c>
      <c r="K64" s="89">
        <v>504.058</v>
      </c>
      <c r="L64" s="89">
        <v>503.31100000000004</v>
      </c>
      <c r="M64" s="89">
        <v>0</v>
      </c>
      <c r="N64" s="88">
        <f t="shared" si="15"/>
      </c>
      <c r="O64" s="84" t="s">
        <v>222</v>
      </c>
      <c r="P64" s="86"/>
      <c r="Q64" s="86"/>
      <c r="R64" s="99">
        <v>0</v>
      </c>
      <c r="S64" s="93">
        <v>0</v>
      </c>
      <c r="T64" s="93">
        <v>0</v>
      </c>
      <c r="U64" s="93">
        <v>0</v>
      </c>
      <c r="V64" s="93">
        <f>IF(AND(T64&gt;0,U64&gt;0),U64*100/T64,"")</f>
      </c>
      <c r="W64" s="88"/>
      <c r="X64" s="100">
        <v>11</v>
      </c>
      <c r="Y64" s="89">
        <v>553.6268</v>
      </c>
      <c r="Z64" s="89">
        <v>601.8018000000001</v>
      </c>
      <c r="AA64" s="89">
        <v>0</v>
      </c>
      <c r="AB64" s="89">
        <f>IF(AND(Z64&gt;0,AA64&gt;0),AA64*100/Z64,"")</f>
      </c>
    </row>
    <row r="65" spans="1:28" s="90" customFormat="1" ht="11.25" customHeight="1">
      <c r="A65" s="84" t="s">
        <v>173</v>
      </c>
      <c r="B65" s="86"/>
      <c r="C65" s="86"/>
      <c r="D65" s="99"/>
      <c r="E65" s="93">
        <v>54.676</v>
      </c>
      <c r="F65" s="93">
        <v>59.09</v>
      </c>
      <c r="G65" s="93"/>
      <c r="H65" s="93">
        <f t="shared" si="14"/>
      </c>
      <c r="I65" s="88"/>
      <c r="J65" s="100">
        <v>12</v>
      </c>
      <c r="K65" s="89">
        <v>4864.607</v>
      </c>
      <c r="L65" s="89">
        <v>5010.5470000000005</v>
      </c>
      <c r="M65" s="89">
        <v>0</v>
      </c>
      <c r="N65" s="88">
        <f t="shared" si="15"/>
      </c>
      <c r="O65" s="84" t="s">
        <v>223</v>
      </c>
      <c r="P65" s="86"/>
      <c r="Q65" s="86"/>
      <c r="R65" s="99">
        <v>0</v>
      </c>
      <c r="S65" s="93">
        <v>0</v>
      </c>
      <c r="T65" s="93">
        <v>0</v>
      </c>
      <c r="U65" s="93">
        <v>0</v>
      </c>
      <c r="V65" s="93">
        <f>IF(AND(T65&gt;0,U65&gt;0),U65*100/T65,"")</f>
      </c>
      <c r="W65" s="88"/>
      <c r="X65" s="100">
        <v>3</v>
      </c>
      <c r="Y65" s="89">
        <v>4060.0530000000003</v>
      </c>
      <c r="Z65" s="89">
        <v>6759.179398073837</v>
      </c>
      <c r="AA65" s="89">
        <v>0</v>
      </c>
      <c r="AB65" s="89">
        <f>IF(AND(Z65&gt;0,AA65&gt;0),AA65*100/Z65,"")</f>
      </c>
    </row>
    <row r="66" spans="1:28" s="90" customFormat="1" ht="11.25" customHeight="1">
      <c r="A66" s="84" t="s">
        <v>174</v>
      </c>
      <c r="B66" s="86"/>
      <c r="C66" s="86"/>
      <c r="D66" s="99">
        <v>6</v>
      </c>
      <c r="E66" s="93">
        <v>27.121</v>
      </c>
      <c r="F66" s="93">
        <v>32.488</v>
      </c>
      <c r="G66" s="93">
        <v>35.914</v>
      </c>
      <c r="H66" s="93">
        <f t="shared" si="14"/>
        <v>110.54543215956662</v>
      </c>
      <c r="I66" s="88"/>
      <c r="J66" s="100">
        <v>7</v>
      </c>
      <c r="K66" s="89">
        <v>2503.756</v>
      </c>
      <c r="L66" s="89">
        <v>2707.8140000000003</v>
      </c>
      <c r="M66" s="89">
        <v>3012.512</v>
      </c>
      <c r="N66" s="88">
        <f t="shared" si="15"/>
        <v>111.2525454111693</v>
      </c>
      <c r="O66" s="84" t="s">
        <v>224</v>
      </c>
      <c r="P66" s="86"/>
      <c r="Q66" s="86"/>
      <c r="R66" s="99">
        <v>0</v>
      </c>
      <c r="S66" s="93">
        <v>0</v>
      </c>
      <c r="T66" s="93">
        <v>0</v>
      </c>
      <c r="U66" s="93">
        <v>0</v>
      </c>
      <c r="V66" s="93">
        <f>IF(AND(T66&gt;0,U66&gt;0),U66*100/T66,"")</f>
      </c>
      <c r="W66" s="88"/>
      <c r="X66" s="100">
        <v>3</v>
      </c>
      <c r="Y66" s="89">
        <v>841.98959</v>
      </c>
      <c r="Z66" s="89">
        <v>1395.075523434992</v>
      </c>
      <c r="AA66" s="89">
        <v>0</v>
      </c>
      <c r="AB66" s="89">
        <f>IF(AND(Z66&gt;0,AA66&gt;0),AA66*100/Z66,"")</f>
      </c>
    </row>
    <row r="67" spans="1:14" s="90" customFormat="1" ht="11.25" customHeight="1">
      <c r="A67" s="84" t="s">
        <v>175</v>
      </c>
      <c r="B67" s="86"/>
      <c r="C67" s="86"/>
      <c r="D67" s="99">
        <v>5</v>
      </c>
      <c r="E67" s="93">
        <v>18.513</v>
      </c>
      <c r="F67" s="93">
        <v>18.598</v>
      </c>
      <c r="G67" s="93">
        <v>19.172</v>
      </c>
      <c r="H67" s="93">
        <f t="shared" si="14"/>
        <v>103.08635337133026</v>
      </c>
      <c r="I67" s="88"/>
      <c r="J67" s="100">
        <v>6</v>
      </c>
      <c r="K67" s="89">
        <v>1130.863</v>
      </c>
      <c r="L67" s="89">
        <v>1094.465393</v>
      </c>
      <c r="M67" s="89">
        <v>1084.3687499999999</v>
      </c>
      <c r="N67" s="88">
        <f t="shared" si="15"/>
        <v>99.07748174911913</v>
      </c>
    </row>
    <row r="68" spans="1:28" s="90" customFormat="1" ht="11.25" customHeight="1">
      <c r="A68" s="84" t="s">
        <v>176</v>
      </c>
      <c r="B68" s="86"/>
      <c r="C68" s="86"/>
      <c r="D68" s="99">
        <v>7</v>
      </c>
      <c r="E68" s="93">
        <v>1.846</v>
      </c>
      <c r="F68" s="93">
        <v>1.784</v>
      </c>
      <c r="G68" s="93">
        <v>2.475</v>
      </c>
      <c r="H68" s="93">
        <f t="shared" si="14"/>
        <v>138.73318385650225</v>
      </c>
      <c r="I68" s="88"/>
      <c r="J68" s="100">
        <v>7</v>
      </c>
      <c r="K68" s="89">
        <v>61.677</v>
      </c>
      <c r="L68" s="89">
        <v>61.644000000000005</v>
      </c>
      <c r="M68" s="89"/>
      <c r="N68" s="88">
        <f t="shared" si="15"/>
      </c>
      <c r="O68" s="84"/>
      <c r="P68" s="86"/>
      <c r="Q68" s="86"/>
      <c r="R68" s="99"/>
      <c r="S68" s="93"/>
      <c r="T68" s="93"/>
      <c r="U68" s="93"/>
      <c r="V68" s="93"/>
      <c r="W68" s="88"/>
      <c r="X68" s="100"/>
      <c r="Y68" s="89"/>
      <c r="Z68" s="89"/>
      <c r="AA68" s="89"/>
      <c r="AB68" s="89"/>
    </row>
    <row r="69" spans="1:28" s="90" customFormat="1" ht="11.25" customHeight="1">
      <c r="A69" s="84" t="s">
        <v>177</v>
      </c>
      <c r="B69" s="86"/>
      <c r="C69" s="86"/>
      <c r="D69" s="99">
        <v>6</v>
      </c>
      <c r="E69" s="93">
        <v>7.791</v>
      </c>
      <c r="F69" s="93">
        <v>7.279229999999999</v>
      </c>
      <c r="G69" s="93">
        <v>6.819</v>
      </c>
      <c r="H69" s="93">
        <f t="shared" si="14"/>
        <v>93.67749061370503</v>
      </c>
      <c r="I69" s="88"/>
      <c r="J69" s="100">
        <v>6</v>
      </c>
      <c r="K69" s="89">
        <v>292.1009999999999</v>
      </c>
      <c r="L69" s="89">
        <v>317.68805399999997</v>
      </c>
      <c r="M69" s="89">
        <v>376.4691714285714</v>
      </c>
      <c r="N69" s="88">
        <f t="shared" si="15"/>
        <v>118.50277864982971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90" customFormat="1" ht="11.25" customHeight="1">
      <c r="A70" s="84" t="s">
        <v>178</v>
      </c>
      <c r="B70" s="86"/>
      <c r="C70" s="86"/>
      <c r="D70" s="99"/>
      <c r="E70" s="93">
        <v>16.778</v>
      </c>
      <c r="F70" s="93">
        <v>15.813</v>
      </c>
      <c r="G70" s="93">
        <v>0</v>
      </c>
      <c r="H70" s="93">
        <f t="shared" si="14"/>
      </c>
      <c r="I70" s="88"/>
      <c r="J70" s="100"/>
      <c r="K70" s="89">
        <v>222.25385</v>
      </c>
      <c r="L70" s="89">
        <v>214.147</v>
      </c>
      <c r="M70" s="89">
        <v>0</v>
      </c>
      <c r="N70" s="88">
        <f t="shared" si="15"/>
      </c>
      <c r="O70" s="67" t="s">
        <v>111</v>
      </c>
      <c r="P70" s="68"/>
      <c r="Q70" s="68"/>
      <c r="R70" s="68"/>
      <c r="S70" s="68"/>
      <c r="T70" s="68"/>
      <c r="U70" s="68"/>
      <c r="V70" s="68"/>
      <c r="W70" s="69"/>
      <c r="X70" s="69" t="s">
        <v>112</v>
      </c>
      <c r="Y70" s="69"/>
      <c r="Z70" s="69"/>
      <c r="AA70" s="69" t="s">
        <v>119</v>
      </c>
      <c r="AB70" s="69"/>
    </row>
    <row r="71" spans="1:28" s="90" customFormat="1" ht="11.25" customHeight="1" thickBot="1">
      <c r="A71" s="84" t="s">
        <v>179</v>
      </c>
      <c r="B71" s="86"/>
      <c r="C71" s="86"/>
      <c r="D71" s="99"/>
      <c r="E71" s="93">
        <v>6.61</v>
      </c>
      <c r="F71" s="93">
        <v>6.740399999999999</v>
      </c>
      <c r="G71" s="93">
        <v>0</v>
      </c>
      <c r="H71" s="93">
        <f t="shared" si="14"/>
      </c>
      <c r="I71" s="88"/>
      <c r="J71" s="100"/>
      <c r="K71" s="89">
        <v>151.651</v>
      </c>
      <c r="L71" s="89">
        <v>155.68060000000003</v>
      </c>
      <c r="M71" s="89">
        <v>0</v>
      </c>
      <c r="N71" s="88">
        <f t="shared" si="15"/>
      </c>
      <c r="O71" s="68"/>
      <c r="P71" s="68"/>
      <c r="Q71" s="68"/>
      <c r="R71" s="68"/>
      <c r="S71" s="68"/>
      <c r="T71" s="68"/>
      <c r="U71" s="68"/>
      <c r="V71" s="68"/>
      <c r="W71" s="69"/>
      <c r="X71" s="69"/>
      <c r="Y71" s="69"/>
      <c r="Z71" s="69"/>
      <c r="AA71" s="69"/>
      <c r="AB71" s="69"/>
    </row>
    <row r="72" spans="1:28" s="90" customFormat="1" ht="11.25" customHeight="1" thickBot="1">
      <c r="A72" s="84" t="s">
        <v>180</v>
      </c>
      <c r="B72" s="86"/>
      <c r="C72" s="86"/>
      <c r="D72" s="99">
        <v>6</v>
      </c>
      <c r="E72" s="93">
        <v>20.965</v>
      </c>
      <c r="F72" s="93">
        <v>20.052</v>
      </c>
      <c r="G72" s="93">
        <v>19.982</v>
      </c>
      <c r="H72" s="93">
        <f t="shared" si="14"/>
        <v>99.65090764013564</v>
      </c>
      <c r="I72" s="88"/>
      <c r="J72" s="100">
        <v>6</v>
      </c>
      <c r="K72" s="89">
        <v>177.427</v>
      </c>
      <c r="L72" s="89">
        <v>177.63984597777778</v>
      </c>
      <c r="M72" s="89">
        <v>197.23399999999998</v>
      </c>
      <c r="N72" s="88">
        <f t="shared" si="15"/>
        <v>111.0302696528308</v>
      </c>
      <c r="O72" s="70"/>
      <c r="P72" s="71"/>
      <c r="Q72" s="72"/>
      <c r="R72" s="256" t="s">
        <v>113</v>
      </c>
      <c r="S72" s="257"/>
      <c r="T72" s="257"/>
      <c r="U72" s="257"/>
      <c r="V72" s="258"/>
      <c r="W72" s="69"/>
      <c r="X72" s="256" t="s">
        <v>114</v>
      </c>
      <c r="Y72" s="257"/>
      <c r="Z72" s="257"/>
      <c r="AA72" s="257"/>
      <c r="AB72" s="258"/>
    </row>
    <row r="73" spans="1:28" s="90" customFormat="1" ht="11.25" customHeight="1">
      <c r="A73" s="84" t="s">
        <v>181</v>
      </c>
      <c r="B73" s="86"/>
      <c r="C73" s="86"/>
      <c r="D73" s="99">
        <v>4</v>
      </c>
      <c r="E73" s="93">
        <v>4.014</v>
      </c>
      <c r="F73" s="93">
        <v>3.796</v>
      </c>
      <c r="G73" s="93">
        <v>3.98</v>
      </c>
      <c r="H73" s="93">
        <f t="shared" si="14"/>
        <v>104.84720758693362</v>
      </c>
      <c r="I73" s="88"/>
      <c r="J73" s="100">
        <v>7</v>
      </c>
      <c r="K73" s="89">
        <v>193.155</v>
      </c>
      <c r="L73" s="89">
        <v>184.99822500000002</v>
      </c>
      <c r="M73" s="89">
        <v>207.26922100000002</v>
      </c>
      <c r="N73" s="88">
        <f t="shared" si="15"/>
        <v>112.03849172066381</v>
      </c>
      <c r="O73" s="73" t="s">
        <v>115</v>
      </c>
      <c r="P73" s="74"/>
      <c r="Q73" s="72"/>
      <c r="R73" s="70"/>
      <c r="S73" s="75" t="s">
        <v>116</v>
      </c>
      <c r="T73" s="75" t="s">
        <v>116</v>
      </c>
      <c r="U73" s="75" t="s">
        <v>117</v>
      </c>
      <c r="V73" s="76">
        <f>U74</f>
        <v>2017</v>
      </c>
      <c r="W73" s="69"/>
      <c r="X73" s="70"/>
      <c r="Y73" s="75" t="s">
        <v>116</v>
      </c>
      <c r="Z73" s="75" t="s">
        <v>116</v>
      </c>
      <c r="AA73" s="75" t="s">
        <v>117</v>
      </c>
      <c r="AB73" s="76">
        <f>AA74</f>
        <v>2017</v>
      </c>
    </row>
    <row r="74" spans="1:28" s="90" customFormat="1" ht="11.25" customHeight="1" thickBot="1">
      <c r="A74" s="84" t="s">
        <v>182</v>
      </c>
      <c r="B74" s="86"/>
      <c r="C74" s="86"/>
      <c r="D74" s="99">
        <v>6</v>
      </c>
      <c r="E74" s="93">
        <v>12.528</v>
      </c>
      <c r="F74" s="93">
        <v>12.383</v>
      </c>
      <c r="G74" s="93">
        <v>12.409</v>
      </c>
      <c r="H74" s="93">
        <f t="shared" si="14"/>
        <v>100.20996527497377</v>
      </c>
      <c r="I74" s="88"/>
      <c r="J74" s="100">
        <v>7</v>
      </c>
      <c r="K74" s="89">
        <v>789.9180000000001</v>
      </c>
      <c r="L74" s="89">
        <v>742.28381</v>
      </c>
      <c r="M74" s="89">
        <v>734.3597699999999</v>
      </c>
      <c r="N74" s="88">
        <f t="shared" si="15"/>
        <v>98.93247840068071</v>
      </c>
      <c r="O74" s="77"/>
      <c r="P74" s="78"/>
      <c r="Q74" s="79"/>
      <c r="R74" s="80" t="s">
        <v>118</v>
      </c>
      <c r="S74" s="81">
        <f>U74-2</f>
        <v>2015</v>
      </c>
      <c r="T74" s="81">
        <f>U74-1</f>
        <v>2016</v>
      </c>
      <c r="U74" s="81">
        <v>2017</v>
      </c>
      <c r="V74" s="82" t="str">
        <f>CONCATENATE(T74,"=100")</f>
        <v>2016=100</v>
      </c>
      <c r="W74" s="83"/>
      <c r="X74" s="80" t="s">
        <v>118</v>
      </c>
      <c r="Y74" s="81">
        <f>AA74-2</f>
        <v>2015</v>
      </c>
      <c r="Z74" s="81">
        <f>AA74-1</f>
        <v>2016</v>
      </c>
      <c r="AA74" s="81">
        <v>2017</v>
      </c>
      <c r="AB74" s="82" t="str">
        <f>CONCATENATE(Z74,"=100")</f>
        <v>2016=100</v>
      </c>
    </row>
    <row r="75" spans="1:28" s="90" customFormat="1" ht="11.25" customHeight="1">
      <c r="A75" s="84" t="s">
        <v>183</v>
      </c>
      <c r="B75" s="86"/>
      <c r="C75" s="86"/>
      <c r="D75" s="99">
        <v>4</v>
      </c>
      <c r="E75" s="93">
        <v>8.199</v>
      </c>
      <c r="F75" s="93">
        <v>7.344</v>
      </c>
      <c r="G75" s="93">
        <v>7.669</v>
      </c>
      <c r="H75" s="93">
        <f t="shared" si="14"/>
        <v>104.42538126361654</v>
      </c>
      <c r="I75" s="88"/>
      <c r="J75" s="100">
        <v>11</v>
      </c>
      <c r="K75" s="89">
        <v>364.382</v>
      </c>
      <c r="L75" s="89">
        <v>319.243</v>
      </c>
      <c r="M75" s="89">
        <v>0</v>
      </c>
      <c r="N75" s="88">
        <f t="shared" si="15"/>
      </c>
      <c r="O75" s="84"/>
      <c r="P75" s="84"/>
      <c r="Q75" s="84"/>
      <c r="R75" s="85"/>
      <c r="S75" s="86"/>
      <c r="T75" s="86"/>
      <c r="U75" s="86"/>
      <c r="V75" s="86">
        <f aca="true" t="shared" si="16" ref="V75:V80">IF(AND(T75&gt;0,U75&gt;0),U75*100/T75,"")</f>
      </c>
      <c r="W75" s="87"/>
      <c r="X75" s="87"/>
      <c r="Y75" s="88"/>
      <c r="Z75" s="88"/>
      <c r="AA75" s="88"/>
      <c r="AB75" s="89">
        <f aca="true" t="shared" si="17" ref="AB75:AB80">IF(AND(Z75&gt;0,AA75&gt;0),AA75*100/Z75,"")</f>
      </c>
    </row>
    <row r="76" spans="1:28" s="90" customFormat="1" ht="11.25" customHeight="1">
      <c r="A76" s="84" t="s">
        <v>184</v>
      </c>
      <c r="B76" s="86"/>
      <c r="C76" s="86"/>
      <c r="D76" s="99">
        <v>4</v>
      </c>
      <c r="E76" s="93">
        <v>24.741</v>
      </c>
      <c r="F76" s="93">
        <v>23.523</v>
      </c>
      <c r="G76" s="93">
        <v>24.058</v>
      </c>
      <c r="H76" s="93">
        <f t="shared" si="14"/>
        <v>102.27436976576118</v>
      </c>
      <c r="I76" s="88"/>
      <c r="J76" s="100">
        <v>11</v>
      </c>
      <c r="K76" s="89">
        <v>1347.4550000000004</v>
      </c>
      <c r="L76" s="89">
        <v>1246.5250350000001</v>
      </c>
      <c r="M76" s="89">
        <v>0</v>
      </c>
      <c r="N76" s="88">
        <f t="shared" si="15"/>
      </c>
      <c r="O76" s="84" t="s">
        <v>120</v>
      </c>
      <c r="P76" s="84"/>
      <c r="Q76" s="84"/>
      <c r="R76" s="99"/>
      <c r="S76" s="86"/>
      <c r="T76" s="86"/>
      <c r="U76" s="86"/>
      <c r="V76" s="86">
        <f t="shared" si="16"/>
      </c>
      <c r="W76" s="87"/>
      <c r="X76" s="100"/>
      <c r="Y76" s="88"/>
      <c r="Z76" s="88"/>
      <c r="AA76" s="88"/>
      <c r="AB76" s="89">
        <f t="shared" si="17"/>
      </c>
    </row>
    <row r="77" spans="1:28" s="90" customFormat="1" ht="11.25" customHeight="1">
      <c r="A77" s="84" t="s">
        <v>185</v>
      </c>
      <c r="B77" s="86"/>
      <c r="C77" s="86"/>
      <c r="D77" s="99">
        <v>5</v>
      </c>
      <c r="E77" s="93">
        <v>10.056</v>
      </c>
      <c r="F77" s="93">
        <v>9.337</v>
      </c>
      <c r="G77" s="93">
        <v>9.427</v>
      </c>
      <c r="H77" s="93">
        <f t="shared" si="14"/>
        <v>100.96390703652136</v>
      </c>
      <c r="I77" s="88"/>
      <c r="J77" s="100">
        <v>5</v>
      </c>
      <c r="K77" s="89">
        <v>187.388</v>
      </c>
      <c r="L77" s="89">
        <v>180.24521459999997</v>
      </c>
      <c r="M77" s="89">
        <v>171.37879999999998</v>
      </c>
      <c r="N77" s="88">
        <f t="shared" si="15"/>
        <v>95.08091539646345</v>
      </c>
      <c r="O77" s="84" t="s">
        <v>121</v>
      </c>
      <c r="P77" s="86"/>
      <c r="Q77" s="86"/>
      <c r="R77" s="99">
        <v>7</v>
      </c>
      <c r="S77" s="93">
        <v>1.61</v>
      </c>
      <c r="T77" s="93">
        <v>1.841</v>
      </c>
      <c r="U77" s="93">
        <v>1.975</v>
      </c>
      <c r="V77" s="93">
        <f t="shared" si="16"/>
        <v>107.27865290602934</v>
      </c>
      <c r="W77" s="88"/>
      <c r="X77" s="100">
        <v>5</v>
      </c>
      <c r="Y77" s="89">
        <v>83.46000000000001</v>
      </c>
      <c r="Z77" s="89">
        <v>98.74000000000001</v>
      </c>
      <c r="AA77" s="89">
        <v>0</v>
      </c>
      <c r="AB77" s="89">
        <f t="shared" si="17"/>
      </c>
    </row>
    <row r="78" spans="1:28" s="90" customFormat="1" ht="11.25" customHeight="1">
      <c r="A78" s="84" t="s">
        <v>186</v>
      </c>
      <c r="B78" s="86"/>
      <c r="C78" s="86"/>
      <c r="D78" s="99">
        <v>6</v>
      </c>
      <c r="E78" s="93">
        <v>13.624</v>
      </c>
      <c r="F78" s="93">
        <v>11.923</v>
      </c>
      <c r="G78" s="93">
        <v>13.149</v>
      </c>
      <c r="H78" s="93">
        <f t="shared" si="14"/>
        <v>110.28264698481925</v>
      </c>
      <c r="I78" s="88"/>
      <c r="J78" s="100">
        <v>6</v>
      </c>
      <c r="K78" s="89">
        <v>98.87799999999999</v>
      </c>
      <c r="L78" s="89">
        <v>77.997098</v>
      </c>
      <c r="M78" s="89">
        <v>86.45677999999998</v>
      </c>
      <c r="N78" s="88">
        <f t="shared" si="15"/>
        <v>110.84614968623575</v>
      </c>
      <c r="O78" s="84" t="s">
        <v>122</v>
      </c>
      <c r="P78" s="86"/>
      <c r="Q78" s="86"/>
      <c r="R78" s="99">
        <v>7</v>
      </c>
      <c r="S78" s="93">
        <v>6.943195177867483</v>
      </c>
      <c r="T78" s="93">
        <v>6.926854483082769</v>
      </c>
      <c r="U78" s="93"/>
      <c r="V78" s="93">
        <f t="shared" si="16"/>
      </c>
      <c r="W78" s="88"/>
      <c r="X78" s="100">
        <v>5</v>
      </c>
      <c r="Y78" s="89">
        <v>80.90800000000002</v>
      </c>
      <c r="Z78" s="89">
        <v>80.34370000000003</v>
      </c>
      <c r="AA78" s="89">
        <v>0</v>
      </c>
      <c r="AB78" s="89">
        <f t="shared" si="17"/>
      </c>
    </row>
    <row r="79" spans="15:28" s="90" customFormat="1" ht="11.25" customHeight="1">
      <c r="O79" s="84" t="s">
        <v>123</v>
      </c>
      <c r="P79" s="86"/>
      <c r="Q79" s="86"/>
      <c r="R79" s="99">
        <v>7</v>
      </c>
      <c r="S79" s="93">
        <v>0.245</v>
      </c>
      <c r="T79" s="93">
        <v>0.277</v>
      </c>
      <c r="U79" s="93">
        <v>0.25</v>
      </c>
      <c r="V79" s="93">
        <f t="shared" si="16"/>
        <v>90.25270758122743</v>
      </c>
      <c r="W79" s="88"/>
      <c r="X79" s="100">
        <v>6</v>
      </c>
      <c r="Y79" s="89">
        <v>4.702999999999999</v>
      </c>
      <c r="Z79" s="89">
        <v>4.8420000000000005</v>
      </c>
      <c r="AA79" s="89">
        <v>0</v>
      </c>
      <c r="AB79" s="89">
        <f t="shared" si="17"/>
      </c>
    </row>
    <row r="80" spans="1:28" s="90" customFormat="1" ht="11.25" customHeight="1">
      <c r="A80" s="84"/>
      <c r="B80" s="86"/>
      <c r="C80" s="86"/>
      <c r="D80" s="99"/>
      <c r="E80" s="93"/>
      <c r="F80" s="93"/>
      <c r="G80" s="93"/>
      <c r="H80" s="93"/>
      <c r="I80" s="88"/>
      <c r="J80" s="100"/>
      <c r="K80" s="89"/>
      <c r="L80" s="89"/>
      <c r="M80" s="89"/>
      <c r="N80" s="88"/>
      <c r="O80" s="84" t="s">
        <v>124</v>
      </c>
      <c r="P80" s="86"/>
      <c r="Q80" s="86"/>
      <c r="R80" s="99">
        <v>7</v>
      </c>
      <c r="S80" s="93">
        <v>2.842</v>
      </c>
      <c r="T80" s="93">
        <v>2.593</v>
      </c>
      <c r="U80" s="93">
        <v>2.691</v>
      </c>
      <c r="V80" s="93">
        <f t="shared" si="16"/>
        <v>103.77940609332818</v>
      </c>
      <c r="W80" s="88"/>
      <c r="X80" s="100">
        <v>3</v>
      </c>
      <c r="Y80" s="89">
        <v>86.03799999999997</v>
      </c>
      <c r="Z80" s="89">
        <v>79.83249999999998</v>
      </c>
      <c r="AA80" s="89">
        <v>0</v>
      </c>
      <c r="AB80" s="89">
        <f t="shared" si="17"/>
      </c>
    </row>
    <row r="81" spans="1:14" s="90" customFormat="1" ht="11.25" customHeight="1">
      <c r="A81" s="94"/>
      <c r="B81" s="86"/>
      <c r="C81" s="86"/>
      <c r="D81" s="98"/>
      <c r="E81" s="93"/>
      <c r="F81" s="93"/>
      <c r="G81" s="129"/>
      <c r="H81" s="93"/>
      <c r="I81" s="93"/>
      <c r="J81" s="93"/>
      <c r="K81" s="93"/>
      <c r="L81" s="93"/>
      <c r="M81" s="93"/>
      <c r="N81" s="89"/>
    </row>
    <row r="82" spans="1:14" s="90" customFormat="1" ht="11.25" customHeight="1">
      <c r="A82" s="84"/>
      <c r="B82" s="84"/>
      <c r="C82" s="84"/>
      <c r="D82" s="91"/>
      <c r="E82" s="93"/>
      <c r="F82" s="93"/>
      <c r="G82" s="93"/>
      <c r="H82" s="93"/>
      <c r="I82" s="87"/>
      <c r="J82" s="92"/>
      <c r="K82" s="89"/>
      <c r="L82" s="89"/>
      <c r="M82" s="89"/>
      <c r="N82" s="89"/>
    </row>
    <row r="83" spans="4:16" s="90" customFormat="1" ht="11.25" customHeight="1">
      <c r="D83" s="92"/>
      <c r="E83" s="89"/>
      <c r="F83" s="89"/>
      <c r="G83" s="89"/>
      <c r="H83" s="89"/>
      <c r="I83" s="87"/>
      <c r="J83" s="92"/>
      <c r="K83" s="89"/>
      <c r="L83" s="89"/>
      <c r="M83" s="89"/>
      <c r="N83" s="89"/>
      <c r="P83" s="95"/>
    </row>
    <row r="84" spans="4:18" s="90" customFormat="1" ht="11.25" customHeight="1">
      <c r="D84" s="92"/>
      <c r="E84" s="89"/>
      <c r="F84" s="89"/>
      <c r="G84" s="89"/>
      <c r="H84" s="89"/>
      <c r="I84" s="87"/>
      <c r="J84" s="92"/>
      <c r="K84" s="89"/>
      <c r="L84" s="89"/>
      <c r="M84" s="89"/>
      <c r="N84" s="89"/>
      <c r="O84" s="200" t="s">
        <v>282</v>
      </c>
      <c r="P84" s="97"/>
      <c r="Q84" s="97"/>
      <c r="R84" s="97"/>
    </row>
    <row r="85" spans="4:21" s="90" customFormat="1" ht="11.25" customHeight="1">
      <c r="D85" s="92"/>
      <c r="E85" s="89"/>
      <c r="F85" s="89"/>
      <c r="G85" s="89"/>
      <c r="H85" s="89"/>
      <c r="I85" s="87"/>
      <c r="J85" s="92"/>
      <c r="K85" s="89"/>
      <c r="L85" s="89"/>
      <c r="M85" s="89"/>
      <c r="N85" s="89"/>
      <c r="O85" s="252" t="s">
        <v>283</v>
      </c>
      <c r="P85" s="252"/>
      <c r="Q85" s="252"/>
      <c r="R85" s="252"/>
      <c r="S85" s="252"/>
      <c r="T85" s="252"/>
      <c r="U85" s="252"/>
    </row>
    <row r="86" spans="4:24" s="90" customFormat="1" ht="11.25" customHeight="1">
      <c r="D86" s="92"/>
      <c r="E86" s="89"/>
      <c r="F86" s="89"/>
      <c r="G86" s="89"/>
      <c r="H86" s="89"/>
      <c r="I86" s="87"/>
      <c r="J86" s="92"/>
      <c r="K86" s="89"/>
      <c r="L86" s="89"/>
      <c r="M86" s="89"/>
      <c r="N86" s="89"/>
      <c r="O86" s="252" t="s">
        <v>284</v>
      </c>
      <c r="P86" s="252"/>
      <c r="Q86" s="252"/>
      <c r="R86" s="252"/>
      <c r="S86" s="252"/>
      <c r="T86" s="252"/>
      <c r="U86" s="252"/>
      <c r="V86" s="252"/>
      <c r="W86" s="252"/>
      <c r="X86" s="252"/>
    </row>
    <row r="87" spans="4:21" s="90" customFormat="1" ht="11.25" customHeight="1">
      <c r="D87" s="92"/>
      <c r="E87" s="89"/>
      <c r="F87" s="89"/>
      <c r="G87" s="89"/>
      <c r="H87" s="89"/>
      <c r="I87" s="87"/>
      <c r="J87" s="92"/>
      <c r="K87" s="89"/>
      <c r="L87" s="89"/>
      <c r="M87" s="89"/>
      <c r="N87" s="89"/>
      <c r="O87" s="252" t="s">
        <v>285</v>
      </c>
      <c r="P87" s="252"/>
      <c r="Q87" s="252"/>
      <c r="R87" s="252"/>
      <c r="S87" s="252"/>
      <c r="T87" s="252"/>
      <c r="U87" s="252"/>
    </row>
    <row r="88" spans="4:25" s="90" customFormat="1" ht="11.25" customHeight="1">
      <c r="D88" s="92"/>
      <c r="E88" s="89"/>
      <c r="F88" s="89"/>
      <c r="G88" s="89"/>
      <c r="H88" s="89"/>
      <c r="I88" s="87"/>
      <c r="J88" s="92"/>
      <c r="K88" s="89"/>
      <c r="L88" s="89"/>
      <c r="M88" s="89"/>
      <c r="N88" s="89"/>
      <c r="O88" s="259" t="s">
        <v>296</v>
      </c>
      <c r="P88" s="260"/>
      <c r="Q88" s="260"/>
      <c r="R88" s="260"/>
      <c r="S88" s="260"/>
      <c r="T88" s="260"/>
      <c r="U88" s="260"/>
      <c r="Y88" s="201"/>
    </row>
    <row r="89" spans="4:22" s="90" customFormat="1" ht="11.25" customHeight="1">
      <c r="D89" s="92"/>
      <c r="E89" s="89"/>
      <c r="F89" s="89"/>
      <c r="G89" s="89"/>
      <c r="H89" s="89">
        <f aca="true" t="shared" si="18" ref="H89:H94">IF(AND(F89&gt;0,G89&gt;0),G89*100/F89,"")</f>
      </c>
      <c r="I89" s="87"/>
      <c r="J89" s="92"/>
      <c r="K89" s="89"/>
      <c r="L89" s="89"/>
      <c r="M89" s="89"/>
      <c r="N89" s="89">
        <f aca="true" t="shared" si="19" ref="N89:N94">IF(AND(L89&gt;0,M89&gt;0),M89*100/L89,"")</f>
      </c>
      <c r="V89" s="202"/>
    </row>
    <row r="90" spans="4:28" s="90" customFormat="1" ht="11.25" customHeight="1">
      <c r="D90" s="92"/>
      <c r="E90" s="89"/>
      <c r="F90" s="89"/>
      <c r="G90" s="89"/>
      <c r="H90" s="89">
        <f t="shared" si="18"/>
      </c>
      <c r="I90" s="87"/>
      <c r="J90" s="92"/>
      <c r="K90" s="89"/>
      <c r="L90" s="89"/>
      <c r="M90" s="89"/>
      <c r="N90" s="89">
        <f t="shared" si="19"/>
      </c>
      <c r="O90" s="250" t="s">
        <v>287</v>
      </c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4"/>
      <c r="AA90" s="254"/>
      <c r="AB90" s="254"/>
    </row>
    <row r="91" spans="4:28" s="90" customFormat="1" ht="11.25" customHeight="1">
      <c r="D91" s="92"/>
      <c r="E91" s="89"/>
      <c r="F91" s="89"/>
      <c r="G91" s="89"/>
      <c r="H91" s="89">
        <f t="shared" si="18"/>
      </c>
      <c r="I91" s="87"/>
      <c r="J91" s="92"/>
      <c r="K91" s="89"/>
      <c r="L91" s="89"/>
      <c r="M91" s="89"/>
      <c r="N91" s="89">
        <f t="shared" si="19"/>
      </c>
      <c r="O91" s="250" t="s">
        <v>286</v>
      </c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</row>
    <row r="92" spans="4:14" s="90" customFormat="1" ht="11.25" customHeight="1">
      <c r="D92" s="92"/>
      <c r="E92" s="89"/>
      <c r="F92" s="89"/>
      <c r="G92" s="89"/>
      <c r="H92" s="89">
        <f t="shared" si="18"/>
      </c>
      <c r="I92" s="87"/>
      <c r="J92" s="92"/>
      <c r="K92" s="89"/>
      <c r="L92" s="89"/>
      <c r="M92" s="89"/>
      <c r="N92" s="89">
        <f t="shared" si="19"/>
      </c>
    </row>
    <row r="93" spans="4:14" s="90" customFormat="1" ht="12" customHeight="1">
      <c r="D93" s="92"/>
      <c r="E93" s="89"/>
      <c r="F93" s="89"/>
      <c r="G93" s="89"/>
      <c r="H93" s="89">
        <f t="shared" si="18"/>
      </c>
      <c r="I93" s="87"/>
      <c r="J93" s="92"/>
      <c r="K93" s="89"/>
      <c r="L93" s="89"/>
      <c r="M93" s="89"/>
      <c r="N93" s="89">
        <f t="shared" si="19"/>
      </c>
    </row>
    <row r="94" spans="1:14" s="69" customFormat="1" ht="11.25">
      <c r="A94" s="90"/>
      <c r="B94" s="90"/>
      <c r="C94" s="90"/>
      <c r="D94" s="92"/>
      <c r="E94" s="89"/>
      <c r="F94" s="89"/>
      <c r="G94" s="89"/>
      <c r="H94" s="89">
        <f t="shared" si="18"/>
      </c>
      <c r="I94" s="87"/>
      <c r="J94" s="92"/>
      <c r="K94" s="89"/>
      <c r="L94" s="89"/>
      <c r="M94" s="89"/>
      <c r="N94" s="89">
        <f t="shared" si="19"/>
      </c>
    </row>
    <row r="95" spans="1:14" s="97" customFormat="1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28" s="97" customFormat="1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 s="84"/>
      <c r="P96" s="86"/>
      <c r="Q96" s="86"/>
      <c r="R96" s="99"/>
      <c r="S96" s="93"/>
      <c r="T96" s="93"/>
      <c r="U96" s="93"/>
      <c r="V96" s="93"/>
      <c r="W96" s="88"/>
      <c r="X96" s="100"/>
      <c r="Y96" s="89"/>
      <c r="Z96" s="89"/>
      <c r="AA96" s="89"/>
      <c r="AB96" s="89"/>
    </row>
    <row r="97" spans="1:28" s="97" customFormat="1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84"/>
      <c r="Q97" s="84"/>
      <c r="R97" s="91"/>
      <c r="S97" s="93"/>
      <c r="T97" s="93"/>
      <c r="U97" s="93"/>
      <c r="V97" s="93"/>
      <c r="W97" s="87"/>
      <c r="X97" s="92"/>
      <c r="Y97" s="89"/>
      <c r="Z97" s="89"/>
      <c r="AA97" s="89"/>
      <c r="AB97" s="89"/>
    </row>
    <row r="98" spans="1:28" s="97" customFormat="1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 s="90"/>
      <c r="P98" s="66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</row>
    <row r="99" spans="1:28" s="97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90"/>
      <c r="P99" s="66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</row>
    <row r="100" spans="1:28" s="97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90"/>
      <c r="P100" s="66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</row>
    <row r="101" spans="1:28" s="97" customFormat="1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</row>
    <row r="102" spans="1:28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</row>
    <row r="103" spans="1:28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</row>
    <row r="104" spans="1:28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</row>
    <row r="105" spans="1:28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</row>
    <row r="106" spans="1:28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</row>
    <row r="107" spans="1:28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</row>
    <row r="133" spans="1:28" ht="11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</row>
    <row r="134" spans="1:28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</row>
    <row r="135" spans="1:28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</row>
    <row r="136" spans="1:28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</row>
    <row r="137" spans="1:28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</row>
    <row r="138" spans="1:28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</row>
    <row r="139" spans="1:28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</row>
    <row r="140" spans="1:28" ht="11.25">
      <c r="A140" s="90"/>
      <c r="B140" s="90"/>
      <c r="C140" s="90"/>
      <c r="D140" s="87"/>
      <c r="E140" s="88"/>
      <c r="F140" s="88"/>
      <c r="G140" s="88"/>
      <c r="H140" s="88"/>
      <c r="I140" s="87"/>
      <c r="J140" s="87"/>
      <c r="K140" s="87"/>
      <c r="L140" s="87"/>
      <c r="M140" s="87"/>
      <c r="N140" s="87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</row>
    <row r="141" spans="1:28" ht="11.25">
      <c r="A141" s="94"/>
      <c r="B141" s="90"/>
      <c r="C141" s="90"/>
      <c r="D141" s="87"/>
      <c r="E141" s="88"/>
      <c r="F141" s="88"/>
      <c r="G141" s="88"/>
      <c r="H141" s="88"/>
      <c r="I141" s="87"/>
      <c r="J141" s="87"/>
      <c r="K141" s="87"/>
      <c r="L141" s="87"/>
      <c r="M141" s="87"/>
      <c r="N141" s="87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</row>
    <row r="142" spans="1:28" ht="11.25">
      <c r="A142" s="94"/>
      <c r="B142" s="90"/>
      <c r="C142" s="90"/>
      <c r="D142" s="87"/>
      <c r="E142" s="88"/>
      <c r="F142" s="88"/>
      <c r="G142" s="88"/>
      <c r="H142" s="88"/>
      <c r="I142" s="87"/>
      <c r="J142" s="87"/>
      <c r="K142" s="87"/>
      <c r="L142" s="87"/>
      <c r="M142" s="87"/>
      <c r="N142" s="87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</row>
    <row r="143" spans="1:28" ht="11.25">
      <c r="A143" s="94"/>
      <c r="B143" s="90"/>
      <c r="C143" s="90"/>
      <c r="D143" s="87"/>
      <c r="E143" s="88"/>
      <c r="F143" s="88"/>
      <c r="G143" s="88"/>
      <c r="H143" s="88"/>
      <c r="I143" s="87"/>
      <c r="J143" s="87"/>
      <c r="K143" s="87"/>
      <c r="L143" s="87"/>
      <c r="M143" s="87"/>
      <c r="N143" s="87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</row>
    <row r="144" spans="1:28" ht="11.25">
      <c r="A144" s="94"/>
      <c r="B144" s="90"/>
      <c r="C144" s="90"/>
      <c r="D144" s="87"/>
      <c r="E144" s="88"/>
      <c r="F144" s="88"/>
      <c r="G144" s="88"/>
      <c r="H144" s="88"/>
      <c r="I144" s="87"/>
      <c r="J144" s="87"/>
      <c r="K144" s="87"/>
      <c r="L144" s="87"/>
      <c r="M144" s="87"/>
      <c r="N144" s="87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</row>
    <row r="145" spans="14:28" ht="11.25">
      <c r="N145" s="87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</row>
    <row r="146" spans="14:28" ht="12">
      <c r="N146" s="69"/>
      <c r="O146" s="96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</row>
    <row r="147" spans="14:28" ht="11.25">
      <c r="N147" s="95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</row>
    <row r="148" spans="14:28" ht="11.25">
      <c r="N148" s="95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</row>
    <row r="149" spans="14:28" ht="11.25">
      <c r="N149" s="95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</row>
    <row r="150" spans="14:28" ht="11.25">
      <c r="N150" s="95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</row>
    <row r="151" spans="14:28" ht="11.25">
      <c r="N151" s="95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</row>
    <row r="152" spans="14:28" ht="11.25">
      <c r="N152" s="95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</row>
    <row r="153" spans="14:28" ht="11.25">
      <c r="N153" s="95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</row>
    <row r="154" ht="11.25">
      <c r="N154" s="95"/>
    </row>
    <row r="155" ht="11.25">
      <c r="N155" s="95"/>
    </row>
    <row r="156" ht="11.25">
      <c r="N156" s="95"/>
    </row>
    <row r="157" ht="11.25">
      <c r="N157" s="95"/>
    </row>
    <row r="158" ht="11.25">
      <c r="N158" s="95"/>
    </row>
    <row r="159" ht="11.25">
      <c r="N159" s="95"/>
    </row>
    <row r="160" ht="11.25">
      <c r="N160" s="95"/>
    </row>
    <row r="161" spans="1:14" ht="14.25">
      <c r="A161"/>
      <c r="B161"/>
      <c r="C161"/>
      <c r="D161"/>
      <c r="N161" s="95"/>
    </row>
    <row r="162" spans="1:14" ht="14.25">
      <c r="A162"/>
      <c r="B162"/>
      <c r="C162"/>
      <c r="D162"/>
      <c r="N162" s="95"/>
    </row>
    <row r="163" spans="1:14" ht="14.25">
      <c r="A163"/>
      <c r="B163"/>
      <c r="C163"/>
      <c r="D163"/>
      <c r="N163" s="95"/>
    </row>
    <row r="164" spans="1:14" ht="14.25">
      <c r="A164"/>
      <c r="B164"/>
      <c r="C164"/>
      <c r="D164"/>
      <c r="N164" s="95"/>
    </row>
    <row r="165" spans="1:14" ht="14.25">
      <c r="A165"/>
      <c r="B165"/>
      <c r="C165"/>
      <c r="D165"/>
      <c r="N165" s="95"/>
    </row>
    <row r="166" spans="1:14" ht="14.25">
      <c r="A166"/>
      <c r="B166"/>
      <c r="C166"/>
      <c r="D166"/>
      <c r="N166" s="95"/>
    </row>
    <row r="167" spans="1:14" ht="14.25">
      <c r="A167"/>
      <c r="B167"/>
      <c r="C167"/>
      <c r="D167"/>
      <c r="N167" s="95"/>
    </row>
    <row r="168" spans="1:14" ht="14.25">
      <c r="A168"/>
      <c r="B168"/>
      <c r="C168"/>
      <c r="D168"/>
      <c r="N168" s="95"/>
    </row>
    <row r="169" spans="1:14" ht="14.25">
      <c r="A169"/>
      <c r="B169"/>
      <c r="C169"/>
      <c r="D169"/>
      <c r="N169" s="95"/>
    </row>
    <row r="170" spans="1:14" ht="14.25">
      <c r="A170"/>
      <c r="B170"/>
      <c r="C170"/>
      <c r="D170"/>
      <c r="N170" s="95"/>
    </row>
    <row r="171" spans="1:14" ht="14.25">
      <c r="A171"/>
      <c r="B171"/>
      <c r="C171"/>
      <c r="D171"/>
      <c r="N171" s="95"/>
    </row>
    <row r="172" spans="1:14" ht="14.25">
      <c r="A172"/>
      <c r="B172"/>
      <c r="C172"/>
      <c r="D172"/>
      <c r="N172" s="95"/>
    </row>
    <row r="173" spans="1:14" ht="14.25">
      <c r="A173"/>
      <c r="B173"/>
      <c r="C173"/>
      <c r="D173"/>
      <c r="N173" s="95"/>
    </row>
    <row r="174" spans="1:14" ht="14.25">
      <c r="A174"/>
      <c r="B174"/>
      <c r="C174"/>
      <c r="D174"/>
      <c r="N174" s="95"/>
    </row>
    <row r="175" spans="1:14" ht="14.25">
      <c r="A175"/>
      <c r="B175"/>
      <c r="C175"/>
      <c r="D175"/>
      <c r="N175" s="95"/>
    </row>
    <row r="176" spans="1:14" ht="14.25">
      <c r="A176"/>
      <c r="B176"/>
      <c r="C176"/>
      <c r="D176"/>
      <c r="N176" s="95"/>
    </row>
    <row r="177" spans="1:14" ht="14.25">
      <c r="A177"/>
      <c r="B177"/>
      <c r="C177"/>
      <c r="D177"/>
      <c r="N177" s="95"/>
    </row>
    <row r="178" spans="1:14" ht="14.25">
      <c r="A178"/>
      <c r="B178"/>
      <c r="C178"/>
      <c r="D178"/>
      <c r="N178" s="95"/>
    </row>
    <row r="179" ht="11.25">
      <c r="N179" s="95"/>
    </row>
    <row r="180" ht="11.25">
      <c r="N180" s="95"/>
    </row>
    <row r="181" ht="11.25">
      <c r="N181" s="95"/>
    </row>
    <row r="182" ht="11.25">
      <c r="N182" s="95"/>
    </row>
    <row r="183" ht="11.25">
      <c r="N183" s="95"/>
    </row>
    <row r="184" ht="11.25">
      <c r="N184" s="95"/>
    </row>
  </sheetData>
  <sheetProtection/>
  <mergeCells count="12">
    <mergeCell ref="D4:H4"/>
    <mergeCell ref="J4:N4"/>
    <mergeCell ref="R4:V4"/>
    <mergeCell ref="X4:AB4"/>
    <mergeCell ref="O85:U85"/>
    <mergeCell ref="O86:X86"/>
    <mergeCell ref="O87:U87"/>
    <mergeCell ref="O90:AB90"/>
    <mergeCell ref="O91:AB91"/>
    <mergeCell ref="R72:V72"/>
    <mergeCell ref="X72:AB72"/>
    <mergeCell ref="O88:U88"/>
  </mergeCells>
  <printOptions horizontalCentered="1"/>
  <pageMargins left="0.58" right="0.46" top="0.53" bottom="0.43" header="0" footer="0.2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  <rowBreaks count="1" manualBreakCount="1">
    <brk id="9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60" zoomScaleNormal="70" zoomScalePageLayoutView="0" workbookViewId="0" topLeftCell="A46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6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/>
      <c r="E17" s="39"/>
      <c r="F17" s="40"/>
      <c r="G17" s="41"/>
      <c r="H17" s="122">
        <v>0.04</v>
      </c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1695</v>
      </c>
      <c r="D24" s="39">
        <v>1977</v>
      </c>
      <c r="E24" s="39">
        <v>2070</v>
      </c>
      <c r="F24" s="40">
        <f>IF(D24&gt;0,100*E24/D24,0)</f>
        <v>104.7040971168437</v>
      </c>
      <c r="G24" s="41"/>
      <c r="H24" s="122">
        <v>129.247</v>
      </c>
      <c r="I24" s="123">
        <v>158.025</v>
      </c>
      <c r="J24" s="123">
        <v>170.7</v>
      </c>
      <c r="K24" s="42">
        <f>IF(I24&gt;0,100*J24/I24,0)</f>
        <v>108.02088277171333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40</v>
      </c>
      <c r="D26" s="39">
        <v>90</v>
      </c>
      <c r="E26" s="39">
        <v>40</v>
      </c>
      <c r="F26" s="40">
        <f>IF(D26&gt;0,100*E26/D26,0)</f>
        <v>44.44444444444444</v>
      </c>
      <c r="G26" s="41"/>
      <c r="H26" s="122">
        <v>3.2</v>
      </c>
      <c r="I26" s="123">
        <v>6.75</v>
      </c>
      <c r="J26" s="123">
        <v>3.2</v>
      </c>
      <c r="K26" s="42">
        <f>IF(I26&gt;0,100*J26/I26,0)</f>
        <v>47.407407407407405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21</v>
      </c>
      <c r="D28" s="31">
        <v>12</v>
      </c>
      <c r="E28" s="31">
        <v>12</v>
      </c>
      <c r="F28" s="32"/>
      <c r="G28" s="32"/>
      <c r="H28" s="121">
        <v>0.525</v>
      </c>
      <c r="I28" s="121">
        <v>0.277</v>
      </c>
      <c r="J28" s="121">
        <v>0.3</v>
      </c>
      <c r="K28" s="33"/>
    </row>
    <row r="29" spans="1:11" s="34" customFormat="1" ht="11.25" customHeight="1">
      <c r="A29" s="36" t="s">
        <v>22</v>
      </c>
      <c r="B29" s="30"/>
      <c r="C29" s="31">
        <v>1</v>
      </c>
      <c r="D29" s="31">
        <v>1</v>
      </c>
      <c r="E29" s="31">
        <v>1</v>
      </c>
      <c r="F29" s="32"/>
      <c r="G29" s="32"/>
      <c r="H29" s="121">
        <v>0.06</v>
      </c>
      <c r="I29" s="121">
        <v>0.035</v>
      </c>
      <c r="J29" s="121">
        <v>0.06</v>
      </c>
      <c r="K29" s="33"/>
    </row>
    <row r="30" spans="1:11" s="34" customFormat="1" ht="11.25" customHeight="1">
      <c r="A30" s="36" t="s">
        <v>23</v>
      </c>
      <c r="B30" s="30"/>
      <c r="C30" s="31">
        <v>213</v>
      </c>
      <c r="D30" s="31">
        <v>538</v>
      </c>
      <c r="E30" s="31">
        <v>545</v>
      </c>
      <c r="F30" s="32"/>
      <c r="G30" s="32"/>
      <c r="H30" s="121">
        <v>17.04</v>
      </c>
      <c r="I30" s="121">
        <v>43.195</v>
      </c>
      <c r="J30" s="121">
        <v>42.64</v>
      </c>
      <c r="K30" s="33"/>
    </row>
    <row r="31" spans="1:11" s="43" customFormat="1" ht="11.25" customHeight="1">
      <c r="A31" s="44" t="s">
        <v>24</v>
      </c>
      <c r="B31" s="38"/>
      <c r="C31" s="39">
        <v>235</v>
      </c>
      <c r="D31" s="39">
        <v>551</v>
      </c>
      <c r="E31" s="39">
        <v>558</v>
      </c>
      <c r="F31" s="40">
        <f>IF(D31&gt;0,100*E31/D31,0)</f>
        <v>101.27041742286751</v>
      </c>
      <c r="G31" s="41"/>
      <c r="H31" s="122">
        <v>17.625</v>
      </c>
      <c r="I31" s="123">
        <v>43.507</v>
      </c>
      <c r="J31" s="123">
        <v>43</v>
      </c>
      <c r="K31" s="42">
        <f>IF(I31&gt;0,100*J31/I31,0)</f>
        <v>98.83467028294298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>
        <v>50</v>
      </c>
      <c r="E35" s="31">
        <v>50</v>
      </c>
      <c r="F35" s="32"/>
      <c r="G35" s="32"/>
      <c r="H35" s="121"/>
      <c r="I35" s="121">
        <v>1.25</v>
      </c>
      <c r="J35" s="121">
        <v>1.25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>
        <v>50</v>
      </c>
      <c r="E37" s="39">
        <v>50</v>
      </c>
      <c r="F37" s="40">
        <f>IF(D37&gt;0,100*E37/D37,0)</f>
        <v>100</v>
      </c>
      <c r="G37" s="41"/>
      <c r="H37" s="122"/>
      <c r="I37" s="123">
        <v>1.25</v>
      </c>
      <c r="J37" s="123">
        <v>1.25</v>
      </c>
      <c r="K37" s="42">
        <f>IF(I37&gt;0,100*J37/I37,0)</f>
        <v>100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50</v>
      </c>
      <c r="D54" s="31">
        <v>173</v>
      </c>
      <c r="E54" s="31">
        <v>150</v>
      </c>
      <c r="F54" s="32"/>
      <c r="G54" s="32"/>
      <c r="H54" s="121">
        <v>4.1</v>
      </c>
      <c r="I54" s="121">
        <v>14.186</v>
      </c>
      <c r="J54" s="121">
        <v>17.415</v>
      </c>
      <c r="K54" s="33"/>
    </row>
    <row r="55" spans="1:11" s="34" customFormat="1" ht="11.25" customHeight="1">
      <c r="A55" s="36" t="s">
        <v>43</v>
      </c>
      <c r="B55" s="30"/>
      <c r="C55" s="31">
        <v>160</v>
      </c>
      <c r="D55" s="31">
        <v>210</v>
      </c>
      <c r="E55" s="31">
        <v>210</v>
      </c>
      <c r="F55" s="32"/>
      <c r="G55" s="32"/>
      <c r="H55" s="121">
        <v>12.8</v>
      </c>
      <c r="I55" s="121">
        <v>17.85</v>
      </c>
      <c r="J55" s="121">
        <v>17.85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535</v>
      </c>
      <c r="D58" s="31">
        <v>562</v>
      </c>
      <c r="E58" s="31">
        <v>537</v>
      </c>
      <c r="F58" s="32"/>
      <c r="G58" s="32"/>
      <c r="H58" s="121">
        <v>48.15</v>
      </c>
      <c r="I58" s="121">
        <v>39.78</v>
      </c>
      <c r="J58" s="121">
        <v>38.42</v>
      </c>
      <c r="K58" s="33"/>
    </row>
    <row r="59" spans="1:11" s="43" customFormat="1" ht="11.25" customHeight="1">
      <c r="A59" s="37" t="s">
        <v>47</v>
      </c>
      <c r="B59" s="38"/>
      <c r="C59" s="39">
        <v>745</v>
      </c>
      <c r="D59" s="39">
        <v>945</v>
      </c>
      <c r="E59" s="39">
        <v>897</v>
      </c>
      <c r="F59" s="40">
        <f>IF(D59&gt;0,100*E59/D59,0)</f>
        <v>94.92063492063492</v>
      </c>
      <c r="G59" s="41"/>
      <c r="H59" s="122">
        <v>65.05</v>
      </c>
      <c r="I59" s="123">
        <v>71.816</v>
      </c>
      <c r="J59" s="123">
        <v>73.685</v>
      </c>
      <c r="K59" s="42">
        <f>IF(I59&gt;0,100*J59/I59,0)</f>
        <v>102.60248412610002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100</v>
      </c>
      <c r="D66" s="39">
        <v>195</v>
      </c>
      <c r="E66" s="39">
        <v>22</v>
      </c>
      <c r="F66" s="40">
        <f>IF(D66&gt;0,100*E66/D66,0)</f>
        <v>11.282051282051283</v>
      </c>
      <c r="G66" s="41"/>
      <c r="H66" s="122">
        <v>5.8</v>
      </c>
      <c r="I66" s="123">
        <v>6.282</v>
      </c>
      <c r="J66" s="123">
        <v>2.668</v>
      </c>
      <c r="K66" s="42">
        <f>IF(I66&gt;0,100*J66/I66,0)</f>
        <v>42.47055078000637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17800</v>
      </c>
      <c r="D68" s="31">
        <v>19850</v>
      </c>
      <c r="E68" s="31">
        <v>21500</v>
      </c>
      <c r="F68" s="32"/>
      <c r="G68" s="32"/>
      <c r="H68" s="121">
        <v>1640</v>
      </c>
      <c r="I68" s="121">
        <v>1726</v>
      </c>
      <c r="J68" s="121">
        <v>1770</v>
      </c>
      <c r="K68" s="33"/>
    </row>
    <row r="69" spans="1:11" s="34" customFormat="1" ht="11.25" customHeight="1">
      <c r="A69" s="36" t="s">
        <v>54</v>
      </c>
      <c r="B69" s="30"/>
      <c r="C69" s="31">
        <v>2290</v>
      </c>
      <c r="D69" s="31">
        <v>2650</v>
      </c>
      <c r="E69" s="31">
        <v>2800</v>
      </c>
      <c r="F69" s="32"/>
      <c r="G69" s="32"/>
      <c r="H69" s="121">
        <v>205</v>
      </c>
      <c r="I69" s="121">
        <v>227</v>
      </c>
      <c r="J69" s="121">
        <v>230</v>
      </c>
      <c r="K69" s="33"/>
    </row>
    <row r="70" spans="1:11" s="43" customFormat="1" ht="11.25" customHeight="1">
      <c r="A70" s="37" t="s">
        <v>55</v>
      </c>
      <c r="B70" s="38"/>
      <c r="C70" s="39">
        <v>20090</v>
      </c>
      <c r="D70" s="39">
        <v>22500</v>
      </c>
      <c r="E70" s="39">
        <v>24300</v>
      </c>
      <c r="F70" s="40">
        <f>IF(D70&gt;0,100*E70/D70,0)</f>
        <v>108</v>
      </c>
      <c r="G70" s="41"/>
      <c r="H70" s="122">
        <v>1845</v>
      </c>
      <c r="I70" s="123">
        <v>1953</v>
      </c>
      <c r="J70" s="123">
        <v>2000</v>
      </c>
      <c r="K70" s="42">
        <f>IF(I70&gt;0,100*J70/I70,0)</f>
        <v>102.40655401945725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10</v>
      </c>
      <c r="D72" s="31">
        <v>10</v>
      </c>
      <c r="E72" s="31">
        <v>5</v>
      </c>
      <c r="F72" s="32"/>
      <c r="G72" s="32"/>
      <c r="H72" s="121">
        <v>0.5</v>
      </c>
      <c r="I72" s="121">
        <v>0.5</v>
      </c>
      <c r="J72" s="121">
        <v>0.25</v>
      </c>
      <c r="K72" s="33"/>
    </row>
    <row r="73" spans="1:11" s="34" customFormat="1" ht="11.25" customHeight="1">
      <c r="A73" s="36" t="s">
        <v>57</v>
      </c>
      <c r="B73" s="30"/>
      <c r="C73" s="31">
        <v>260</v>
      </c>
      <c r="D73" s="31">
        <v>422</v>
      </c>
      <c r="E73" s="31">
        <v>450</v>
      </c>
      <c r="F73" s="32"/>
      <c r="G73" s="32"/>
      <c r="H73" s="121">
        <v>10.125</v>
      </c>
      <c r="I73" s="121">
        <v>9.95</v>
      </c>
      <c r="J73" s="121">
        <v>12</v>
      </c>
      <c r="K73" s="33"/>
    </row>
    <row r="74" spans="1:11" s="34" customFormat="1" ht="11.25" customHeight="1">
      <c r="A74" s="36" t="s">
        <v>58</v>
      </c>
      <c r="B74" s="30"/>
      <c r="C74" s="31">
        <v>41</v>
      </c>
      <c r="D74" s="31">
        <v>58</v>
      </c>
      <c r="E74" s="31">
        <v>58</v>
      </c>
      <c r="F74" s="32"/>
      <c r="G74" s="32"/>
      <c r="H74" s="121">
        <v>1.435</v>
      </c>
      <c r="I74" s="121">
        <v>2.03</v>
      </c>
      <c r="J74" s="121">
        <v>2.03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>
        <v>46</v>
      </c>
      <c r="D76" s="31">
        <v>32</v>
      </c>
      <c r="E76" s="31">
        <v>30</v>
      </c>
      <c r="F76" s="32"/>
      <c r="G76" s="32"/>
      <c r="H76" s="121">
        <v>3.749</v>
      </c>
      <c r="I76" s="121">
        <v>3.296</v>
      </c>
      <c r="J76" s="121">
        <v>2.55</v>
      </c>
      <c r="K76" s="33"/>
    </row>
    <row r="77" spans="1:11" s="34" customFormat="1" ht="11.25" customHeight="1">
      <c r="A77" s="36" t="s">
        <v>61</v>
      </c>
      <c r="B77" s="30"/>
      <c r="C77" s="31">
        <v>15</v>
      </c>
      <c r="D77" s="31">
        <v>28</v>
      </c>
      <c r="E77" s="31">
        <v>35</v>
      </c>
      <c r="F77" s="32"/>
      <c r="G77" s="32"/>
      <c r="H77" s="121">
        <v>0.54</v>
      </c>
      <c r="I77" s="121">
        <v>1.008</v>
      </c>
      <c r="J77" s="121">
        <v>2.275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3842</v>
      </c>
      <c r="D79" s="31">
        <v>5630</v>
      </c>
      <c r="E79" s="31">
        <v>7399</v>
      </c>
      <c r="F79" s="32"/>
      <c r="G79" s="32"/>
      <c r="H79" s="121">
        <v>421.445</v>
      </c>
      <c r="I79" s="121">
        <v>450.4</v>
      </c>
      <c r="J79" s="121">
        <v>698.904</v>
      </c>
      <c r="K79" s="33"/>
    </row>
    <row r="80" spans="1:11" s="43" customFormat="1" ht="11.25" customHeight="1">
      <c r="A80" s="44" t="s">
        <v>64</v>
      </c>
      <c r="B80" s="38"/>
      <c r="C80" s="39">
        <v>4214</v>
      </c>
      <c r="D80" s="39">
        <v>6180</v>
      </c>
      <c r="E80" s="39">
        <v>7977</v>
      </c>
      <c r="F80" s="40">
        <f>IF(D80&gt;0,100*E80/D80,0)</f>
        <v>129.07766990291262</v>
      </c>
      <c r="G80" s="41"/>
      <c r="H80" s="122">
        <v>437.794</v>
      </c>
      <c r="I80" s="123">
        <v>467.18399999999997</v>
      </c>
      <c r="J80" s="123">
        <v>718.009</v>
      </c>
      <c r="K80" s="42">
        <f>IF(I80&gt;0,100*J80/I80,0)</f>
        <v>153.6886965307031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27121</v>
      </c>
      <c r="D87" s="54">
        <v>32488</v>
      </c>
      <c r="E87" s="54">
        <v>35914</v>
      </c>
      <c r="F87" s="55">
        <f>IF(D87&gt;0,100*E87/D87,0)</f>
        <v>110.54543215956662</v>
      </c>
      <c r="G87" s="41"/>
      <c r="H87" s="126">
        <v>2503.756</v>
      </c>
      <c r="I87" s="127">
        <v>2707.8140000000003</v>
      </c>
      <c r="J87" s="127">
        <v>3012.512</v>
      </c>
      <c r="K87" s="55">
        <f>IF(I87&gt;0,100*J87/I87,0)</f>
        <v>111.2525454111693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60" zoomScaleNormal="70" zoomScalePageLayoutView="0" workbookViewId="0" topLeftCell="A1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2</v>
      </c>
      <c r="E17" s="39">
        <v>2</v>
      </c>
      <c r="F17" s="40">
        <f>IF(D17&gt;0,100*E17/D17,0)</f>
        <v>100</v>
      </c>
      <c r="G17" s="41"/>
      <c r="H17" s="122">
        <v>0.068</v>
      </c>
      <c r="I17" s="123">
        <v>0.068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596</v>
      </c>
      <c r="D24" s="39">
        <v>725</v>
      </c>
      <c r="E24" s="39">
        <v>849</v>
      </c>
      <c r="F24" s="40">
        <f>IF(D24&gt;0,100*E24/D24,0)</f>
        <v>117.10344827586206</v>
      </c>
      <c r="G24" s="41"/>
      <c r="H24" s="122">
        <v>16.581</v>
      </c>
      <c r="I24" s="123">
        <v>23.162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100</v>
      </c>
      <c r="D26" s="39">
        <v>105</v>
      </c>
      <c r="E26" s="39">
        <v>100</v>
      </c>
      <c r="F26" s="40">
        <f>IF(D26&gt;0,100*E26/D26,0)</f>
        <v>95.23809523809524</v>
      </c>
      <c r="G26" s="41"/>
      <c r="H26" s="122">
        <v>1.91</v>
      </c>
      <c r="I26" s="123">
        <v>2.5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>
        <v>1</v>
      </c>
      <c r="E28" s="31">
        <v>1</v>
      </c>
      <c r="F28" s="32"/>
      <c r="G28" s="32"/>
      <c r="H28" s="121"/>
      <c r="I28" s="121">
        <v>0.03</v>
      </c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113</v>
      </c>
      <c r="D30" s="31">
        <v>104</v>
      </c>
      <c r="E30" s="31">
        <v>104</v>
      </c>
      <c r="F30" s="32"/>
      <c r="G30" s="32"/>
      <c r="H30" s="121">
        <v>1.593</v>
      </c>
      <c r="I30" s="121">
        <v>2.08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113</v>
      </c>
      <c r="D31" s="39">
        <v>105</v>
      </c>
      <c r="E31" s="39">
        <v>105</v>
      </c>
      <c r="F31" s="40">
        <f>IF(D31&gt;0,100*E31/D31,0)</f>
        <v>100</v>
      </c>
      <c r="G31" s="41"/>
      <c r="H31" s="122">
        <v>1.593</v>
      </c>
      <c r="I31" s="123">
        <v>2.11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65</v>
      </c>
      <c r="D54" s="31">
        <v>72</v>
      </c>
      <c r="E54" s="31">
        <v>110</v>
      </c>
      <c r="F54" s="32"/>
      <c r="G54" s="32"/>
      <c r="H54" s="121">
        <v>2.925</v>
      </c>
      <c r="I54" s="121">
        <v>3.312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280</v>
      </c>
      <c r="D55" s="31">
        <v>320</v>
      </c>
      <c r="E55" s="31">
        <v>385</v>
      </c>
      <c r="F55" s="32"/>
      <c r="G55" s="32"/>
      <c r="H55" s="121">
        <v>11.2</v>
      </c>
      <c r="I55" s="121">
        <v>12.8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30</v>
      </c>
      <c r="D58" s="31">
        <v>18</v>
      </c>
      <c r="E58" s="31">
        <v>6</v>
      </c>
      <c r="F58" s="32"/>
      <c r="G58" s="32"/>
      <c r="H58" s="121">
        <v>1.35</v>
      </c>
      <c r="I58" s="121">
        <v>0.162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375</v>
      </c>
      <c r="D59" s="39">
        <v>410</v>
      </c>
      <c r="E59" s="39">
        <v>501</v>
      </c>
      <c r="F59" s="40">
        <f>IF(D59&gt;0,100*E59/D59,0)</f>
        <v>122.1951219512195</v>
      </c>
      <c r="G59" s="41"/>
      <c r="H59" s="122">
        <v>15.475</v>
      </c>
      <c r="I59" s="123">
        <v>16.274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250</v>
      </c>
      <c r="D66" s="39">
        <v>117</v>
      </c>
      <c r="E66" s="39">
        <v>316</v>
      </c>
      <c r="F66" s="40">
        <f>IF(D66&gt;0,100*E66/D66,0)</f>
        <v>270.0854700854701</v>
      </c>
      <c r="G66" s="41"/>
      <c r="H66" s="122">
        <v>10</v>
      </c>
      <c r="I66" s="123">
        <v>5.53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200</v>
      </c>
      <c r="D68" s="31">
        <v>220</v>
      </c>
      <c r="E68" s="31">
        <v>400</v>
      </c>
      <c r="F68" s="32"/>
      <c r="G68" s="32"/>
      <c r="H68" s="121">
        <v>9</v>
      </c>
      <c r="I68" s="121">
        <v>8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110</v>
      </c>
      <c r="D69" s="31">
        <v>100</v>
      </c>
      <c r="E69" s="31">
        <v>150</v>
      </c>
      <c r="F69" s="32"/>
      <c r="G69" s="32"/>
      <c r="H69" s="121">
        <v>4.5</v>
      </c>
      <c r="I69" s="121">
        <v>4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310</v>
      </c>
      <c r="D70" s="39">
        <v>320</v>
      </c>
      <c r="E70" s="39">
        <v>550</v>
      </c>
      <c r="F70" s="40">
        <f>IF(D70&gt;0,100*E70/D70,0)</f>
        <v>171.875</v>
      </c>
      <c r="G70" s="41"/>
      <c r="H70" s="122">
        <v>13.5</v>
      </c>
      <c r="I70" s="123">
        <v>12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/>
      <c r="I73" s="121"/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>
        <v>30</v>
      </c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100</v>
      </c>
      <c r="D79" s="31"/>
      <c r="E79" s="31">
        <v>22</v>
      </c>
      <c r="F79" s="32"/>
      <c r="G79" s="32"/>
      <c r="H79" s="121">
        <v>2.55</v>
      </c>
      <c r="I79" s="121"/>
      <c r="J79" s="121"/>
      <c r="K79" s="33"/>
    </row>
    <row r="80" spans="1:11" s="43" customFormat="1" ht="11.25" customHeight="1">
      <c r="A80" s="44" t="s">
        <v>64</v>
      </c>
      <c r="B80" s="38"/>
      <c r="C80" s="39">
        <v>100</v>
      </c>
      <c r="D80" s="39"/>
      <c r="E80" s="39">
        <v>52</v>
      </c>
      <c r="F80" s="40"/>
      <c r="G80" s="41"/>
      <c r="H80" s="122">
        <v>2.55</v>
      </c>
      <c r="I80" s="123"/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1846</v>
      </c>
      <c r="D87" s="54">
        <v>1784</v>
      </c>
      <c r="E87" s="54">
        <v>2475</v>
      </c>
      <c r="F87" s="55">
        <f>IF(D87&gt;0,100*E87/D87,0)</f>
        <v>138.73318385650225</v>
      </c>
      <c r="G87" s="41"/>
      <c r="H87" s="126">
        <v>61.677</v>
      </c>
      <c r="I87" s="127">
        <v>61.644000000000005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60" zoomScaleNormal="70" zoomScalePageLayoutView="0" workbookViewId="0" topLeftCell="A46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4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>
        <v>3</v>
      </c>
      <c r="E17" s="39"/>
      <c r="F17" s="40"/>
      <c r="G17" s="41"/>
      <c r="H17" s="122"/>
      <c r="I17" s="123">
        <v>0.036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38</v>
      </c>
      <c r="D26" s="39">
        <v>38</v>
      </c>
      <c r="E26" s="39">
        <v>36</v>
      </c>
      <c r="F26" s="40">
        <f>IF(D26&gt;0,100*E26/D26,0)</f>
        <v>94.73684210526316</v>
      </c>
      <c r="G26" s="41"/>
      <c r="H26" s="122">
        <v>1.55</v>
      </c>
      <c r="I26" s="123">
        <v>1.5</v>
      </c>
      <c r="J26" s="123">
        <v>1.5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3</v>
      </c>
      <c r="E30" s="31">
        <v>3</v>
      </c>
      <c r="F30" s="32"/>
      <c r="G30" s="32"/>
      <c r="H30" s="121"/>
      <c r="I30" s="121">
        <v>0.124</v>
      </c>
      <c r="J30" s="121">
        <v>0.125</v>
      </c>
      <c r="K30" s="33"/>
    </row>
    <row r="31" spans="1:11" s="43" customFormat="1" ht="11.25" customHeight="1">
      <c r="A31" s="44" t="s">
        <v>24</v>
      </c>
      <c r="B31" s="38"/>
      <c r="C31" s="39"/>
      <c r="D31" s="39">
        <v>3</v>
      </c>
      <c r="E31" s="39">
        <v>3</v>
      </c>
      <c r="F31" s="40">
        <f>IF(D31&gt;0,100*E31/D31,0)</f>
        <v>100</v>
      </c>
      <c r="G31" s="41"/>
      <c r="H31" s="122"/>
      <c r="I31" s="123">
        <v>0.124</v>
      </c>
      <c r="J31" s="123">
        <v>0.125</v>
      </c>
      <c r="K31" s="42">
        <f>IF(I31&gt;0,100*J31/I31,0)</f>
        <v>100.80645161290323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123</v>
      </c>
      <c r="D33" s="31">
        <v>120</v>
      </c>
      <c r="E33" s="31">
        <v>120</v>
      </c>
      <c r="F33" s="32"/>
      <c r="G33" s="32"/>
      <c r="H33" s="121">
        <v>3.861</v>
      </c>
      <c r="I33" s="121">
        <v>3.5</v>
      </c>
      <c r="J33" s="121">
        <v>3.7</v>
      </c>
      <c r="K33" s="33"/>
    </row>
    <row r="34" spans="1:11" s="34" customFormat="1" ht="11.25" customHeight="1">
      <c r="A34" s="36" t="s">
        <v>26</v>
      </c>
      <c r="B34" s="30"/>
      <c r="C34" s="31">
        <v>18</v>
      </c>
      <c r="D34" s="31">
        <v>18</v>
      </c>
      <c r="E34" s="31">
        <v>13</v>
      </c>
      <c r="F34" s="32"/>
      <c r="G34" s="32"/>
      <c r="H34" s="121">
        <v>0.408</v>
      </c>
      <c r="I34" s="121">
        <v>0.4</v>
      </c>
      <c r="J34" s="121">
        <v>0.45</v>
      </c>
      <c r="K34" s="33"/>
    </row>
    <row r="35" spans="1:11" s="34" customFormat="1" ht="11.25" customHeight="1">
      <c r="A35" s="36" t="s">
        <v>27</v>
      </c>
      <c r="B35" s="30"/>
      <c r="C35" s="31">
        <v>14</v>
      </c>
      <c r="D35" s="31">
        <v>12</v>
      </c>
      <c r="E35" s="31">
        <v>13</v>
      </c>
      <c r="F35" s="32"/>
      <c r="G35" s="32"/>
      <c r="H35" s="121">
        <v>0.653</v>
      </c>
      <c r="I35" s="121">
        <v>0.5</v>
      </c>
      <c r="J35" s="121">
        <v>0.55</v>
      </c>
      <c r="K35" s="33"/>
    </row>
    <row r="36" spans="1:11" s="34" customFormat="1" ht="11.25" customHeight="1">
      <c r="A36" s="36" t="s">
        <v>28</v>
      </c>
      <c r="B36" s="30"/>
      <c r="C36" s="31">
        <v>204</v>
      </c>
      <c r="D36" s="31">
        <v>204</v>
      </c>
      <c r="E36" s="31">
        <v>184</v>
      </c>
      <c r="F36" s="32"/>
      <c r="G36" s="32"/>
      <c r="H36" s="121">
        <v>9.768</v>
      </c>
      <c r="I36" s="121">
        <v>9.768</v>
      </c>
      <c r="J36" s="121">
        <v>8.628</v>
      </c>
      <c r="K36" s="33"/>
    </row>
    <row r="37" spans="1:11" s="43" customFormat="1" ht="11.25" customHeight="1">
      <c r="A37" s="37" t="s">
        <v>29</v>
      </c>
      <c r="B37" s="38"/>
      <c r="C37" s="39">
        <v>359</v>
      </c>
      <c r="D37" s="39">
        <v>354</v>
      </c>
      <c r="E37" s="39">
        <v>330</v>
      </c>
      <c r="F37" s="40">
        <f>IF(D37&gt;0,100*E37/D37,0)</f>
        <v>93.22033898305085</v>
      </c>
      <c r="G37" s="41"/>
      <c r="H37" s="122">
        <v>14.690000000000001</v>
      </c>
      <c r="I37" s="123">
        <v>14.168000000000001</v>
      </c>
      <c r="J37" s="123">
        <v>13.328</v>
      </c>
      <c r="K37" s="42">
        <f>IF(I37&gt;0,100*J37/I37,0)</f>
        <v>94.07114624505928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33</v>
      </c>
      <c r="D39" s="39">
        <v>33</v>
      </c>
      <c r="E39" s="39">
        <v>12</v>
      </c>
      <c r="F39" s="40">
        <f>IF(D39&gt;0,100*E39/D39,0)</f>
        <v>36.36363636363637</v>
      </c>
      <c r="G39" s="41"/>
      <c r="H39" s="122">
        <v>0.784</v>
      </c>
      <c r="I39" s="123">
        <v>0.78</v>
      </c>
      <c r="J39" s="123">
        <v>0.4</v>
      </c>
      <c r="K39" s="42">
        <f>IF(I39&gt;0,100*J39/I39,0)</f>
        <v>51.28205128205128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>
        <v>12</v>
      </c>
      <c r="D43" s="31">
        <v>12</v>
      </c>
      <c r="E43" s="31">
        <v>10</v>
      </c>
      <c r="F43" s="32"/>
      <c r="G43" s="32"/>
      <c r="H43" s="121">
        <v>0.288</v>
      </c>
      <c r="I43" s="121">
        <v>0.288</v>
      </c>
      <c r="J43" s="121">
        <v>0.24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2</v>
      </c>
      <c r="D45" s="31">
        <v>2</v>
      </c>
      <c r="E45" s="31">
        <v>2</v>
      </c>
      <c r="F45" s="32"/>
      <c r="G45" s="32"/>
      <c r="H45" s="121">
        <v>0.05</v>
      </c>
      <c r="I45" s="121">
        <v>0.052</v>
      </c>
      <c r="J45" s="121">
        <v>0.052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14</v>
      </c>
      <c r="D50" s="39">
        <v>14</v>
      </c>
      <c r="E50" s="39">
        <v>12</v>
      </c>
      <c r="F50" s="40">
        <f>IF(D50&gt;0,100*E50/D50,0)</f>
        <v>85.71428571428571</v>
      </c>
      <c r="G50" s="41"/>
      <c r="H50" s="122">
        <v>0.33799999999999997</v>
      </c>
      <c r="I50" s="123">
        <v>0.33999999999999997</v>
      </c>
      <c r="J50" s="123">
        <v>0.292</v>
      </c>
      <c r="K50" s="42">
        <f>IF(I50&gt;0,100*J50/I50,0)</f>
        <v>85.88235294117648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125</v>
      </c>
      <c r="D54" s="31">
        <v>100</v>
      </c>
      <c r="E54" s="31">
        <v>100</v>
      </c>
      <c r="F54" s="32"/>
      <c r="G54" s="32"/>
      <c r="H54" s="121">
        <v>6.877</v>
      </c>
      <c r="I54" s="121">
        <v>5.1</v>
      </c>
      <c r="J54" s="121">
        <v>5</v>
      </c>
      <c r="K54" s="33"/>
    </row>
    <row r="55" spans="1:11" s="34" customFormat="1" ht="11.25" customHeight="1">
      <c r="A55" s="36" t="s">
        <v>43</v>
      </c>
      <c r="B55" s="30"/>
      <c r="C55" s="31">
        <v>270</v>
      </c>
      <c r="D55" s="31">
        <v>270</v>
      </c>
      <c r="E55" s="31">
        <v>270</v>
      </c>
      <c r="F55" s="32"/>
      <c r="G55" s="32"/>
      <c r="H55" s="121">
        <v>13.5</v>
      </c>
      <c r="I55" s="121">
        <v>13.3</v>
      </c>
      <c r="J55" s="121">
        <v>13.5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50</v>
      </c>
      <c r="D58" s="31">
        <v>38</v>
      </c>
      <c r="E58" s="31">
        <v>38</v>
      </c>
      <c r="F58" s="32"/>
      <c r="G58" s="32"/>
      <c r="H58" s="121">
        <v>2.25</v>
      </c>
      <c r="I58" s="121">
        <v>1.71</v>
      </c>
      <c r="J58" s="121">
        <v>2.1</v>
      </c>
      <c r="K58" s="33"/>
    </row>
    <row r="59" spans="1:11" s="43" customFormat="1" ht="11.25" customHeight="1">
      <c r="A59" s="37" t="s">
        <v>47</v>
      </c>
      <c r="B59" s="38"/>
      <c r="C59" s="39">
        <v>445</v>
      </c>
      <c r="D59" s="39">
        <v>408</v>
      </c>
      <c r="E59" s="39">
        <v>408</v>
      </c>
      <c r="F59" s="40">
        <f>IF(D59&gt;0,100*E59/D59,0)</f>
        <v>100</v>
      </c>
      <c r="G59" s="41"/>
      <c r="H59" s="122">
        <v>22.627</v>
      </c>
      <c r="I59" s="123">
        <v>20.11</v>
      </c>
      <c r="J59" s="123">
        <v>20.6</v>
      </c>
      <c r="K59" s="42">
        <f>IF(I59&gt;0,100*J59/I59,0)</f>
        <v>102.43659870711089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200</v>
      </c>
      <c r="D61" s="31">
        <v>180</v>
      </c>
      <c r="E61" s="31">
        <v>200</v>
      </c>
      <c r="F61" s="32"/>
      <c r="G61" s="32"/>
      <c r="H61" s="121">
        <v>7</v>
      </c>
      <c r="I61" s="121">
        <v>7.2</v>
      </c>
      <c r="J61" s="121">
        <v>7</v>
      </c>
      <c r="K61" s="33"/>
    </row>
    <row r="62" spans="1:11" s="34" customFormat="1" ht="11.25" customHeight="1">
      <c r="A62" s="36" t="s">
        <v>49</v>
      </c>
      <c r="B62" s="30"/>
      <c r="C62" s="31">
        <v>146</v>
      </c>
      <c r="D62" s="31">
        <v>150</v>
      </c>
      <c r="E62" s="31">
        <v>175</v>
      </c>
      <c r="F62" s="32"/>
      <c r="G62" s="32"/>
      <c r="H62" s="121">
        <v>3.649</v>
      </c>
      <c r="I62" s="121">
        <v>3.618</v>
      </c>
      <c r="J62" s="121">
        <v>3.605</v>
      </c>
      <c r="K62" s="33"/>
    </row>
    <row r="63" spans="1:11" s="34" customFormat="1" ht="11.25" customHeight="1">
      <c r="A63" s="36" t="s">
        <v>50</v>
      </c>
      <c r="B63" s="30"/>
      <c r="C63" s="31">
        <v>1008</v>
      </c>
      <c r="D63" s="31">
        <v>1008</v>
      </c>
      <c r="E63" s="31">
        <v>1018</v>
      </c>
      <c r="F63" s="32"/>
      <c r="G63" s="32"/>
      <c r="H63" s="121">
        <v>55.44</v>
      </c>
      <c r="I63" s="121">
        <v>55.44</v>
      </c>
      <c r="J63" s="121">
        <v>69.7</v>
      </c>
      <c r="K63" s="33"/>
    </row>
    <row r="64" spans="1:11" s="43" customFormat="1" ht="11.25" customHeight="1">
      <c r="A64" s="37" t="s">
        <v>51</v>
      </c>
      <c r="B64" s="38"/>
      <c r="C64" s="39">
        <v>1354</v>
      </c>
      <c r="D64" s="39">
        <v>1338</v>
      </c>
      <c r="E64" s="39">
        <v>1393</v>
      </c>
      <c r="F64" s="40">
        <f>IF(D64&gt;0,100*E64/D64,0)</f>
        <v>104.11061285500747</v>
      </c>
      <c r="G64" s="41"/>
      <c r="H64" s="122">
        <v>66.089</v>
      </c>
      <c r="I64" s="123">
        <v>66.258</v>
      </c>
      <c r="J64" s="123">
        <v>80.305</v>
      </c>
      <c r="K64" s="42">
        <f>IF(I64&gt;0,100*J64/I64,0)</f>
        <v>121.20045881252078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533</v>
      </c>
      <c r="D66" s="39">
        <v>414</v>
      </c>
      <c r="E66" s="39">
        <v>455</v>
      </c>
      <c r="F66" s="40">
        <f>IF(D66&gt;0,100*E66/D66,0)</f>
        <v>109.90338164251207</v>
      </c>
      <c r="G66" s="41"/>
      <c r="H66" s="122">
        <v>32.881</v>
      </c>
      <c r="I66" s="123">
        <v>29.335</v>
      </c>
      <c r="J66" s="123">
        <v>29.883</v>
      </c>
      <c r="K66" s="42">
        <f>IF(I66&gt;0,100*J66/I66,0)</f>
        <v>101.8680756775183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21</v>
      </c>
      <c r="D72" s="31">
        <v>22</v>
      </c>
      <c r="E72" s="31">
        <v>18</v>
      </c>
      <c r="F72" s="32"/>
      <c r="G72" s="32"/>
      <c r="H72" s="121">
        <v>0.36</v>
      </c>
      <c r="I72" s="121">
        <v>0.371</v>
      </c>
      <c r="J72" s="121">
        <v>0.316</v>
      </c>
      <c r="K72" s="33"/>
    </row>
    <row r="73" spans="1:11" s="34" customFormat="1" ht="11.25" customHeight="1">
      <c r="A73" s="36" t="s">
        <v>57</v>
      </c>
      <c r="B73" s="30"/>
      <c r="C73" s="31">
        <v>70</v>
      </c>
      <c r="D73" s="31">
        <v>70</v>
      </c>
      <c r="E73" s="31">
        <v>70</v>
      </c>
      <c r="F73" s="32"/>
      <c r="G73" s="32"/>
      <c r="H73" s="121">
        <v>1.96</v>
      </c>
      <c r="I73" s="121">
        <v>1.61</v>
      </c>
      <c r="J73" s="121">
        <v>1.55</v>
      </c>
      <c r="K73" s="33"/>
    </row>
    <row r="74" spans="1:11" s="34" customFormat="1" ht="11.25" customHeight="1">
      <c r="A74" s="36" t="s">
        <v>58</v>
      </c>
      <c r="B74" s="30"/>
      <c r="C74" s="31">
        <v>437</v>
      </c>
      <c r="D74" s="31">
        <v>437</v>
      </c>
      <c r="E74" s="31">
        <v>500</v>
      </c>
      <c r="F74" s="32"/>
      <c r="G74" s="32"/>
      <c r="H74" s="121">
        <v>20.617</v>
      </c>
      <c r="I74" s="121">
        <v>21.85</v>
      </c>
      <c r="J74" s="121">
        <v>25</v>
      </c>
      <c r="K74" s="33"/>
    </row>
    <row r="75" spans="1:11" s="34" customFormat="1" ht="11.25" customHeight="1">
      <c r="A75" s="36" t="s">
        <v>59</v>
      </c>
      <c r="B75" s="30"/>
      <c r="C75" s="31">
        <v>162</v>
      </c>
      <c r="D75" s="31">
        <v>162</v>
      </c>
      <c r="E75" s="31">
        <v>167</v>
      </c>
      <c r="F75" s="32"/>
      <c r="G75" s="32"/>
      <c r="H75" s="121">
        <v>5.799</v>
      </c>
      <c r="I75" s="121">
        <v>6.066225</v>
      </c>
      <c r="J75" s="121">
        <v>6.3982209999999995</v>
      </c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50</v>
      </c>
      <c r="E76" s="31">
        <v>48</v>
      </c>
      <c r="F76" s="32"/>
      <c r="G76" s="32"/>
      <c r="H76" s="121">
        <v>0.5</v>
      </c>
      <c r="I76" s="121">
        <v>1.75</v>
      </c>
      <c r="J76" s="121">
        <v>1.44</v>
      </c>
      <c r="K76" s="33"/>
    </row>
    <row r="77" spans="1:11" s="34" customFormat="1" ht="11.25" customHeight="1">
      <c r="A77" s="36" t="s">
        <v>61</v>
      </c>
      <c r="B77" s="30"/>
      <c r="C77" s="31">
        <v>66</v>
      </c>
      <c r="D77" s="31">
        <v>35</v>
      </c>
      <c r="E77" s="31">
        <v>110</v>
      </c>
      <c r="F77" s="32"/>
      <c r="G77" s="32"/>
      <c r="H77" s="121">
        <v>2.5</v>
      </c>
      <c r="I77" s="121">
        <v>1.4</v>
      </c>
      <c r="J77" s="121">
        <v>4.95</v>
      </c>
      <c r="K77" s="33"/>
    </row>
    <row r="78" spans="1:11" s="34" customFormat="1" ht="11.25" customHeight="1">
      <c r="A78" s="36" t="s">
        <v>62</v>
      </c>
      <c r="B78" s="30"/>
      <c r="C78" s="31">
        <v>170</v>
      </c>
      <c r="D78" s="31">
        <v>170</v>
      </c>
      <c r="E78" s="31">
        <v>160</v>
      </c>
      <c r="F78" s="32"/>
      <c r="G78" s="32"/>
      <c r="H78" s="121">
        <v>7.14</v>
      </c>
      <c r="I78" s="121">
        <v>6.8</v>
      </c>
      <c r="J78" s="121">
        <v>8</v>
      </c>
      <c r="K78" s="33"/>
    </row>
    <row r="79" spans="1:11" s="34" customFormat="1" ht="11.25" customHeight="1">
      <c r="A79" s="36" t="s">
        <v>63</v>
      </c>
      <c r="B79" s="30"/>
      <c r="C79" s="31">
        <v>292</v>
      </c>
      <c r="D79" s="31">
        <v>245</v>
      </c>
      <c r="E79" s="31">
        <v>258</v>
      </c>
      <c r="F79" s="32"/>
      <c r="G79" s="32"/>
      <c r="H79" s="121">
        <v>15.32</v>
      </c>
      <c r="I79" s="121">
        <v>12.5</v>
      </c>
      <c r="J79" s="121">
        <v>13.182</v>
      </c>
      <c r="K79" s="33"/>
    </row>
    <row r="80" spans="1:11" s="43" customFormat="1" ht="11.25" customHeight="1">
      <c r="A80" s="44" t="s">
        <v>64</v>
      </c>
      <c r="B80" s="38"/>
      <c r="C80" s="39">
        <v>1238</v>
      </c>
      <c r="D80" s="39">
        <v>1191</v>
      </c>
      <c r="E80" s="39">
        <v>1331</v>
      </c>
      <c r="F80" s="40">
        <f>IF(D80&gt;0,100*E80/D80,0)</f>
        <v>111.75482787573468</v>
      </c>
      <c r="G80" s="41"/>
      <c r="H80" s="122">
        <v>54.196</v>
      </c>
      <c r="I80" s="123">
        <v>52.347225</v>
      </c>
      <c r="J80" s="123">
        <v>60.836221</v>
      </c>
      <c r="K80" s="42">
        <f>IF(I80&gt;0,100*J80/I80,0)</f>
        <v>116.21670680728539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4014</v>
      </c>
      <c r="D87" s="54">
        <v>3796</v>
      </c>
      <c r="E87" s="54">
        <v>3980</v>
      </c>
      <c r="F87" s="55">
        <f>IF(D87&gt;0,100*E87/D87,0)</f>
        <v>104.84720758693362</v>
      </c>
      <c r="G87" s="41"/>
      <c r="H87" s="126">
        <v>193.155</v>
      </c>
      <c r="I87" s="127">
        <v>184.99822500000002</v>
      </c>
      <c r="J87" s="127">
        <v>207.26922100000002</v>
      </c>
      <c r="K87" s="55">
        <f>IF(I87&gt;0,100*J87/I87,0)</f>
        <v>112.03849172066381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60" zoomScaleNormal="70" zoomScalePageLayoutView="0" workbookViewId="0" topLeftCell="A43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6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>
        <v>5</v>
      </c>
      <c r="E17" s="39"/>
      <c r="F17" s="40"/>
      <c r="G17" s="41"/>
      <c r="H17" s="122"/>
      <c r="I17" s="123">
        <v>0.1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>
        <v>20</v>
      </c>
      <c r="D20" s="31">
        <v>20</v>
      </c>
      <c r="E20" s="31">
        <v>20</v>
      </c>
      <c r="F20" s="32"/>
      <c r="G20" s="32"/>
      <c r="H20" s="121">
        <v>0.35</v>
      </c>
      <c r="I20" s="121">
        <v>0.377</v>
      </c>
      <c r="J20" s="121">
        <v>0.377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20</v>
      </c>
      <c r="D22" s="39">
        <v>20</v>
      </c>
      <c r="E22" s="39">
        <v>20</v>
      </c>
      <c r="F22" s="40">
        <f>IF(D22&gt;0,100*E22/D22,0)</f>
        <v>100</v>
      </c>
      <c r="G22" s="41"/>
      <c r="H22" s="122">
        <v>0.35</v>
      </c>
      <c r="I22" s="123">
        <v>0.377</v>
      </c>
      <c r="J22" s="123">
        <v>0.377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314</v>
      </c>
      <c r="D24" s="39">
        <v>287</v>
      </c>
      <c r="E24" s="39">
        <v>256</v>
      </c>
      <c r="F24" s="40">
        <f>IF(D24&gt;0,100*E24/D24,0)</f>
        <v>89.19860627177701</v>
      </c>
      <c r="G24" s="41"/>
      <c r="H24" s="122">
        <v>18.458</v>
      </c>
      <c r="I24" s="123">
        <v>17.365</v>
      </c>
      <c r="J24" s="123">
        <v>15.488</v>
      </c>
      <c r="K24" s="42">
        <f>IF(I24&gt;0,100*J24/I24,0)</f>
        <v>89.19090123812266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27</v>
      </c>
      <c r="D26" s="39">
        <v>27</v>
      </c>
      <c r="E26" s="39">
        <v>26</v>
      </c>
      <c r="F26" s="40">
        <f>IF(D26&gt;0,100*E26/D26,0)</f>
        <v>96.29629629629629</v>
      </c>
      <c r="G26" s="41"/>
      <c r="H26" s="122">
        <v>1.45</v>
      </c>
      <c r="I26" s="123">
        <v>1.45</v>
      </c>
      <c r="J26" s="123">
        <v>1.4</v>
      </c>
      <c r="K26" s="42">
        <f>IF(I26&gt;0,100*J26/I26,0)</f>
        <v>96.55172413793103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>
        <v>30</v>
      </c>
      <c r="F28" s="32"/>
      <c r="G28" s="32"/>
      <c r="H28" s="121"/>
      <c r="I28" s="121"/>
      <c r="J28" s="121">
        <v>0.75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574</v>
      </c>
      <c r="E30" s="31">
        <v>574</v>
      </c>
      <c r="F30" s="32"/>
      <c r="G30" s="32"/>
      <c r="H30" s="121"/>
      <c r="I30" s="121">
        <v>22.72</v>
      </c>
      <c r="J30" s="121">
        <v>22.72</v>
      </c>
      <c r="K30" s="33"/>
    </row>
    <row r="31" spans="1:11" s="43" customFormat="1" ht="11.25" customHeight="1">
      <c r="A31" s="44" t="s">
        <v>24</v>
      </c>
      <c r="B31" s="38"/>
      <c r="C31" s="39"/>
      <c r="D31" s="39">
        <v>574</v>
      </c>
      <c r="E31" s="39">
        <v>604</v>
      </c>
      <c r="F31" s="40">
        <f>IF(D31&gt;0,100*E31/D31,0)</f>
        <v>105.22648083623693</v>
      </c>
      <c r="G31" s="41"/>
      <c r="H31" s="122"/>
      <c r="I31" s="123">
        <v>22.72</v>
      </c>
      <c r="J31" s="123">
        <v>23.47</v>
      </c>
      <c r="K31" s="42">
        <f>IF(I31&gt;0,100*J31/I31,0)</f>
        <v>103.30105633802818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31</v>
      </c>
      <c r="D33" s="31">
        <v>30</v>
      </c>
      <c r="E33" s="31">
        <v>30</v>
      </c>
      <c r="F33" s="32"/>
      <c r="G33" s="32"/>
      <c r="H33" s="121">
        <v>0.965</v>
      </c>
      <c r="I33" s="121">
        <v>0.9</v>
      </c>
      <c r="J33" s="121">
        <v>0.9</v>
      </c>
      <c r="K33" s="33"/>
    </row>
    <row r="34" spans="1:11" s="34" customFormat="1" ht="11.25" customHeight="1">
      <c r="A34" s="36" t="s">
        <v>26</v>
      </c>
      <c r="B34" s="30"/>
      <c r="C34" s="31">
        <v>140</v>
      </c>
      <c r="D34" s="31">
        <v>140</v>
      </c>
      <c r="E34" s="31">
        <v>130</v>
      </c>
      <c r="F34" s="32"/>
      <c r="G34" s="32"/>
      <c r="H34" s="121">
        <v>3.976</v>
      </c>
      <c r="I34" s="121">
        <v>3.95</v>
      </c>
      <c r="J34" s="121">
        <v>4.75</v>
      </c>
      <c r="K34" s="33"/>
    </row>
    <row r="35" spans="1:11" s="34" customFormat="1" ht="11.25" customHeight="1">
      <c r="A35" s="36" t="s">
        <v>27</v>
      </c>
      <c r="B35" s="30"/>
      <c r="C35" s="31">
        <v>42</v>
      </c>
      <c r="D35" s="31">
        <v>35</v>
      </c>
      <c r="E35" s="31">
        <v>50</v>
      </c>
      <c r="F35" s="32"/>
      <c r="G35" s="32"/>
      <c r="H35" s="121">
        <v>1.959</v>
      </c>
      <c r="I35" s="121">
        <v>1.65</v>
      </c>
      <c r="J35" s="121">
        <v>2.35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213</v>
      </c>
      <c r="D37" s="39">
        <v>205</v>
      </c>
      <c r="E37" s="39">
        <v>210</v>
      </c>
      <c r="F37" s="40">
        <f>IF(D37&gt;0,100*E37/D37,0)</f>
        <v>102.4390243902439</v>
      </c>
      <c r="G37" s="41"/>
      <c r="H37" s="122">
        <v>6.9</v>
      </c>
      <c r="I37" s="123">
        <v>6.5</v>
      </c>
      <c r="J37" s="123">
        <v>8</v>
      </c>
      <c r="K37" s="42">
        <f>IF(I37&gt;0,100*J37/I37,0)</f>
        <v>123.07692307692308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169</v>
      </c>
      <c r="D39" s="39">
        <v>170</v>
      </c>
      <c r="E39" s="39">
        <v>63</v>
      </c>
      <c r="F39" s="40">
        <f>IF(D39&gt;0,100*E39/D39,0)</f>
        <v>37.05882352941177</v>
      </c>
      <c r="G39" s="41"/>
      <c r="H39" s="122">
        <v>3.993</v>
      </c>
      <c r="I39" s="123">
        <v>3.99</v>
      </c>
      <c r="J39" s="123">
        <v>2.07</v>
      </c>
      <c r="K39" s="42">
        <f>IF(I39&gt;0,100*J39/I39,0)</f>
        <v>51.87969924812029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180</v>
      </c>
      <c r="D41" s="31">
        <v>100</v>
      </c>
      <c r="E41" s="31">
        <v>80</v>
      </c>
      <c r="F41" s="32"/>
      <c r="G41" s="32"/>
      <c r="H41" s="121">
        <v>13.5</v>
      </c>
      <c r="I41" s="121">
        <v>6.5</v>
      </c>
      <c r="J41" s="121">
        <v>5.6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>
        <v>6</v>
      </c>
      <c r="D43" s="31">
        <v>7</v>
      </c>
      <c r="E43" s="31">
        <v>6</v>
      </c>
      <c r="F43" s="32"/>
      <c r="G43" s="32"/>
      <c r="H43" s="121">
        <v>0.132</v>
      </c>
      <c r="I43" s="121">
        <v>0.154</v>
      </c>
      <c r="J43" s="121">
        <v>0.12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13</v>
      </c>
      <c r="D45" s="31">
        <v>12</v>
      </c>
      <c r="E45" s="31">
        <v>12</v>
      </c>
      <c r="F45" s="32"/>
      <c r="G45" s="32"/>
      <c r="H45" s="121">
        <v>0.364</v>
      </c>
      <c r="I45" s="121">
        <v>0.312</v>
      </c>
      <c r="J45" s="121">
        <v>0.312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715</v>
      </c>
      <c r="D48" s="31">
        <v>674</v>
      </c>
      <c r="E48" s="31">
        <v>706</v>
      </c>
      <c r="F48" s="32"/>
      <c r="G48" s="32"/>
      <c r="H48" s="121">
        <v>32.175</v>
      </c>
      <c r="I48" s="121">
        <v>23.59</v>
      </c>
      <c r="J48" s="121">
        <v>24.71</v>
      </c>
      <c r="K48" s="33"/>
    </row>
    <row r="49" spans="1:11" s="34" customFormat="1" ht="11.25" customHeight="1">
      <c r="A49" s="36" t="s">
        <v>39</v>
      </c>
      <c r="B49" s="30"/>
      <c r="C49" s="31">
        <v>15</v>
      </c>
      <c r="D49" s="31">
        <v>12</v>
      </c>
      <c r="E49" s="31">
        <v>29</v>
      </c>
      <c r="F49" s="32"/>
      <c r="G49" s="32"/>
      <c r="H49" s="121">
        <v>0.585</v>
      </c>
      <c r="I49" s="121">
        <v>0.468</v>
      </c>
      <c r="J49" s="121">
        <v>1.112</v>
      </c>
      <c r="K49" s="33"/>
    </row>
    <row r="50" spans="1:11" s="43" customFormat="1" ht="11.25" customHeight="1">
      <c r="A50" s="44" t="s">
        <v>40</v>
      </c>
      <c r="B50" s="38"/>
      <c r="C50" s="39">
        <v>929</v>
      </c>
      <c r="D50" s="39">
        <v>805</v>
      </c>
      <c r="E50" s="39">
        <v>833</v>
      </c>
      <c r="F50" s="40">
        <f>IF(D50&gt;0,100*E50/D50,0)</f>
        <v>103.47826086956522</v>
      </c>
      <c r="G50" s="41"/>
      <c r="H50" s="122">
        <v>46.756</v>
      </c>
      <c r="I50" s="123">
        <v>31.024</v>
      </c>
      <c r="J50" s="123">
        <v>31.854</v>
      </c>
      <c r="K50" s="42">
        <f>IF(I50&gt;0,100*J50/I50,0)</f>
        <v>102.67534811758638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503</v>
      </c>
      <c r="D52" s="39">
        <v>503</v>
      </c>
      <c r="E52" s="39">
        <v>503</v>
      </c>
      <c r="F52" s="40">
        <f>IF(D52&gt;0,100*E52/D52,0)</f>
        <v>100</v>
      </c>
      <c r="G52" s="41"/>
      <c r="H52" s="122">
        <v>19.4</v>
      </c>
      <c r="I52" s="123">
        <v>19.4</v>
      </c>
      <c r="J52" s="123">
        <v>19.4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5300</v>
      </c>
      <c r="D54" s="31">
        <v>4180</v>
      </c>
      <c r="E54" s="31">
        <v>4500</v>
      </c>
      <c r="F54" s="32"/>
      <c r="G54" s="32"/>
      <c r="H54" s="121">
        <v>408.1</v>
      </c>
      <c r="I54" s="121">
        <v>313.5</v>
      </c>
      <c r="J54" s="121">
        <v>342</v>
      </c>
      <c r="K54" s="33"/>
    </row>
    <row r="55" spans="1:11" s="34" customFormat="1" ht="11.25" customHeight="1">
      <c r="A55" s="36" t="s">
        <v>43</v>
      </c>
      <c r="B55" s="30"/>
      <c r="C55" s="31">
        <v>1515</v>
      </c>
      <c r="D55" s="31">
        <v>1515</v>
      </c>
      <c r="E55" s="31">
        <v>1515</v>
      </c>
      <c r="F55" s="32"/>
      <c r="G55" s="32"/>
      <c r="H55" s="121">
        <v>90.9</v>
      </c>
      <c r="I55" s="121">
        <v>90.9</v>
      </c>
      <c r="J55" s="121">
        <v>90.9</v>
      </c>
      <c r="K55" s="33"/>
    </row>
    <row r="56" spans="1:11" s="34" customFormat="1" ht="11.25" customHeight="1">
      <c r="A56" s="36" t="s">
        <v>44</v>
      </c>
      <c r="B56" s="30"/>
      <c r="C56" s="31">
        <v>780</v>
      </c>
      <c r="D56" s="31">
        <v>1151</v>
      </c>
      <c r="E56" s="31">
        <v>1150</v>
      </c>
      <c r="F56" s="32"/>
      <c r="G56" s="32"/>
      <c r="H56" s="121">
        <v>48.8</v>
      </c>
      <c r="I56" s="121">
        <v>78</v>
      </c>
      <c r="J56" s="121">
        <v>74.5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894</v>
      </c>
      <c r="D58" s="31">
        <v>925</v>
      </c>
      <c r="E58" s="31">
        <v>890</v>
      </c>
      <c r="F58" s="32"/>
      <c r="G58" s="32"/>
      <c r="H58" s="121">
        <v>66.378</v>
      </c>
      <c r="I58" s="121">
        <v>69.93</v>
      </c>
      <c r="J58" s="121">
        <v>45.3</v>
      </c>
      <c r="K58" s="33"/>
    </row>
    <row r="59" spans="1:11" s="43" customFormat="1" ht="11.25" customHeight="1">
      <c r="A59" s="37" t="s">
        <v>47</v>
      </c>
      <c r="B59" s="38"/>
      <c r="C59" s="39">
        <v>8489</v>
      </c>
      <c r="D59" s="39">
        <v>7771</v>
      </c>
      <c r="E59" s="39">
        <v>8055</v>
      </c>
      <c r="F59" s="40">
        <f>IF(D59&gt;0,100*E59/D59,0)</f>
        <v>103.65461330588084</v>
      </c>
      <c r="G59" s="41"/>
      <c r="H59" s="122">
        <v>614.178</v>
      </c>
      <c r="I59" s="123">
        <v>552.3299999999999</v>
      </c>
      <c r="J59" s="123">
        <v>552.6999999999999</v>
      </c>
      <c r="K59" s="42">
        <f>IF(I59&gt;0,100*J59/I59,0)</f>
        <v>100.0669889377727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110</v>
      </c>
      <c r="D61" s="31">
        <v>150</v>
      </c>
      <c r="E61" s="31">
        <v>110</v>
      </c>
      <c r="F61" s="32"/>
      <c r="G61" s="32"/>
      <c r="H61" s="121">
        <v>3.85</v>
      </c>
      <c r="I61" s="121">
        <v>5.25</v>
      </c>
      <c r="J61" s="121">
        <v>3.85</v>
      </c>
      <c r="K61" s="33"/>
    </row>
    <row r="62" spans="1:11" s="34" customFormat="1" ht="11.25" customHeight="1">
      <c r="A62" s="36" t="s">
        <v>49</v>
      </c>
      <c r="B62" s="30"/>
      <c r="C62" s="31">
        <v>78</v>
      </c>
      <c r="D62" s="31">
        <v>70</v>
      </c>
      <c r="E62" s="31">
        <v>77</v>
      </c>
      <c r="F62" s="32"/>
      <c r="G62" s="32"/>
      <c r="H62" s="121">
        <v>1.736</v>
      </c>
      <c r="I62" s="121">
        <v>1.75</v>
      </c>
      <c r="J62" s="121">
        <v>1.738</v>
      </c>
      <c r="K62" s="33"/>
    </row>
    <row r="63" spans="1:11" s="34" customFormat="1" ht="11.25" customHeight="1">
      <c r="A63" s="36" t="s">
        <v>50</v>
      </c>
      <c r="B63" s="30"/>
      <c r="C63" s="31">
        <v>57</v>
      </c>
      <c r="D63" s="31">
        <v>57</v>
      </c>
      <c r="E63" s="31">
        <v>57</v>
      </c>
      <c r="F63" s="32"/>
      <c r="G63" s="32"/>
      <c r="H63" s="121">
        <v>1.672</v>
      </c>
      <c r="I63" s="121">
        <v>3.4</v>
      </c>
      <c r="J63" s="121">
        <v>2.85</v>
      </c>
      <c r="K63" s="33"/>
    </row>
    <row r="64" spans="1:11" s="43" customFormat="1" ht="11.25" customHeight="1">
      <c r="A64" s="37" t="s">
        <v>51</v>
      </c>
      <c r="B64" s="38"/>
      <c r="C64" s="39">
        <v>245</v>
      </c>
      <c r="D64" s="39">
        <v>277</v>
      </c>
      <c r="E64" s="39">
        <v>244</v>
      </c>
      <c r="F64" s="40">
        <f>IF(D64&gt;0,100*E64/D64,0)</f>
        <v>88.08664259927798</v>
      </c>
      <c r="G64" s="41"/>
      <c r="H64" s="122">
        <v>7.258</v>
      </c>
      <c r="I64" s="123">
        <v>10.4</v>
      </c>
      <c r="J64" s="123">
        <v>8.438</v>
      </c>
      <c r="K64" s="42">
        <f>IF(I64&gt;0,100*J64/I64,0)</f>
        <v>81.13461538461539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54</v>
      </c>
      <c r="D66" s="39">
        <v>115</v>
      </c>
      <c r="E66" s="39">
        <v>113</v>
      </c>
      <c r="F66" s="40">
        <f>IF(D66&gt;0,100*E66/D66,0)</f>
        <v>98.26086956521739</v>
      </c>
      <c r="G66" s="41"/>
      <c r="H66" s="122">
        <v>3.331</v>
      </c>
      <c r="I66" s="123">
        <v>5.82</v>
      </c>
      <c r="J66" s="123">
        <v>5.205</v>
      </c>
      <c r="K66" s="42">
        <f>IF(I66&gt;0,100*J66/I66,0)</f>
        <v>89.43298969072164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>
        <v>0</v>
      </c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70</v>
      </c>
      <c r="D72" s="31">
        <v>69</v>
      </c>
      <c r="E72" s="31">
        <v>43</v>
      </c>
      <c r="F72" s="32"/>
      <c r="G72" s="32"/>
      <c r="H72" s="121">
        <v>1.652</v>
      </c>
      <c r="I72" s="121">
        <v>1.613</v>
      </c>
      <c r="J72" s="121">
        <v>0.959</v>
      </c>
      <c r="K72" s="33"/>
    </row>
    <row r="73" spans="1:11" s="34" customFormat="1" ht="11.25" customHeight="1">
      <c r="A73" s="36" t="s">
        <v>57</v>
      </c>
      <c r="B73" s="30"/>
      <c r="C73" s="31">
        <v>80</v>
      </c>
      <c r="D73" s="31">
        <v>80</v>
      </c>
      <c r="E73" s="31">
        <v>80</v>
      </c>
      <c r="F73" s="32"/>
      <c r="G73" s="32"/>
      <c r="H73" s="121">
        <v>2.24</v>
      </c>
      <c r="I73" s="121">
        <v>3.665</v>
      </c>
      <c r="J73" s="121">
        <v>3.5</v>
      </c>
      <c r="K73" s="33"/>
    </row>
    <row r="74" spans="1:11" s="34" customFormat="1" ht="11.25" customHeight="1">
      <c r="A74" s="36" t="s">
        <v>58</v>
      </c>
      <c r="B74" s="30"/>
      <c r="C74" s="31">
        <v>305</v>
      </c>
      <c r="D74" s="31">
        <v>375</v>
      </c>
      <c r="E74" s="31">
        <v>350</v>
      </c>
      <c r="F74" s="32"/>
      <c r="G74" s="32"/>
      <c r="H74" s="121">
        <v>13.607</v>
      </c>
      <c r="I74" s="121">
        <v>17.08</v>
      </c>
      <c r="J74" s="121">
        <v>15.75</v>
      </c>
      <c r="K74" s="33"/>
    </row>
    <row r="75" spans="1:11" s="34" customFormat="1" ht="11.25" customHeight="1">
      <c r="A75" s="36" t="s">
        <v>59</v>
      </c>
      <c r="B75" s="30"/>
      <c r="C75" s="31">
        <v>131</v>
      </c>
      <c r="D75" s="31">
        <v>131</v>
      </c>
      <c r="E75" s="31">
        <v>134</v>
      </c>
      <c r="F75" s="32"/>
      <c r="G75" s="32"/>
      <c r="H75" s="121">
        <v>5.342</v>
      </c>
      <c r="I75" s="121">
        <v>5.7698100000000005</v>
      </c>
      <c r="J75" s="121">
        <v>6.36777</v>
      </c>
      <c r="K75" s="33"/>
    </row>
    <row r="76" spans="1:11" s="34" customFormat="1" ht="11.25" customHeight="1">
      <c r="A76" s="36" t="s">
        <v>60</v>
      </c>
      <c r="B76" s="30"/>
      <c r="C76" s="31">
        <v>40</v>
      </c>
      <c r="D76" s="31">
        <v>50</v>
      </c>
      <c r="E76" s="31">
        <v>55</v>
      </c>
      <c r="F76" s="32"/>
      <c r="G76" s="32"/>
      <c r="H76" s="121">
        <v>1.08</v>
      </c>
      <c r="I76" s="121">
        <v>2</v>
      </c>
      <c r="J76" s="121">
        <v>1.76</v>
      </c>
      <c r="K76" s="33"/>
    </row>
    <row r="77" spans="1:11" s="34" customFormat="1" ht="11.25" customHeight="1">
      <c r="A77" s="36" t="s">
        <v>61</v>
      </c>
      <c r="B77" s="30"/>
      <c r="C77" s="31">
        <v>84</v>
      </c>
      <c r="D77" s="31">
        <v>122</v>
      </c>
      <c r="E77" s="31">
        <v>23</v>
      </c>
      <c r="F77" s="32"/>
      <c r="G77" s="32"/>
      <c r="H77" s="121">
        <v>3.23</v>
      </c>
      <c r="I77" s="121">
        <v>4.6</v>
      </c>
      <c r="J77" s="121">
        <v>0.92</v>
      </c>
      <c r="K77" s="33"/>
    </row>
    <row r="78" spans="1:11" s="34" customFormat="1" ht="11.25" customHeight="1">
      <c r="A78" s="36" t="s">
        <v>62</v>
      </c>
      <c r="B78" s="30"/>
      <c r="C78" s="31">
        <v>397</v>
      </c>
      <c r="D78" s="31">
        <v>397</v>
      </c>
      <c r="E78" s="31">
        <v>375</v>
      </c>
      <c r="F78" s="32"/>
      <c r="G78" s="32"/>
      <c r="H78" s="121">
        <v>16.665</v>
      </c>
      <c r="I78" s="121">
        <v>17.28</v>
      </c>
      <c r="J78" s="121">
        <v>16.875</v>
      </c>
      <c r="K78" s="33"/>
    </row>
    <row r="79" spans="1:11" s="34" customFormat="1" ht="11.25" customHeight="1">
      <c r="A79" s="36" t="s">
        <v>63</v>
      </c>
      <c r="B79" s="30"/>
      <c r="C79" s="31">
        <v>458</v>
      </c>
      <c r="D79" s="31">
        <v>400</v>
      </c>
      <c r="E79" s="31">
        <v>422</v>
      </c>
      <c r="F79" s="32"/>
      <c r="G79" s="32"/>
      <c r="H79" s="121">
        <v>24.028</v>
      </c>
      <c r="I79" s="121">
        <v>18.8</v>
      </c>
      <c r="J79" s="121">
        <v>19.826</v>
      </c>
      <c r="K79" s="33"/>
    </row>
    <row r="80" spans="1:11" s="43" customFormat="1" ht="11.25" customHeight="1">
      <c r="A80" s="44" t="s">
        <v>64</v>
      </c>
      <c r="B80" s="38"/>
      <c r="C80" s="39">
        <v>1565</v>
      </c>
      <c r="D80" s="39">
        <v>1624</v>
      </c>
      <c r="E80" s="39">
        <v>1482</v>
      </c>
      <c r="F80" s="40">
        <f>IF(D80&gt;0,100*E80/D80,0)</f>
        <v>91.25615763546799</v>
      </c>
      <c r="G80" s="41"/>
      <c r="H80" s="122">
        <v>67.844</v>
      </c>
      <c r="I80" s="123">
        <v>70.80781</v>
      </c>
      <c r="J80" s="123">
        <v>65.95777000000001</v>
      </c>
      <c r="K80" s="42">
        <f>IF(I80&gt;0,100*J80/I80,0)</f>
        <v>93.15041659952483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12528</v>
      </c>
      <c r="D87" s="54">
        <v>12383</v>
      </c>
      <c r="E87" s="54">
        <v>12409</v>
      </c>
      <c r="F87" s="55">
        <f>IF(D87&gt;0,100*E87/D87,0)</f>
        <v>100.20996527497375</v>
      </c>
      <c r="G87" s="41"/>
      <c r="H87" s="126">
        <v>789.9180000000001</v>
      </c>
      <c r="I87" s="127">
        <v>742.28381</v>
      </c>
      <c r="J87" s="127">
        <v>734.3597699999999</v>
      </c>
      <c r="K87" s="55">
        <f>IF(I87&gt;0,100*J87/I87,0)</f>
        <v>98.93247840068071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60" zoomScaleNormal="70" zoomScalePageLayoutView="0" workbookViewId="0" topLeftCell="A49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6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</v>
      </c>
      <c r="E9" s="31">
        <v>1</v>
      </c>
      <c r="F9" s="32"/>
      <c r="G9" s="32"/>
      <c r="H9" s="121">
        <v>0.021</v>
      </c>
      <c r="I9" s="121">
        <v>0.021</v>
      </c>
      <c r="J9" s="121">
        <v>0.021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>
        <v>3</v>
      </c>
      <c r="D12" s="31">
        <v>3</v>
      </c>
      <c r="E12" s="31">
        <v>3</v>
      </c>
      <c r="F12" s="32"/>
      <c r="G12" s="32"/>
      <c r="H12" s="121">
        <v>0.064</v>
      </c>
      <c r="I12" s="121">
        <v>0.043</v>
      </c>
      <c r="J12" s="121">
        <v>0.043</v>
      </c>
      <c r="K12" s="33"/>
    </row>
    <row r="13" spans="1:11" s="43" customFormat="1" ht="11.25" customHeight="1">
      <c r="A13" s="37" t="s">
        <v>12</v>
      </c>
      <c r="B13" s="38"/>
      <c r="C13" s="39">
        <v>4</v>
      </c>
      <c r="D13" s="39">
        <v>4</v>
      </c>
      <c r="E13" s="39">
        <v>4</v>
      </c>
      <c r="F13" s="40">
        <f>IF(D13&gt;0,100*E13/D13,0)</f>
        <v>100</v>
      </c>
      <c r="G13" s="41"/>
      <c r="H13" s="122">
        <v>0.085</v>
      </c>
      <c r="I13" s="123">
        <v>0.064</v>
      </c>
      <c r="J13" s="123">
        <v>0.064</v>
      </c>
      <c r="K13" s="42">
        <f>IF(I13&gt;0,100*J13/I13,0)</f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</v>
      </c>
      <c r="D15" s="39">
        <v>1</v>
      </c>
      <c r="E15" s="39">
        <v>1</v>
      </c>
      <c r="F15" s="40">
        <f>IF(D15&gt;0,100*E15/D15,0)</f>
        <v>100</v>
      </c>
      <c r="G15" s="41"/>
      <c r="H15" s="122">
        <v>0.01</v>
      </c>
      <c r="I15" s="123">
        <v>0.01</v>
      </c>
      <c r="J15" s="123">
        <v>0.01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/>
      <c r="F17" s="40"/>
      <c r="G17" s="41"/>
      <c r="H17" s="122">
        <v>0.036</v>
      </c>
      <c r="I17" s="123">
        <v>0.016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25</v>
      </c>
      <c r="D19" s="31">
        <v>29</v>
      </c>
      <c r="E19" s="31"/>
      <c r="F19" s="32"/>
      <c r="G19" s="32"/>
      <c r="H19" s="121">
        <v>0.343</v>
      </c>
      <c r="I19" s="121">
        <v>0.316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2</v>
      </c>
      <c r="D20" s="31">
        <v>2</v>
      </c>
      <c r="E20" s="31"/>
      <c r="F20" s="32"/>
      <c r="G20" s="32"/>
      <c r="H20" s="121">
        <v>0.033</v>
      </c>
      <c r="I20" s="121">
        <v>0.032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2</v>
      </c>
      <c r="D21" s="31">
        <v>2</v>
      </c>
      <c r="E21" s="31"/>
      <c r="F21" s="32"/>
      <c r="G21" s="32"/>
      <c r="H21" s="121">
        <v>0.033</v>
      </c>
      <c r="I21" s="121">
        <v>0.031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29</v>
      </c>
      <c r="D22" s="39">
        <v>33</v>
      </c>
      <c r="E22" s="39"/>
      <c r="F22" s="40"/>
      <c r="G22" s="41"/>
      <c r="H22" s="122">
        <v>0.40900000000000003</v>
      </c>
      <c r="I22" s="123">
        <v>0.379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759</v>
      </c>
      <c r="D24" s="39">
        <v>735</v>
      </c>
      <c r="E24" s="39">
        <v>700</v>
      </c>
      <c r="F24" s="40">
        <f>IF(D24&gt;0,100*E24/D24,0)</f>
        <v>95.23809523809524</v>
      </c>
      <c r="G24" s="41"/>
      <c r="H24" s="122">
        <v>16.17</v>
      </c>
      <c r="I24" s="123">
        <v>15.768</v>
      </c>
      <c r="J24" s="123">
        <v>14.893</v>
      </c>
      <c r="K24" s="42">
        <f>IF(I24&gt;0,100*J24/I24,0)</f>
        <v>94.4507864028412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9</v>
      </c>
      <c r="D26" s="39">
        <v>9</v>
      </c>
      <c r="E26" s="39">
        <v>9</v>
      </c>
      <c r="F26" s="40">
        <f>IF(D26&gt;0,100*E26/D26,0)</f>
        <v>100</v>
      </c>
      <c r="G26" s="41"/>
      <c r="H26" s="122">
        <v>0.189</v>
      </c>
      <c r="I26" s="123">
        <v>0.18</v>
      </c>
      <c r="J26" s="123">
        <v>0.184</v>
      </c>
      <c r="K26" s="42">
        <f>IF(I26&gt;0,100*J26/I26,0)</f>
        <v>102.22222222222221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110</v>
      </c>
      <c r="D28" s="31">
        <v>16</v>
      </c>
      <c r="E28" s="31"/>
      <c r="F28" s="32"/>
      <c r="G28" s="32"/>
      <c r="H28" s="121">
        <v>1.87</v>
      </c>
      <c r="I28" s="121">
        <v>0.272</v>
      </c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55</v>
      </c>
      <c r="D30" s="31">
        <v>89</v>
      </c>
      <c r="E30" s="31">
        <v>89</v>
      </c>
      <c r="F30" s="32"/>
      <c r="G30" s="32"/>
      <c r="H30" s="121">
        <v>1.1</v>
      </c>
      <c r="I30" s="121">
        <v>1.78</v>
      </c>
      <c r="J30" s="121">
        <v>1.767</v>
      </c>
      <c r="K30" s="33"/>
    </row>
    <row r="31" spans="1:11" s="43" customFormat="1" ht="11.25" customHeight="1">
      <c r="A31" s="44" t="s">
        <v>24</v>
      </c>
      <c r="B31" s="38"/>
      <c r="C31" s="39">
        <v>165</v>
      </c>
      <c r="D31" s="39">
        <v>105</v>
      </c>
      <c r="E31" s="39"/>
      <c r="F31" s="40"/>
      <c r="G31" s="41"/>
      <c r="H31" s="122">
        <v>2.97</v>
      </c>
      <c r="I31" s="123">
        <v>2.052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110</v>
      </c>
      <c r="D33" s="31">
        <v>100</v>
      </c>
      <c r="E33" s="31"/>
      <c r="F33" s="32"/>
      <c r="G33" s="32"/>
      <c r="H33" s="121">
        <v>0.92</v>
      </c>
      <c r="I33" s="121">
        <v>0.84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19</v>
      </c>
      <c r="D34" s="31">
        <v>19</v>
      </c>
      <c r="E34" s="31">
        <v>9</v>
      </c>
      <c r="F34" s="32"/>
      <c r="G34" s="32"/>
      <c r="H34" s="121">
        <v>0.291</v>
      </c>
      <c r="I34" s="121">
        <v>0.28</v>
      </c>
      <c r="J34" s="121">
        <v>0.14</v>
      </c>
      <c r="K34" s="33"/>
    </row>
    <row r="35" spans="1:11" s="34" customFormat="1" ht="11.25" customHeight="1">
      <c r="A35" s="36" t="s">
        <v>27</v>
      </c>
      <c r="B35" s="30"/>
      <c r="C35" s="31">
        <v>29</v>
      </c>
      <c r="D35" s="31">
        <v>30</v>
      </c>
      <c r="E35" s="31">
        <v>30</v>
      </c>
      <c r="F35" s="32"/>
      <c r="G35" s="32"/>
      <c r="H35" s="121">
        <v>0.428</v>
      </c>
      <c r="I35" s="121">
        <v>0.45</v>
      </c>
      <c r="J35" s="121">
        <v>0.45</v>
      </c>
      <c r="K35" s="33"/>
    </row>
    <row r="36" spans="1:11" s="34" customFormat="1" ht="11.25" customHeight="1">
      <c r="A36" s="36" t="s">
        <v>28</v>
      </c>
      <c r="B36" s="30"/>
      <c r="C36" s="31">
        <v>106</v>
      </c>
      <c r="D36" s="31">
        <v>106</v>
      </c>
      <c r="E36" s="31">
        <v>97</v>
      </c>
      <c r="F36" s="32"/>
      <c r="G36" s="32"/>
      <c r="H36" s="121">
        <v>1.59</v>
      </c>
      <c r="I36" s="121">
        <v>1.59</v>
      </c>
      <c r="J36" s="121">
        <v>1.164</v>
      </c>
      <c r="K36" s="33"/>
    </row>
    <row r="37" spans="1:11" s="43" customFormat="1" ht="11.25" customHeight="1">
      <c r="A37" s="37" t="s">
        <v>29</v>
      </c>
      <c r="B37" s="38"/>
      <c r="C37" s="39">
        <v>264</v>
      </c>
      <c r="D37" s="39">
        <v>255</v>
      </c>
      <c r="E37" s="39"/>
      <c r="F37" s="40"/>
      <c r="G37" s="41"/>
      <c r="H37" s="122">
        <v>3.229</v>
      </c>
      <c r="I37" s="123">
        <v>3.16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9</v>
      </c>
      <c r="D39" s="39">
        <v>15</v>
      </c>
      <c r="E39" s="39">
        <v>17</v>
      </c>
      <c r="F39" s="40">
        <f>IF(D39&gt;0,100*E39/D39,0)</f>
        <v>113.33333333333333</v>
      </c>
      <c r="G39" s="41"/>
      <c r="H39" s="122">
        <v>0.195</v>
      </c>
      <c r="I39" s="123">
        <v>0.315</v>
      </c>
      <c r="J39" s="123">
        <v>0.315</v>
      </c>
      <c r="K39" s="42">
        <f>IF(I39&gt;0,100*J39/I39,0)</f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>
        <v>32</v>
      </c>
      <c r="D42" s="31"/>
      <c r="E42" s="31"/>
      <c r="F42" s="32"/>
      <c r="G42" s="32"/>
      <c r="H42" s="121">
        <v>0.8</v>
      </c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>
        <v>2</v>
      </c>
      <c r="D43" s="31">
        <v>88</v>
      </c>
      <c r="E43" s="31"/>
      <c r="F43" s="32"/>
      <c r="G43" s="32"/>
      <c r="H43" s="121">
        <v>0.03</v>
      </c>
      <c r="I43" s="121">
        <v>1.056</v>
      </c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5</v>
      </c>
      <c r="D45" s="31">
        <v>5</v>
      </c>
      <c r="E45" s="31"/>
      <c r="F45" s="32"/>
      <c r="G45" s="32"/>
      <c r="H45" s="121">
        <v>0.12</v>
      </c>
      <c r="I45" s="121">
        <v>0.12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26</v>
      </c>
      <c r="D46" s="31">
        <v>11</v>
      </c>
      <c r="E46" s="31"/>
      <c r="F46" s="32"/>
      <c r="G46" s="32"/>
      <c r="H46" s="121">
        <v>0.39</v>
      </c>
      <c r="I46" s="121">
        <v>0.165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1</v>
      </c>
      <c r="D47" s="31">
        <v>1</v>
      </c>
      <c r="E47" s="31"/>
      <c r="F47" s="32"/>
      <c r="G47" s="32"/>
      <c r="H47" s="121">
        <v>0.003</v>
      </c>
      <c r="I47" s="121">
        <v>0.002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274</v>
      </c>
      <c r="D48" s="31">
        <v>350</v>
      </c>
      <c r="E48" s="31"/>
      <c r="F48" s="32"/>
      <c r="G48" s="32"/>
      <c r="H48" s="121">
        <v>6.014</v>
      </c>
      <c r="I48" s="121">
        <v>5.25</v>
      </c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340</v>
      </c>
      <c r="D50" s="39">
        <v>455</v>
      </c>
      <c r="E50" s="39"/>
      <c r="F50" s="40"/>
      <c r="G50" s="41"/>
      <c r="H50" s="122">
        <v>7.357</v>
      </c>
      <c r="I50" s="123">
        <v>6.593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215</v>
      </c>
      <c r="D54" s="31">
        <v>250</v>
      </c>
      <c r="E54" s="31">
        <v>235</v>
      </c>
      <c r="F54" s="32"/>
      <c r="G54" s="32"/>
      <c r="H54" s="121">
        <v>5.375</v>
      </c>
      <c r="I54" s="121">
        <v>6.25</v>
      </c>
      <c r="J54" s="121">
        <v>5.875</v>
      </c>
      <c r="K54" s="33"/>
    </row>
    <row r="55" spans="1:11" s="34" customFormat="1" ht="11.25" customHeight="1">
      <c r="A55" s="36" t="s">
        <v>43</v>
      </c>
      <c r="B55" s="30"/>
      <c r="C55" s="31">
        <v>8</v>
      </c>
      <c r="D55" s="31">
        <v>6</v>
      </c>
      <c r="E55" s="31">
        <v>6</v>
      </c>
      <c r="F55" s="32"/>
      <c r="G55" s="32"/>
      <c r="H55" s="121">
        <v>0.128</v>
      </c>
      <c r="I55" s="121">
        <v>0.096</v>
      </c>
      <c r="J55" s="121">
        <v>0.096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15</v>
      </c>
      <c r="D58" s="31">
        <v>15</v>
      </c>
      <c r="E58" s="31">
        <v>15</v>
      </c>
      <c r="F58" s="32"/>
      <c r="G58" s="32"/>
      <c r="H58" s="121">
        <v>0.27</v>
      </c>
      <c r="I58" s="121">
        <v>0.258</v>
      </c>
      <c r="J58" s="121">
        <v>0.196</v>
      </c>
      <c r="K58" s="33"/>
    </row>
    <row r="59" spans="1:11" s="43" customFormat="1" ht="11.25" customHeight="1">
      <c r="A59" s="37" t="s">
        <v>47</v>
      </c>
      <c r="B59" s="38"/>
      <c r="C59" s="39">
        <v>238</v>
      </c>
      <c r="D59" s="39">
        <v>271</v>
      </c>
      <c r="E59" s="39">
        <v>256</v>
      </c>
      <c r="F59" s="40">
        <f>IF(D59&gt;0,100*E59/D59,0)</f>
        <v>94.4649446494465</v>
      </c>
      <c r="G59" s="41"/>
      <c r="H59" s="122">
        <v>5.773</v>
      </c>
      <c r="I59" s="123">
        <v>6.604</v>
      </c>
      <c r="J59" s="123">
        <v>6.167</v>
      </c>
      <c r="K59" s="42">
        <f>IF(I59&gt;0,100*J59/I59,0)</f>
        <v>93.38279830405814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324</v>
      </c>
      <c r="D61" s="31">
        <v>320</v>
      </c>
      <c r="E61" s="31">
        <v>300</v>
      </c>
      <c r="F61" s="32"/>
      <c r="G61" s="32"/>
      <c r="H61" s="121">
        <v>8.1</v>
      </c>
      <c r="I61" s="121">
        <v>7.8</v>
      </c>
      <c r="J61" s="121">
        <v>9.6</v>
      </c>
      <c r="K61" s="33"/>
    </row>
    <row r="62" spans="1:11" s="34" customFormat="1" ht="11.25" customHeight="1">
      <c r="A62" s="36" t="s">
        <v>49</v>
      </c>
      <c r="B62" s="30"/>
      <c r="C62" s="31">
        <v>26</v>
      </c>
      <c r="D62" s="31">
        <v>21</v>
      </c>
      <c r="E62" s="31">
        <v>21</v>
      </c>
      <c r="F62" s="32"/>
      <c r="G62" s="32"/>
      <c r="H62" s="121">
        <v>0.442</v>
      </c>
      <c r="I62" s="121">
        <v>0.473</v>
      </c>
      <c r="J62" s="121">
        <v>0.473</v>
      </c>
      <c r="K62" s="33"/>
    </row>
    <row r="63" spans="1:11" s="34" customFormat="1" ht="11.25" customHeight="1">
      <c r="A63" s="36" t="s">
        <v>50</v>
      </c>
      <c r="B63" s="30"/>
      <c r="C63" s="31">
        <v>179</v>
      </c>
      <c r="D63" s="31">
        <v>179</v>
      </c>
      <c r="E63" s="31">
        <v>227</v>
      </c>
      <c r="F63" s="32"/>
      <c r="G63" s="32"/>
      <c r="H63" s="121">
        <v>3.27</v>
      </c>
      <c r="I63" s="121">
        <v>3.496</v>
      </c>
      <c r="J63" s="121">
        <v>3.4</v>
      </c>
      <c r="K63" s="33"/>
    </row>
    <row r="64" spans="1:11" s="43" customFormat="1" ht="11.25" customHeight="1">
      <c r="A64" s="37" t="s">
        <v>51</v>
      </c>
      <c r="B64" s="38"/>
      <c r="C64" s="39">
        <v>529</v>
      </c>
      <c r="D64" s="39">
        <v>520</v>
      </c>
      <c r="E64" s="39">
        <v>548</v>
      </c>
      <c r="F64" s="40">
        <f>IF(D64&gt;0,100*E64/D64,0)</f>
        <v>105.38461538461539</v>
      </c>
      <c r="G64" s="41"/>
      <c r="H64" s="122">
        <v>11.812</v>
      </c>
      <c r="I64" s="123">
        <v>11.769</v>
      </c>
      <c r="J64" s="123">
        <v>13.473</v>
      </c>
      <c r="K64" s="42">
        <f>IF(I64&gt;0,100*J64/I64,0)</f>
        <v>114.47871526892686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117</v>
      </c>
      <c r="D66" s="39">
        <v>360</v>
      </c>
      <c r="E66" s="39">
        <v>930</v>
      </c>
      <c r="F66" s="40">
        <f>IF(D66&gt;0,100*E66/D66,0)</f>
        <v>258.3333333333333</v>
      </c>
      <c r="G66" s="41"/>
      <c r="H66" s="122">
        <v>2.165</v>
      </c>
      <c r="I66" s="123">
        <v>9</v>
      </c>
      <c r="J66" s="123">
        <v>9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300</v>
      </c>
      <c r="D68" s="31">
        <v>300</v>
      </c>
      <c r="E68" s="31"/>
      <c r="F68" s="32"/>
      <c r="G68" s="32"/>
      <c r="H68" s="121">
        <v>5.083</v>
      </c>
      <c r="I68" s="121">
        <v>5.6</v>
      </c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300</v>
      </c>
      <c r="D70" s="39">
        <v>300</v>
      </c>
      <c r="E70" s="39"/>
      <c r="F70" s="40"/>
      <c r="G70" s="41"/>
      <c r="H70" s="122">
        <v>5.083</v>
      </c>
      <c r="I70" s="123">
        <v>5.6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285</v>
      </c>
      <c r="D72" s="31">
        <v>305</v>
      </c>
      <c r="E72" s="31">
        <v>310</v>
      </c>
      <c r="F72" s="32"/>
      <c r="G72" s="32"/>
      <c r="H72" s="121">
        <v>2.855</v>
      </c>
      <c r="I72" s="121">
        <v>3.055</v>
      </c>
      <c r="J72" s="121">
        <v>3.13</v>
      </c>
      <c r="K72" s="33"/>
    </row>
    <row r="73" spans="1:11" s="34" customFormat="1" ht="11.25" customHeight="1">
      <c r="A73" s="36" t="s">
        <v>57</v>
      </c>
      <c r="B73" s="30"/>
      <c r="C73" s="31">
        <v>8</v>
      </c>
      <c r="D73" s="31">
        <v>65</v>
      </c>
      <c r="E73" s="31">
        <v>60</v>
      </c>
      <c r="F73" s="32"/>
      <c r="G73" s="32"/>
      <c r="H73" s="121">
        <v>0.184</v>
      </c>
      <c r="I73" s="121">
        <v>1.235</v>
      </c>
      <c r="J73" s="121">
        <v>0.9</v>
      </c>
      <c r="K73" s="33"/>
    </row>
    <row r="74" spans="1:11" s="34" customFormat="1" ht="11.25" customHeight="1">
      <c r="A74" s="36" t="s">
        <v>58</v>
      </c>
      <c r="B74" s="30"/>
      <c r="C74" s="31">
        <v>85</v>
      </c>
      <c r="D74" s="31">
        <v>85</v>
      </c>
      <c r="E74" s="31">
        <v>100</v>
      </c>
      <c r="F74" s="32"/>
      <c r="G74" s="32"/>
      <c r="H74" s="121">
        <v>1.688</v>
      </c>
      <c r="I74" s="121">
        <v>1.7</v>
      </c>
      <c r="J74" s="121">
        <v>2</v>
      </c>
      <c r="K74" s="33"/>
    </row>
    <row r="75" spans="1:11" s="34" customFormat="1" ht="11.25" customHeight="1">
      <c r="A75" s="36" t="s">
        <v>59</v>
      </c>
      <c r="B75" s="30"/>
      <c r="C75" s="31">
        <v>68</v>
      </c>
      <c r="D75" s="31">
        <v>68</v>
      </c>
      <c r="E75" s="31">
        <v>163</v>
      </c>
      <c r="F75" s="32"/>
      <c r="G75" s="32"/>
      <c r="H75" s="121">
        <v>1.001</v>
      </c>
      <c r="I75" s="121">
        <v>1.0012</v>
      </c>
      <c r="J75" s="121">
        <v>2.20621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>
        <v>19</v>
      </c>
      <c r="D77" s="31">
        <v>19</v>
      </c>
      <c r="E77" s="31">
        <v>5</v>
      </c>
      <c r="F77" s="32"/>
      <c r="G77" s="32"/>
      <c r="H77" s="121">
        <v>0.217</v>
      </c>
      <c r="I77" s="121">
        <v>0.255</v>
      </c>
      <c r="J77" s="121">
        <v>0.068</v>
      </c>
      <c r="K77" s="33"/>
    </row>
    <row r="78" spans="1:11" s="34" customFormat="1" ht="11.25" customHeight="1">
      <c r="A78" s="36" t="s">
        <v>62</v>
      </c>
      <c r="B78" s="30"/>
      <c r="C78" s="31">
        <v>18</v>
      </c>
      <c r="D78" s="31">
        <v>20</v>
      </c>
      <c r="E78" s="31">
        <v>20</v>
      </c>
      <c r="F78" s="32"/>
      <c r="G78" s="32"/>
      <c r="H78" s="121">
        <v>0.36</v>
      </c>
      <c r="I78" s="121">
        <v>0.4</v>
      </c>
      <c r="J78" s="121">
        <v>0.342</v>
      </c>
      <c r="K78" s="33"/>
    </row>
    <row r="79" spans="1:11" s="34" customFormat="1" ht="11.25" customHeight="1">
      <c r="A79" s="36" t="s">
        <v>63</v>
      </c>
      <c r="B79" s="30"/>
      <c r="C79" s="31">
        <v>26</v>
      </c>
      <c r="D79" s="31">
        <v>25</v>
      </c>
      <c r="E79" s="31">
        <v>25</v>
      </c>
      <c r="F79" s="32"/>
      <c r="G79" s="32"/>
      <c r="H79" s="121">
        <v>0.455</v>
      </c>
      <c r="I79" s="121">
        <v>0.45</v>
      </c>
      <c r="J79" s="121">
        <v>0.45</v>
      </c>
      <c r="K79" s="33"/>
    </row>
    <row r="80" spans="1:11" s="43" customFormat="1" ht="11.25" customHeight="1">
      <c r="A80" s="44" t="s">
        <v>64</v>
      </c>
      <c r="B80" s="38"/>
      <c r="C80" s="39">
        <v>509</v>
      </c>
      <c r="D80" s="39">
        <v>587</v>
      </c>
      <c r="E80" s="39">
        <v>683</v>
      </c>
      <c r="F80" s="40">
        <f>IF(D80&gt;0,100*E80/D80,0)</f>
        <v>116.35434412265758</v>
      </c>
      <c r="G80" s="41"/>
      <c r="H80" s="122">
        <v>6.76</v>
      </c>
      <c r="I80" s="123">
        <v>8.0962</v>
      </c>
      <c r="J80" s="123">
        <v>9.09621</v>
      </c>
      <c r="K80" s="42">
        <f>IF(I80&gt;0,100*J80/I80,0)</f>
        <v>112.35159704552753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25</v>
      </c>
      <c r="D82" s="31">
        <v>25</v>
      </c>
      <c r="E82" s="31">
        <v>26</v>
      </c>
      <c r="F82" s="32"/>
      <c r="G82" s="32"/>
      <c r="H82" s="121">
        <v>0.465</v>
      </c>
      <c r="I82" s="121">
        <v>0.465</v>
      </c>
      <c r="J82" s="121">
        <v>0.49</v>
      </c>
      <c r="K82" s="33"/>
    </row>
    <row r="83" spans="1:11" s="34" customFormat="1" ht="11.25" customHeight="1">
      <c r="A83" s="36" t="s">
        <v>66</v>
      </c>
      <c r="B83" s="30"/>
      <c r="C83" s="31">
        <v>34</v>
      </c>
      <c r="D83" s="31">
        <v>34</v>
      </c>
      <c r="E83" s="31">
        <v>34</v>
      </c>
      <c r="F83" s="32"/>
      <c r="G83" s="32"/>
      <c r="H83" s="121">
        <v>0.656</v>
      </c>
      <c r="I83" s="121">
        <v>0.65</v>
      </c>
      <c r="J83" s="121">
        <v>0.67</v>
      </c>
      <c r="K83" s="33"/>
    </row>
    <row r="84" spans="1:11" s="43" customFormat="1" ht="11.25" customHeight="1">
      <c r="A84" s="37" t="s">
        <v>67</v>
      </c>
      <c r="B84" s="38"/>
      <c r="C84" s="39">
        <v>59</v>
      </c>
      <c r="D84" s="39">
        <v>59</v>
      </c>
      <c r="E84" s="39">
        <v>60</v>
      </c>
      <c r="F84" s="40">
        <f>IF(D84&gt;0,100*E84/D84,0)</f>
        <v>101.69491525423729</v>
      </c>
      <c r="G84" s="41"/>
      <c r="H84" s="122">
        <v>1.121</v>
      </c>
      <c r="I84" s="123">
        <v>1.115</v>
      </c>
      <c r="J84" s="123">
        <v>1.1600000000000001</v>
      </c>
      <c r="K84" s="42">
        <f>IF(I84&gt;0,100*J84/I84,0)</f>
        <v>104.03587443946189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3335</v>
      </c>
      <c r="D87" s="54">
        <v>3712</v>
      </c>
      <c r="E87" s="54"/>
      <c r="F87" s="55"/>
      <c r="G87" s="41"/>
      <c r="H87" s="126">
        <v>63.364</v>
      </c>
      <c r="I87" s="127">
        <v>70.7212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60" zoomScaleNormal="70" zoomScalePageLayoutView="0" workbookViewId="0" topLeftCell="A46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</v>
      </c>
      <c r="D15" s="39">
        <v>1</v>
      </c>
      <c r="E15" s="39">
        <v>1</v>
      </c>
      <c r="F15" s="40">
        <f>IF(D15&gt;0,100*E15/D15,0)</f>
        <v>100</v>
      </c>
      <c r="G15" s="41"/>
      <c r="H15" s="122">
        <v>0.015</v>
      </c>
      <c r="I15" s="123">
        <v>0.015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>
        <v>63</v>
      </c>
      <c r="E19" s="31"/>
      <c r="F19" s="32"/>
      <c r="G19" s="32"/>
      <c r="H19" s="121"/>
      <c r="I19" s="121">
        <v>0.788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>
        <v>63</v>
      </c>
      <c r="E22" s="39"/>
      <c r="F22" s="40"/>
      <c r="G22" s="41"/>
      <c r="H22" s="122">
        <v>0</v>
      </c>
      <c r="I22" s="123">
        <v>0.788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5077</v>
      </c>
      <c r="D24" s="39">
        <v>5147</v>
      </c>
      <c r="E24" s="39">
        <v>5147</v>
      </c>
      <c r="F24" s="40">
        <f>IF(D24&gt;0,100*E24/D24,0)</f>
        <v>100</v>
      </c>
      <c r="G24" s="41"/>
      <c r="H24" s="122">
        <v>63.48</v>
      </c>
      <c r="I24" s="123">
        <v>71.615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179</v>
      </c>
      <c r="D26" s="39">
        <v>182</v>
      </c>
      <c r="E26" s="39">
        <v>200</v>
      </c>
      <c r="F26" s="40">
        <f>IF(D26&gt;0,100*E26/D26,0)</f>
        <v>109.89010989010988</v>
      </c>
      <c r="G26" s="41"/>
      <c r="H26" s="122">
        <v>2.434</v>
      </c>
      <c r="I26" s="123">
        <v>2.33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470</v>
      </c>
      <c r="D30" s="31">
        <v>600</v>
      </c>
      <c r="E30" s="31">
        <v>600</v>
      </c>
      <c r="F30" s="32"/>
      <c r="G30" s="32"/>
      <c r="H30" s="121">
        <v>11.75</v>
      </c>
      <c r="I30" s="121">
        <v>17.4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470</v>
      </c>
      <c r="D31" s="39">
        <v>600</v>
      </c>
      <c r="E31" s="39">
        <v>600</v>
      </c>
      <c r="F31" s="40">
        <f>IF(D31&gt;0,100*E31/D31,0)</f>
        <v>100</v>
      </c>
      <c r="G31" s="41"/>
      <c r="H31" s="122">
        <v>11.75</v>
      </c>
      <c r="I31" s="123">
        <v>17.4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50</v>
      </c>
      <c r="D33" s="31">
        <v>60</v>
      </c>
      <c r="E33" s="31">
        <v>58</v>
      </c>
      <c r="F33" s="32"/>
      <c r="G33" s="32"/>
      <c r="H33" s="121">
        <v>1.063</v>
      </c>
      <c r="I33" s="121">
        <v>1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9</v>
      </c>
      <c r="D34" s="31">
        <v>9</v>
      </c>
      <c r="E34" s="31">
        <v>7</v>
      </c>
      <c r="F34" s="32"/>
      <c r="G34" s="32"/>
      <c r="H34" s="121">
        <v>0.209</v>
      </c>
      <c r="I34" s="121">
        <v>0.175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5</v>
      </c>
      <c r="D35" s="31">
        <v>6</v>
      </c>
      <c r="E35" s="31">
        <v>6</v>
      </c>
      <c r="F35" s="32"/>
      <c r="G35" s="32"/>
      <c r="H35" s="121">
        <v>0.101</v>
      </c>
      <c r="I35" s="121">
        <v>0.14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29</v>
      </c>
      <c r="D36" s="31">
        <v>27</v>
      </c>
      <c r="E36" s="31">
        <v>27</v>
      </c>
      <c r="F36" s="32"/>
      <c r="G36" s="32"/>
      <c r="H36" s="121">
        <v>0.58</v>
      </c>
      <c r="I36" s="121">
        <v>0.542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93</v>
      </c>
      <c r="D37" s="39">
        <v>102</v>
      </c>
      <c r="E37" s="39">
        <v>98</v>
      </c>
      <c r="F37" s="40">
        <f>IF(D37&gt;0,100*E37/D37,0)</f>
        <v>96.07843137254902</v>
      </c>
      <c r="G37" s="41"/>
      <c r="H37" s="122">
        <v>1.9529999999999998</v>
      </c>
      <c r="I37" s="123">
        <v>1.857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62</v>
      </c>
      <c r="D39" s="39">
        <v>55</v>
      </c>
      <c r="E39" s="39">
        <v>56</v>
      </c>
      <c r="F39" s="40">
        <f>IF(D39&gt;0,100*E39/D39,0)</f>
        <v>101.81818181818181</v>
      </c>
      <c r="G39" s="41"/>
      <c r="H39" s="122">
        <v>0.803</v>
      </c>
      <c r="I39" s="123">
        <v>0.95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>
        <v>10</v>
      </c>
      <c r="D42" s="31">
        <v>10</v>
      </c>
      <c r="E42" s="31">
        <v>10</v>
      </c>
      <c r="F42" s="32"/>
      <c r="G42" s="32"/>
      <c r="H42" s="121">
        <v>0.15</v>
      </c>
      <c r="I42" s="121">
        <v>0.15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30</v>
      </c>
      <c r="D43" s="31">
        <v>32</v>
      </c>
      <c r="E43" s="31">
        <v>35</v>
      </c>
      <c r="F43" s="32"/>
      <c r="G43" s="32"/>
      <c r="H43" s="121">
        <v>0.45</v>
      </c>
      <c r="I43" s="121">
        <v>0.48</v>
      </c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20</v>
      </c>
      <c r="D46" s="31">
        <v>20</v>
      </c>
      <c r="E46" s="31">
        <v>11</v>
      </c>
      <c r="F46" s="32"/>
      <c r="G46" s="32"/>
      <c r="H46" s="121">
        <v>0.36</v>
      </c>
      <c r="I46" s="121">
        <v>0.36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4</v>
      </c>
      <c r="D47" s="31">
        <v>19</v>
      </c>
      <c r="E47" s="31">
        <v>4</v>
      </c>
      <c r="F47" s="32"/>
      <c r="G47" s="32"/>
      <c r="H47" s="121">
        <v>0.04</v>
      </c>
      <c r="I47" s="121">
        <v>0.19</v>
      </c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>
        <v>1</v>
      </c>
      <c r="E48" s="31">
        <v>1</v>
      </c>
      <c r="F48" s="32"/>
      <c r="G48" s="32"/>
      <c r="H48" s="121"/>
      <c r="I48" s="121">
        <v>0.02</v>
      </c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64</v>
      </c>
      <c r="D50" s="39">
        <v>82</v>
      </c>
      <c r="E50" s="39">
        <v>61</v>
      </c>
      <c r="F50" s="40">
        <f>IF(D50&gt;0,100*E50/D50,0)</f>
        <v>74.39024390243902</v>
      </c>
      <c r="G50" s="41"/>
      <c r="H50" s="122">
        <v>1</v>
      </c>
      <c r="I50" s="123">
        <v>1.2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2100</v>
      </c>
      <c r="D54" s="31">
        <v>1900</v>
      </c>
      <c r="E54" s="31">
        <v>2000</v>
      </c>
      <c r="F54" s="32"/>
      <c r="G54" s="32"/>
      <c r="H54" s="121">
        <v>30.45</v>
      </c>
      <c r="I54" s="121">
        <v>26.6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26</v>
      </c>
      <c r="D55" s="31">
        <v>63</v>
      </c>
      <c r="E55" s="31">
        <v>63</v>
      </c>
      <c r="F55" s="32"/>
      <c r="G55" s="32"/>
      <c r="H55" s="121">
        <v>0.276</v>
      </c>
      <c r="I55" s="121">
        <v>0.797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>
        <v>20</v>
      </c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10</v>
      </c>
      <c r="D58" s="31">
        <v>12</v>
      </c>
      <c r="E58" s="31">
        <v>8</v>
      </c>
      <c r="F58" s="32"/>
      <c r="G58" s="32"/>
      <c r="H58" s="121">
        <v>0.14</v>
      </c>
      <c r="I58" s="121">
        <v>0.132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2136</v>
      </c>
      <c r="D59" s="39">
        <v>1975</v>
      </c>
      <c r="E59" s="39">
        <v>2091</v>
      </c>
      <c r="F59" s="40">
        <f>IF(D59&gt;0,100*E59/D59,0)</f>
        <v>105.87341772151899</v>
      </c>
      <c r="G59" s="41"/>
      <c r="H59" s="122">
        <v>30.866</v>
      </c>
      <c r="I59" s="123">
        <v>27.529000000000003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2095</v>
      </c>
      <c r="D61" s="31">
        <v>1950</v>
      </c>
      <c r="E61" s="31">
        <v>1900</v>
      </c>
      <c r="F61" s="32"/>
      <c r="G61" s="32"/>
      <c r="H61" s="121">
        <v>42.948</v>
      </c>
      <c r="I61" s="121">
        <v>48.7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51</v>
      </c>
      <c r="D62" s="31">
        <v>75</v>
      </c>
      <c r="E62" s="31">
        <v>75</v>
      </c>
      <c r="F62" s="32"/>
      <c r="G62" s="32"/>
      <c r="H62" s="121">
        <v>1.097</v>
      </c>
      <c r="I62" s="121">
        <v>1.575</v>
      </c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>
        <v>2146</v>
      </c>
      <c r="D64" s="39">
        <v>2025</v>
      </c>
      <c r="E64" s="39">
        <v>1975</v>
      </c>
      <c r="F64" s="40">
        <f>IF(D64&gt;0,100*E64/D64,0)</f>
        <v>97.53086419753086</v>
      </c>
      <c r="G64" s="41"/>
      <c r="H64" s="122">
        <v>44.045</v>
      </c>
      <c r="I64" s="123">
        <v>50.275000000000006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12001</v>
      </c>
      <c r="D66" s="39">
        <v>11728</v>
      </c>
      <c r="E66" s="39">
        <v>11728</v>
      </c>
      <c r="F66" s="40">
        <f>IF(D66&gt;0,100*E66/D66,0)</f>
        <v>100</v>
      </c>
      <c r="G66" s="41"/>
      <c r="H66" s="122">
        <v>213.366</v>
      </c>
      <c r="I66" s="123">
        <v>206.35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2586</v>
      </c>
      <c r="D68" s="31">
        <v>2330</v>
      </c>
      <c r="E68" s="31"/>
      <c r="F68" s="32"/>
      <c r="G68" s="32"/>
      <c r="H68" s="121">
        <v>29.946</v>
      </c>
      <c r="I68" s="121">
        <v>28.83</v>
      </c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>
        <v>1</v>
      </c>
      <c r="E69" s="31"/>
      <c r="F69" s="32"/>
      <c r="G69" s="32"/>
      <c r="H69" s="121"/>
      <c r="I69" s="121">
        <v>0.012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2586</v>
      </c>
      <c r="D70" s="39">
        <v>2331</v>
      </c>
      <c r="E70" s="39"/>
      <c r="F70" s="40"/>
      <c r="G70" s="41"/>
      <c r="H70" s="122">
        <v>29.946</v>
      </c>
      <c r="I70" s="123">
        <v>28.842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383</v>
      </c>
      <c r="D72" s="31">
        <v>583</v>
      </c>
      <c r="E72" s="31">
        <v>583</v>
      </c>
      <c r="F72" s="32"/>
      <c r="G72" s="32"/>
      <c r="H72" s="121">
        <v>9.781</v>
      </c>
      <c r="I72" s="121">
        <v>14.894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475</v>
      </c>
      <c r="D73" s="31">
        <v>310</v>
      </c>
      <c r="E73" s="31">
        <v>325</v>
      </c>
      <c r="F73" s="32"/>
      <c r="G73" s="32"/>
      <c r="H73" s="121">
        <v>18.478</v>
      </c>
      <c r="I73" s="121">
        <v>7.25</v>
      </c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914</v>
      </c>
      <c r="D75" s="31">
        <v>914</v>
      </c>
      <c r="E75" s="31">
        <v>1325</v>
      </c>
      <c r="F75" s="32"/>
      <c r="G75" s="32"/>
      <c r="H75" s="121">
        <v>17.65</v>
      </c>
      <c r="I75" s="121">
        <v>25.06525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5</v>
      </c>
      <c r="E76" s="31">
        <v>5</v>
      </c>
      <c r="F76" s="32"/>
      <c r="G76" s="32"/>
      <c r="H76" s="121">
        <v>0.082</v>
      </c>
      <c r="I76" s="121">
        <v>0.095</v>
      </c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20</v>
      </c>
      <c r="D79" s="31">
        <v>50</v>
      </c>
      <c r="E79" s="31">
        <v>50</v>
      </c>
      <c r="F79" s="32"/>
      <c r="G79" s="32"/>
      <c r="H79" s="121">
        <v>0.235</v>
      </c>
      <c r="I79" s="121">
        <v>0.6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1797</v>
      </c>
      <c r="D80" s="39">
        <v>1862</v>
      </c>
      <c r="E80" s="39">
        <v>2288</v>
      </c>
      <c r="F80" s="40">
        <f>IF(D80&gt;0,100*E80/D80,0)</f>
        <v>122.87862513426423</v>
      </c>
      <c r="G80" s="41"/>
      <c r="H80" s="122">
        <v>46.226</v>
      </c>
      <c r="I80" s="123">
        <v>47.90425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26612</v>
      </c>
      <c r="D87" s="54">
        <v>26153</v>
      </c>
      <c r="E87" s="54"/>
      <c r="F87" s="55"/>
      <c r="G87" s="41"/>
      <c r="H87" s="126">
        <v>445.884</v>
      </c>
      <c r="I87" s="127">
        <v>457.05524999999994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60" zoomScaleNormal="70" zoomScalePageLayoutView="0" workbookViewId="0" topLeftCell="A46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2016=100</v>
      </c>
      <c r="G7" s="24"/>
      <c r="H7" s="21" t="s">
        <v>277</v>
      </c>
      <c r="I7" s="22" t="s">
        <v>7</v>
      </c>
      <c r="J7" s="22"/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</v>
      </c>
      <c r="D24" s="39">
        <v>6</v>
      </c>
      <c r="E24" s="39">
        <v>5</v>
      </c>
      <c r="F24" s="40">
        <f>IF(D24&gt;0,100*E24/D24,0)</f>
        <v>83.33333333333333</v>
      </c>
      <c r="G24" s="41"/>
      <c r="H24" s="122">
        <v>0.068</v>
      </c>
      <c r="I24" s="123">
        <v>0.195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15</v>
      </c>
      <c r="D26" s="39">
        <v>10</v>
      </c>
      <c r="E26" s="39">
        <v>10</v>
      </c>
      <c r="F26" s="40">
        <f>IF(D26&gt;0,100*E26/D26,0)</f>
        <v>100</v>
      </c>
      <c r="G26" s="41"/>
      <c r="H26" s="122">
        <v>0.35</v>
      </c>
      <c r="I26" s="123">
        <v>0.26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1</v>
      </c>
      <c r="D30" s="31">
        <v>1</v>
      </c>
      <c r="E30" s="31">
        <v>1</v>
      </c>
      <c r="F30" s="32"/>
      <c r="G30" s="32"/>
      <c r="H30" s="121">
        <v>0.03</v>
      </c>
      <c r="I30" s="121">
        <v>0.03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1</v>
      </c>
      <c r="D31" s="39">
        <v>1</v>
      </c>
      <c r="E31" s="39">
        <v>1</v>
      </c>
      <c r="F31" s="40">
        <f>IF(D31&gt;0,100*E31/D31,0)</f>
        <v>100</v>
      </c>
      <c r="G31" s="41"/>
      <c r="H31" s="122">
        <v>0.03</v>
      </c>
      <c r="I31" s="123">
        <v>0.03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100</v>
      </c>
      <c r="D33" s="31">
        <v>100</v>
      </c>
      <c r="E33" s="31">
        <v>140</v>
      </c>
      <c r="F33" s="32"/>
      <c r="G33" s="32"/>
      <c r="H33" s="121">
        <v>2.74</v>
      </c>
      <c r="I33" s="121">
        <v>2.4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17</v>
      </c>
      <c r="D34" s="31">
        <v>14</v>
      </c>
      <c r="E34" s="31">
        <v>14</v>
      </c>
      <c r="F34" s="32"/>
      <c r="G34" s="32"/>
      <c r="H34" s="121">
        <v>0.419</v>
      </c>
      <c r="I34" s="121">
        <v>0.35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2</v>
      </c>
      <c r="D35" s="31">
        <v>2</v>
      </c>
      <c r="E35" s="31">
        <v>2</v>
      </c>
      <c r="F35" s="32"/>
      <c r="G35" s="32"/>
      <c r="H35" s="121">
        <v>0.05</v>
      </c>
      <c r="I35" s="121">
        <v>0.05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82</v>
      </c>
      <c r="D36" s="31">
        <v>88</v>
      </c>
      <c r="E36" s="31">
        <v>88</v>
      </c>
      <c r="F36" s="32"/>
      <c r="G36" s="32"/>
      <c r="H36" s="121">
        <v>1.968</v>
      </c>
      <c r="I36" s="121">
        <v>2.112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201</v>
      </c>
      <c r="D37" s="39">
        <v>204</v>
      </c>
      <c r="E37" s="39">
        <v>244</v>
      </c>
      <c r="F37" s="40">
        <f>IF(D37&gt;0,100*E37/D37,0)</f>
        <v>119.6078431372549</v>
      </c>
      <c r="G37" s="41"/>
      <c r="H37" s="122">
        <v>5.177</v>
      </c>
      <c r="I37" s="123">
        <v>4.912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30</v>
      </c>
      <c r="D39" s="39">
        <v>35</v>
      </c>
      <c r="E39" s="39">
        <v>36</v>
      </c>
      <c r="F39" s="40">
        <f>IF(D39&gt;0,100*E39/D39,0)</f>
        <v>102.85714285714286</v>
      </c>
      <c r="G39" s="41"/>
      <c r="H39" s="122">
        <v>0.545</v>
      </c>
      <c r="I39" s="123">
        <v>0.65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>
        <v>2</v>
      </c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4</v>
      </c>
      <c r="D46" s="31">
        <v>7</v>
      </c>
      <c r="E46" s="31">
        <v>7</v>
      </c>
      <c r="F46" s="32"/>
      <c r="G46" s="32"/>
      <c r="H46" s="121">
        <v>0.06</v>
      </c>
      <c r="I46" s="121">
        <v>0.105</v>
      </c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4</v>
      </c>
      <c r="D50" s="39">
        <v>7</v>
      </c>
      <c r="E50" s="39">
        <v>9</v>
      </c>
      <c r="F50" s="40">
        <f>IF(D50&gt;0,100*E50/D50,0)</f>
        <v>128.57142857142858</v>
      </c>
      <c r="G50" s="41"/>
      <c r="H50" s="122">
        <v>0.06</v>
      </c>
      <c r="I50" s="123">
        <v>0.105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2">
        <v>0.02</v>
      </c>
      <c r="I52" s="123">
        <v>0.02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2</v>
      </c>
      <c r="D58" s="31">
        <v>2</v>
      </c>
      <c r="E58" s="31">
        <v>2</v>
      </c>
      <c r="F58" s="32"/>
      <c r="G58" s="32"/>
      <c r="H58" s="121">
        <v>0.046</v>
      </c>
      <c r="I58" s="121">
        <v>0.042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</v>
      </c>
      <c r="D59" s="39">
        <v>2</v>
      </c>
      <c r="E59" s="39">
        <v>2</v>
      </c>
      <c r="F59" s="40">
        <f>IF(D59&gt;0,100*E59/D59,0)</f>
        <v>100</v>
      </c>
      <c r="G59" s="41"/>
      <c r="H59" s="122">
        <v>0.046</v>
      </c>
      <c r="I59" s="123">
        <v>0.042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220</v>
      </c>
      <c r="D61" s="31">
        <v>290</v>
      </c>
      <c r="E61" s="31">
        <v>300</v>
      </c>
      <c r="F61" s="32"/>
      <c r="G61" s="32"/>
      <c r="H61" s="121">
        <v>15</v>
      </c>
      <c r="I61" s="121">
        <v>20.88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</v>
      </c>
      <c r="D62" s="31">
        <v>5</v>
      </c>
      <c r="E62" s="31">
        <v>5</v>
      </c>
      <c r="F62" s="32"/>
      <c r="G62" s="32"/>
      <c r="H62" s="121">
        <v>0.11</v>
      </c>
      <c r="I62" s="121">
        <v>0.163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83</v>
      </c>
      <c r="D63" s="31">
        <v>83</v>
      </c>
      <c r="E63" s="31">
        <v>72</v>
      </c>
      <c r="F63" s="32"/>
      <c r="G63" s="32"/>
      <c r="H63" s="121">
        <v>2.324</v>
      </c>
      <c r="I63" s="121">
        <v>2.1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308</v>
      </c>
      <c r="D64" s="39">
        <v>378</v>
      </c>
      <c r="E64" s="39">
        <v>377</v>
      </c>
      <c r="F64" s="40">
        <f>IF(D64&gt;0,100*E64/D64,0)</f>
        <v>99.73544973544973</v>
      </c>
      <c r="G64" s="41"/>
      <c r="H64" s="122">
        <v>17.433999999999997</v>
      </c>
      <c r="I64" s="123">
        <v>23.143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890</v>
      </c>
      <c r="D66" s="39">
        <v>978</v>
      </c>
      <c r="E66" s="39">
        <v>1073</v>
      </c>
      <c r="F66" s="40">
        <f>IF(D66&gt;0,100*E66/D66,0)</f>
        <v>109.71370143149284</v>
      </c>
      <c r="G66" s="41"/>
      <c r="H66" s="122">
        <v>55.704</v>
      </c>
      <c r="I66" s="123">
        <v>62.834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0</v>
      </c>
      <c r="I70" s="123">
        <v>0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55</v>
      </c>
      <c r="D72" s="31">
        <v>64</v>
      </c>
      <c r="E72" s="31">
        <v>64</v>
      </c>
      <c r="F72" s="32"/>
      <c r="G72" s="32"/>
      <c r="H72" s="121">
        <v>1.232</v>
      </c>
      <c r="I72" s="121">
        <v>1.475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7</v>
      </c>
      <c r="D73" s="31">
        <v>17</v>
      </c>
      <c r="E73" s="31">
        <v>15</v>
      </c>
      <c r="F73" s="32"/>
      <c r="G73" s="32"/>
      <c r="H73" s="121">
        <v>0.191</v>
      </c>
      <c r="I73" s="121">
        <v>0.48</v>
      </c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21</v>
      </c>
      <c r="D75" s="31">
        <v>59</v>
      </c>
      <c r="E75" s="31">
        <v>59</v>
      </c>
      <c r="F75" s="32"/>
      <c r="G75" s="32"/>
      <c r="H75" s="121">
        <v>0.824</v>
      </c>
      <c r="I75" s="121">
        <v>2.587</v>
      </c>
      <c r="J75" s="121"/>
      <c r="K75" s="33"/>
    </row>
    <row r="76" spans="1:11" s="34" customFormat="1" ht="11.25" customHeight="1">
      <c r="A76" s="36" t="s">
        <v>60</v>
      </c>
      <c r="B76" s="30"/>
      <c r="C76" s="31"/>
      <c r="D76" s="31">
        <v>5</v>
      </c>
      <c r="E76" s="31">
        <v>5</v>
      </c>
      <c r="F76" s="32"/>
      <c r="G76" s="32"/>
      <c r="H76" s="121"/>
      <c r="I76" s="121">
        <v>0.128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1</v>
      </c>
      <c r="D77" s="31">
        <v>1</v>
      </c>
      <c r="E77" s="31">
        <v>1</v>
      </c>
      <c r="F77" s="32"/>
      <c r="G77" s="32"/>
      <c r="H77" s="121">
        <v>0.019</v>
      </c>
      <c r="I77" s="121">
        <v>0.012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24</v>
      </c>
      <c r="D78" s="31">
        <v>25</v>
      </c>
      <c r="E78" s="31">
        <v>25</v>
      </c>
      <c r="F78" s="32"/>
      <c r="G78" s="32"/>
      <c r="H78" s="121">
        <v>0.528</v>
      </c>
      <c r="I78" s="121">
        <v>0.625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40</v>
      </c>
      <c r="D79" s="31">
        <v>40</v>
      </c>
      <c r="E79" s="31">
        <v>40</v>
      </c>
      <c r="F79" s="32"/>
      <c r="G79" s="32"/>
      <c r="H79" s="121">
        <v>0.99</v>
      </c>
      <c r="I79" s="121">
        <v>1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148</v>
      </c>
      <c r="D80" s="39">
        <v>211</v>
      </c>
      <c r="E80" s="39">
        <v>209</v>
      </c>
      <c r="F80" s="40">
        <f>IF(D80&gt;0,100*E80/D80,0)</f>
        <v>99.0521327014218</v>
      </c>
      <c r="G80" s="41"/>
      <c r="H80" s="122">
        <v>3.784</v>
      </c>
      <c r="I80" s="123">
        <v>6.3069999999999995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4</v>
      </c>
      <c r="D82" s="31">
        <v>4</v>
      </c>
      <c r="E82" s="31">
        <v>4</v>
      </c>
      <c r="F82" s="32"/>
      <c r="G82" s="32"/>
      <c r="H82" s="121">
        <v>0.152</v>
      </c>
      <c r="I82" s="121">
        <v>0.152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4</v>
      </c>
      <c r="D83" s="31">
        <v>4</v>
      </c>
      <c r="E83" s="31">
        <v>4</v>
      </c>
      <c r="F83" s="32"/>
      <c r="G83" s="32"/>
      <c r="H83" s="121">
        <v>0.09</v>
      </c>
      <c r="I83" s="121">
        <v>0.09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8</v>
      </c>
      <c r="D84" s="39">
        <v>8</v>
      </c>
      <c r="E84" s="39">
        <v>8</v>
      </c>
      <c r="F84" s="40">
        <f>IF(D84&gt;0,100*E84/D84,0)</f>
        <v>100</v>
      </c>
      <c r="G84" s="41"/>
      <c r="H84" s="122">
        <v>0.242</v>
      </c>
      <c r="I84" s="123">
        <v>0.242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1610</v>
      </c>
      <c r="D87" s="54">
        <v>1841</v>
      </c>
      <c r="E87" s="54">
        <v>1975</v>
      </c>
      <c r="F87" s="55">
        <f>IF(D87&gt;0,100*E87/D87,0)</f>
        <v>107.27865290602934</v>
      </c>
      <c r="G87" s="41"/>
      <c r="H87" s="126">
        <v>83.46000000000001</v>
      </c>
      <c r="I87" s="127">
        <v>98.74000000000001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60" zoomScaleNormal="70" zoomScalePageLayoutView="0" workbookViewId="0" topLeftCell="A49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6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/>
      <c r="F17" s="40"/>
      <c r="G17" s="41"/>
      <c r="H17" s="122">
        <v>0.008</v>
      </c>
      <c r="I17" s="123">
        <v>0.006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4</v>
      </c>
      <c r="E30" s="31"/>
      <c r="F30" s="32"/>
      <c r="G30" s="32"/>
      <c r="H30" s="121"/>
      <c r="I30" s="121">
        <v>0.048</v>
      </c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>
        <v>4</v>
      </c>
      <c r="E31" s="39"/>
      <c r="F31" s="40"/>
      <c r="G31" s="41"/>
      <c r="H31" s="122"/>
      <c r="I31" s="123">
        <v>0.048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>
        <v>1</v>
      </c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>
        <v>1</v>
      </c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6</v>
      </c>
      <c r="D58" s="31"/>
      <c r="E58" s="31">
        <v>5</v>
      </c>
      <c r="F58" s="32"/>
      <c r="G58" s="32"/>
      <c r="H58" s="121">
        <v>0.069</v>
      </c>
      <c r="I58" s="121"/>
      <c r="J58" s="121">
        <v>0.058</v>
      </c>
      <c r="K58" s="33"/>
    </row>
    <row r="59" spans="1:11" s="43" customFormat="1" ht="11.25" customHeight="1">
      <c r="A59" s="37" t="s">
        <v>47</v>
      </c>
      <c r="B59" s="38"/>
      <c r="C59" s="39">
        <v>6</v>
      </c>
      <c r="D59" s="39"/>
      <c r="E59" s="39">
        <v>5</v>
      </c>
      <c r="F59" s="40"/>
      <c r="G59" s="41"/>
      <c r="H59" s="122">
        <v>0.069</v>
      </c>
      <c r="I59" s="123"/>
      <c r="J59" s="123">
        <v>0.058</v>
      </c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</v>
      </c>
      <c r="D61" s="31"/>
      <c r="E61" s="31"/>
      <c r="F61" s="32"/>
      <c r="G61" s="32"/>
      <c r="H61" s="121">
        <v>0.015</v>
      </c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>
        <v>1</v>
      </c>
      <c r="D64" s="39"/>
      <c r="E64" s="39"/>
      <c r="F64" s="40"/>
      <c r="G64" s="41"/>
      <c r="H64" s="122">
        <v>0.015</v>
      </c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3</v>
      </c>
      <c r="D66" s="39">
        <v>3</v>
      </c>
      <c r="E66" s="39">
        <v>3</v>
      </c>
      <c r="F66" s="40">
        <f>IF(D66&gt;0,100*E66/D66,0)</f>
        <v>100</v>
      </c>
      <c r="G66" s="41"/>
      <c r="H66" s="122">
        <v>0.027</v>
      </c>
      <c r="I66" s="123">
        <v>0.027</v>
      </c>
      <c r="J66" s="123">
        <v>0.03</v>
      </c>
      <c r="K66" s="42">
        <f>IF(I66&gt;0,100*J66/I66,0)</f>
        <v>111.11111111111111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/>
      <c r="I73" s="121"/>
      <c r="J73" s="121"/>
      <c r="K73" s="33"/>
    </row>
    <row r="74" spans="1:11" s="34" customFormat="1" ht="11.25" customHeight="1">
      <c r="A74" s="36" t="s">
        <v>58</v>
      </c>
      <c r="B74" s="30"/>
      <c r="C74" s="31">
        <v>21</v>
      </c>
      <c r="D74" s="31">
        <v>25</v>
      </c>
      <c r="E74" s="31">
        <v>25</v>
      </c>
      <c r="F74" s="32"/>
      <c r="G74" s="32"/>
      <c r="H74" s="121">
        <v>0.252</v>
      </c>
      <c r="I74" s="121">
        <v>0.3</v>
      </c>
      <c r="J74" s="121">
        <v>0.3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>
        <v>1</v>
      </c>
      <c r="D77" s="31">
        <v>1</v>
      </c>
      <c r="E77" s="31"/>
      <c r="F77" s="32"/>
      <c r="G77" s="32"/>
      <c r="H77" s="121">
        <v>0.01</v>
      </c>
      <c r="I77" s="121">
        <v>0.01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12</v>
      </c>
      <c r="D78" s="31">
        <v>10</v>
      </c>
      <c r="E78" s="31">
        <v>12</v>
      </c>
      <c r="F78" s="32"/>
      <c r="G78" s="32"/>
      <c r="H78" s="121">
        <v>0.12</v>
      </c>
      <c r="I78" s="121">
        <v>0.12</v>
      </c>
      <c r="J78" s="121">
        <v>0.12</v>
      </c>
      <c r="K78" s="33"/>
    </row>
    <row r="79" spans="1:11" s="34" customFormat="1" ht="11.25" customHeight="1">
      <c r="A79" s="36" t="s">
        <v>63</v>
      </c>
      <c r="B79" s="30"/>
      <c r="C79" s="31">
        <v>1</v>
      </c>
      <c r="D79" s="31">
        <v>10</v>
      </c>
      <c r="E79" s="31">
        <v>10</v>
      </c>
      <c r="F79" s="32"/>
      <c r="G79" s="32"/>
      <c r="H79" s="121">
        <v>0.006</v>
      </c>
      <c r="I79" s="121">
        <v>0.1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35</v>
      </c>
      <c r="D80" s="39">
        <v>46</v>
      </c>
      <c r="E80" s="39">
        <v>47</v>
      </c>
      <c r="F80" s="40">
        <f>IF(D80&gt;0,100*E80/D80,0)</f>
        <v>102.17391304347827</v>
      </c>
      <c r="G80" s="41"/>
      <c r="H80" s="122">
        <v>0.388</v>
      </c>
      <c r="I80" s="123">
        <v>0.53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46</v>
      </c>
      <c r="D87" s="54">
        <v>54</v>
      </c>
      <c r="E87" s="54">
        <v>56</v>
      </c>
      <c r="F87" s="55">
        <f>IF(D87&gt;0,100*E87/D87,0)</f>
        <v>103.70370370370371</v>
      </c>
      <c r="G87" s="41"/>
      <c r="H87" s="126">
        <v>0.507</v>
      </c>
      <c r="I87" s="127">
        <v>0.611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60" zoomScaleNormal="70" zoomScalePageLayoutView="0" workbookViewId="0" topLeftCell="A1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5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22</v>
      </c>
      <c r="D9" s="31">
        <v>22</v>
      </c>
      <c r="E9" s="31">
        <v>22</v>
      </c>
      <c r="F9" s="32"/>
      <c r="G9" s="32"/>
      <c r="H9" s="121">
        <v>1.678</v>
      </c>
      <c r="I9" s="121">
        <v>1.678</v>
      </c>
      <c r="J9" s="121">
        <v>1.678</v>
      </c>
      <c r="K9" s="33"/>
    </row>
    <row r="10" spans="1:11" s="34" customFormat="1" ht="11.25" customHeight="1">
      <c r="A10" s="36" t="s">
        <v>9</v>
      </c>
      <c r="B10" s="30"/>
      <c r="C10" s="31">
        <v>20</v>
      </c>
      <c r="D10" s="31">
        <v>20</v>
      </c>
      <c r="E10" s="31">
        <v>20</v>
      </c>
      <c r="F10" s="32"/>
      <c r="G10" s="32"/>
      <c r="H10" s="121">
        <v>1.5</v>
      </c>
      <c r="I10" s="121">
        <v>1.62</v>
      </c>
      <c r="J10" s="121">
        <v>1.62</v>
      </c>
      <c r="K10" s="33"/>
    </row>
    <row r="11" spans="1:11" s="34" customFormat="1" ht="11.25" customHeight="1">
      <c r="A11" s="29" t="s">
        <v>10</v>
      </c>
      <c r="B11" s="30"/>
      <c r="C11" s="31">
        <v>22</v>
      </c>
      <c r="D11" s="31">
        <v>22</v>
      </c>
      <c r="E11" s="31">
        <v>22</v>
      </c>
      <c r="F11" s="32"/>
      <c r="G11" s="32"/>
      <c r="H11" s="121">
        <v>1.1</v>
      </c>
      <c r="I11" s="121">
        <v>1.1</v>
      </c>
      <c r="J11" s="121">
        <v>1.1</v>
      </c>
      <c r="K11" s="33"/>
    </row>
    <row r="12" spans="1:11" s="34" customFormat="1" ht="11.25" customHeight="1">
      <c r="A12" s="36" t="s">
        <v>11</v>
      </c>
      <c r="B12" s="30"/>
      <c r="C12" s="31">
        <v>22</v>
      </c>
      <c r="D12" s="31">
        <v>22</v>
      </c>
      <c r="E12" s="31">
        <v>22</v>
      </c>
      <c r="F12" s="32"/>
      <c r="G12" s="32"/>
      <c r="H12" s="121">
        <v>1.298</v>
      </c>
      <c r="I12" s="121">
        <v>1.357</v>
      </c>
      <c r="J12" s="121">
        <v>1.357</v>
      </c>
      <c r="K12" s="33"/>
    </row>
    <row r="13" spans="1:11" s="43" customFormat="1" ht="11.25" customHeight="1">
      <c r="A13" s="37" t="s">
        <v>12</v>
      </c>
      <c r="B13" s="38"/>
      <c r="C13" s="39">
        <v>86</v>
      </c>
      <c r="D13" s="39">
        <v>86</v>
      </c>
      <c r="E13" s="39">
        <v>86</v>
      </c>
      <c r="F13" s="40">
        <f>IF(D13&gt;0,100*E13/D13,0)</f>
        <v>100</v>
      </c>
      <c r="G13" s="41"/>
      <c r="H13" s="122">
        <v>5.5760000000000005</v>
      </c>
      <c r="I13" s="123">
        <v>5.755</v>
      </c>
      <c r="J13" s="123">
        <v>5.755</v>
      </c>
      <c r="K13" s="42">
        <f>IF(I13&gt;0,100*J13/I13,0)</f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11</v>
      </c>
      <c r="D15" s="39">
        <v>11</v>
      </c>
      <c r="E15" s="39">
        <v>18</v>
      </c>
      <c r="F15" s="40">
        <f>IF(D15&gt;0,100*E15/D15,0)</f>
        <v>163.63636363636363</v>
      </c>
      <c r="G15" s="41"/>
      <c r="H15" s="122">
        <v>0.22</v>
      </c>
      <c r="I15" s="123">
        <v>0.22</v>
      </c>
      <c r="J15" s="123">
        <v>0.425</v>
      </c>
      <c r="K15" s="42">
        <f>IF(I15&gt;0,100*J15/I15,0)</f>
        <v>193.1818181818182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>
        <v>2</v>
      </c>
      <c r="E17" s="39">
        <v>1</v>
      </c>
      <c r="F17" s="40">
        <f>IF(D17&gt;0,100*E17/D17,0)</f>
        <v>50</v>
      </c>
      <c r="G17" s="41"/>
      <c r="H17" s="122"/>
      <c r="I17" s="123">
        <v>0.02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3</v>
      </c>
      <c r="D19" s="31">
        <v>3</v>
      </c>
      <c r="E19" s="31">
        <v>3</v>
      </c>
      <c r="F19" s="32"/>
      <c r="G19" s="32"/>
      <c r="H19" s="121">
        <v>0.098</v>
      </c>
      <c r="I19" s="121">
        <v>0.095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6</v>
      </c>
      <c r="D20" s="31">
        <v>6</v>
      </c>
      <c r="E20" s="31">
        <v>6</v>
      </c>
      <c r="F20" s="32"/>
      <c r="G20" s="32"/>
      <c r="H20" s="121">
        <v>0.098</v>
      </c>
      <c r="I20" s="121">
        <v>0.098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21</v>
      </c>
      <c r="D21" s="31">
        <v>21</v>
      </c>
      <c r="E21" s="31">
        <v>40</v>
      </c>
      <c r="F21" s="32"/>
      <c r="G21" s="32"/>
      <c r="H21" s="121">
        <v>0.42</v>
      </c>
      <c r="I21" s="121">
        <v>0.42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30</v>
      </c>
      <c r="D22" s="39">
        <v>30</v>
      </c>
      <c r="E22" s="39">
        <v>49</v>
      </c>
      <c r="F22" s="40">
        <f>IF(D22&gt;0,100*E22/D22,0)</f>
        <v>163.33333333333334</v>
      </c>
      <c r="G22" s="41"/>
      <c r="H22" s="122">
        <v>0.616</v>
      </c>
      <c r="I22" s="123">
        <v>0.613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104</v>
      </c>
      <c r="D24" s="39">
        <v>104</v>
      </c>
      <c r="E24" s="39">
        <v>90</v>
      </c>
      <c r="F24" s="40">
        <f>IF(D24&gt;0,100*E24/D24,0)</f>
        <v>86.53846153846153</v>
      </c>
      <c r="G24" s="41"/>
      <c r="H24" s="122">
        <v>7.105</v>
      </c>
      <c r="I24" s="123">
        <v>9.709</v>
      </c>
      <c r="J24" s="123">
        <v>7.71</v>
      </c>
      <c r="K24" s="42">
        <f>IF(I24&gt;0,100*J24/I24,0)</f>
        <v>79.41085590689052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23</v>
      </c>
      <c r="D26" s="39">
        <v>23</v>
      </c>
      <c r="E26" s="39">
        <v>22</v>
      </c>
      <c r="F26" s="40">
        <f>IF(D26&gt;0,100*E26/D26,0)</f>
        <v>95.65217391304348</v>
      </c>
      <c r="G26" s="41"/>
      <c r="H26" s="122">
        <v>0.981</v>
      </c>
      <c r="I26" s="123">
        <v>0.95</v>
      </c>
      <c r="J26" s="123">
        <v>0.95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10</v>
      </c>
      <c r="D30" s="31">
        <v>25</v>
      </c>
      <c r="E30" s="31">
        <v>22</v>
      </c>
      <c r="F30" s="32"/>
      <c r="G30" s="32"/>
      <c r="H30" s="121">
        <v>0.46</v>
      </c>
      <c r="I30" s="121">
        <v>1.175</v>
      </c>
      <c r="J30" s="121">
        <v>1.175</v>
      </c>
      <c r="K30" s="33"/>
    </row>
    <row r="31" spans="1:11" s="43" customFormat="1" ht="11.25" customHeight="1">
      <c r="A31" s="44" t="s">
        <v>24</v>
      </c>
      <c r="B31" s="38"/>
      <c r="C31" s="39">
        <v>10</v>
      </c>
      <c r="D31" s="39">
        <v>25</v>
      </c>
      <c r="E31" s="39">
        <v>22</v>
      </c>
      <c r="F31" s="40">
        <f>IF(D31&gt;0,100*E31/D31,0)</f>
        <v>88</v>
      </c>
      <c r="G31" s="41"/>
      <c r="H31" s="122">
        <v>0.46</v>
      </c>
      <c r="I31" s="123">
        <v>1.175</v>
      </c>
      <c r="J31" s="123">
        <v>1.175</v>
      </c>
      <c r="K31" s="42">
        <f>IF(I31&gt;0,100*J31/I31,0)</f>
        <v>100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99</v>
      </c>
      <c r="D33" s="31">
        <v>90</v>
      </c>
      <c r="E33" s="31">
        <v>80</v>
      </c>
      <c r="F33" s="32"/>
      <c r="G33" s="32"/>
      <c r="H33" s="121">
        <v>4.461</v>
      </c>
      <c r="I33" s="121">
        <v>4.6</v>
      </c>
      <c r="J33" s="121">
        <v>3.8</v>
      </c>
      <c r="K33" s="33"/>
    </row>
    <row r="34" spans="1:11" s="34" customFormat="1" ht="11.25" customHeight="1">
      <c r="A34" s="36" t="s">
        <v>26</v>
      </c>
      <c r="B34" s="30"/>
      <c r="C34" s="31">
        <v>37</v>
      </c>
      <c r="D34" s="31">
        <v>37</v>
      </c>
      <c r="E34" s="31">
        <v>24</v>
      </c>
      <c r="F34" s="32"/>
      <c r="G34" s="32"/>
      <c r="H34" s="121">
        <v>1.026</v>
      </c>
      <c r="I34" s="121">
        <v>1.026</v>
      </c>
      <c r="J34" s="121">
        <v>0.7</v>
      </c>
      <c r="K34" s="33"/>
    </row>
    <row r="35" spans="1:11" s="34" customFormat="1" ht="11.25" customHeight="1">
      <c r="A35" s="36" t="s">
        <v>27</v>
      </c>
      <c r="B35" s="30"/>
      <c r="C35" s="31">
        <v>11</v>
      </c>
      <c r="D35" s="31">
        <v>10</v>
      </c>
      <c r="E35" s="31">
        <v>10</v>
      </c>
      <c r="F35" s="32"/>
      <c r="G35" s="32"/>
      <c r="H35" s="121">
        <v>0.286</v>
      </c>
      <c r="I35" s="121">
        <v>0.27</v>
      </c>
      <c r="J35" s="121">
        <v>0.27</v>
      </c>
      <c r="K35" s="33"/>
    </row>
    <row r="36" spans="1:11" s="34" customFormat="1" ht="11.25" customHeight="1">
      <c r="A36" s="36" t="s">
        <v>28</v>
      </c>
      <c r="B36" s="30"/>
      <c r="C36" s="31">
        <v>180</v>
      </c>
      <c r="D36" s="31">
        <v>180</v>
      </c>
      <c r="E36" s="31">
        <v>182</v>
      </c>
      <c r="F36" s="32"/>
      <c r="G36" s="32"/>
      <c r="H36" s="121">
        <v>5.434</v>
      </c>
      <c r="I36" s="121">
        <v>5.434</v>
      </c>
      <c r="J36" s="121">
        <v>5.512</v>
      </c>
      <c r="K36" s="33"/>
    </row>
    <row r="37" spans="1:11" s="43" customFormat="1" ht="11.25" customHeight="1">
      <c r="A37" s="37" t="s">
        <v>29</v>
      </c>
      <c r="B37" s="38"/>
      <c r="C37" s="39">
        <v>327</v>
      </c>
      <c r="D37" s="39">
        <v>317</v>
      </c>
      <c r="E37" s="39">
        <v>296</v>
      </c>
      <c r="F37" s="40">
        <f>IF(D37&gt;0,100*E37/D37,0)</f>
        <v>93.37539432176656</v>
      </c>
      <c r="G37" s="41"/>
      <c r="H37" s="122">
        <v>11.207</v>
      </c>
      <c r="I37" s="123">
        <v>11.329999999999998</v>
      </c>
      <c r="J37" s="123">
        <v>10.282</v>
      </c>
      <c r="K37" s="42">
        <f>IF(I37&gt;0,100*J37/I37,0)</f>
        <v>90.7502206531333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57</v>
      </c>
      <c r="D39" s="39">
        <v>55</v>
      </c>
      <c r="E39" s="39">
        <v>100</v>
      </c>
      <c r="F39" s="40">
        <f>IF(D39&gt;0,100*E39/D39,0)</f>
        <v>181.8181818181818</v>
      </c>
      <c r="G39" s="41"/>
      <c r="H39" s="122">
        <v>2.646</v>
      </c>
      <c r="I39" s="123">
        <v>2.6</v>
      </c>
      <c r="J39" s="123">
        <v>2.6</v>
      </c>
      <c r="K39" s="42">
        <f>IF(I39&gt;0,100*J39/I39,0)</f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</v>
      </c>
      <c r="D41" s="31">
        <v>1</v>
      </c>
      <c r="E41" s="31"/>
      <c r="F41" s="32"/>
      <c r="G41" s="32"/>
      <c r="H41" s="121">
        <v>0.019</v>
      </c>
      <c r="I41" s="121">
        <v>0.021</v>
      </c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>
        <v>6</v>
      </c>
      <c r="D43" s="31">
        <v>6</v>
      </c>
      <c r="E43" s="31"/>
      <c r="F43" s="32"/>
      <c r="G43" s="32"/>
      <c r="H43" s="121">
        <v>0.15</v>
      </c>
      <c r="I43" s="121">
        <v>0.15</v>
      </c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25</v>
      </c>
      <c r="D46" s="31">
        <v>24</v>
      </c>
      <c r="E46" s="31">
        <v>16</v>
      </c>
      <c r="F46" s="32"/>
      <c r="G46" s="32"/>
      <c r="H46" s="121">
        <v>0.625</v>
      </c>
      <c r="I46" s="121">
        <v>0.6</v>
      </c>
      <c r="J46" s="121">
        <v>0.4</v>
      </c>
      <c r="K46" s="33"/>
    </row>
    <row r="47" spans="1:11" s="34" customFormat="1" ht="11.25" customHeight="1">
      <c r="A47" s="36" t="s">
        <v>37</v>
      </c>
      <c r="B47" s="30"/>
      <c r="C47" s="31">
        <v>5</v>
      </c>
      <c r="D47" s="31">
        <v>11</v>
      </c>
      <c r="E47" s="31">
        <v>8</v>
      </c>
      <c r="F47" s="32"/>
      <c r="G47" s="32"/>
      <c r="H47" s="121">
        <v>0.175</v>
      </c>
      <c r="I47" s="121">
        <v>0.495</v>
      </c>
      <c r="J47" s="121">
        <v>0.28</v>
      </c>
      <c r="K47" s="33"/>
    </row>
    <row r="48" spans="1:11" s="34" customFormat="1" ht="11.25" customHeight="1">
      <c r="A48" s="36" t="s">
        <v>38</v>
      </c>
      <c r="B48" s="30"/>
      <c r="C48" s="31">
        <v>9</v>
      </c>
      <c r="D48" s="31">
        <v>12</v>
      </c>
      <c r="E48" s="31">
        <v>12</v>
      </c>
      <c r="F48" s="32"/>
      <c r="G48" s="32"/>
      <c r="H48" s="121">
        <v>0.207</v>
      </c>
      <c r="I48" s="121">
        <v>0.276</v>
      </c>
      <c r="J48" s="121">
        <v>0.276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46</v>
      </c>
      <c r="D50" s="39">
        <v>54</v>
      </c>
      <c r="E50" s="39">
        <v>36</v>
      </c>
      <c r="F50" s="40">
        <f>IF(D50&gt;0,100*E50/D50,0)</f>
        <v>66.66666666666667</v>
      </c>
      <c r="G50" s="41"/>
      <c r="H50" s="122">
        <v>1.1760000000000002</v>
      </c>
      <c r="I50" s="123">
        <v>1.542</v>
      </c>
      <c r="J50" s="123">
        <v>0.9560000000000001</v>
      </c>
      <c r="K50" s="42">
        <f>IF(I50&gt;0,100*J50/I50,0)</f>
        <v>61.99740596627757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18</v>
      </c>
      <c r="D52" s="39">
        <v>18</v>
      </c>
      <c r="E52" s="39">
        <v>18</v>
      </c>
      <c r="F52" s="40">
        <f>IF(D52&gt;0,100*E52/D52,0)</f>
        <v>100</v>
      </c>
      <c r="G52" s="41"/>
      <c r="H52" s="122">
        <v>0.54</v>
      </c>
      <c r="I52" s="123">
        <v>0.54</v>
      </c>
      <c r="J52" s="123">
        <v>0.54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>
        <v>38</v>
      </c>
      <c r="D55" s="31">
        <v>40</v>
      </c>
      <c r="E55" s="31">
        <v>40</v>
      </c>
      <c r="F55" s="32"/>
      <c r="G55" s="32"/>
      <c r="H55" s="121">
        <v>0.836</v>
      </c>
      <c r="I55" s="121">
        <v>0.975</v>
      </c>
      <c r="J55" s="121">
        <v>1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>
        <v>1</v>
      </c>
      <c r="E57" s="31">
        <v>2</v>
      </c>
      <c r="F57" s="32"/>
      <c r="G57" s="32"/>
      <c r="H57" s="121"/>
      <c r="I57" s="121">
        <v>0.04</v>
      </c>
      <c r="J57" s="121">
        <v>0.08</v>
      </c>
      <c r="K57" s="33"/>
    </row>
    <row r="58" spans="1:11" s="34" customFormat="1" ht="11.25" customHeight="1">
      <c r="A58" s="36" t="s">
        <v>46</v>
      </c>
      <c r="B58" s="30"/>
      <c r="C58" s="31">
        <v>55</v>
      </c>
      <c r="D58" s="31">
        <v>45</v>
      </c>
      <c r="E58" s="31">
        <v>45</v>
      </c>
      <c r="F58" s="32"/>
      <c r="G58" s="32"/>
      <c r="H58" s="121">
        <v>1.375</v>
      </c>
      <c r="I58" s="121">
        <v>0.744</v>
      </c>
      <c r="J58" s="121">
        <v>1.008</v>
      </c>
      <c r="K58" s="33"/>
    </row>
    <row r="59" spans="1:11" s="43" customFormat="1" ht="11.25" customHeight="1">
      <c r="A59" s="37" t="s">
        <v>47</v>
      </c>
      <c r="B59" s="38"/>
      <c r="C59" s="39">
        <v>93</v>
      </c>
      <c r="D59" s="39">
        <v>86</v>
      </c>
      <c r="E59" s="39">
        <v>87</v>
      </c>
      <c r="F59" s="40">
        <f>IF(D59&gt;0,100*E59/D59,0)</f>
        <v>101.16279069767442</v>
      </c>
      <c r="G59" s="41"/>
      <c r="H59" s="122">
        <v>2.211</v>
      </c>
      <c r="I59" s="123">
        <v>1.759</v>
      </c>
      <c r="J59" s="123">
        <v>2.088</v>
      </c>
      <c r="K59" s="42">
        <f>IF(I59&gt;0,100*J59/I59,0)</f>
        <v>118.70380898237636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110</v>
      </c>
      <c r="D61" s="31">
        <v>110</v>
      </c>
      <c r="E61" s="31">
        <v>110</v>
      </c>
      <c r="F61" s="32"/>
      <c r="G61" s="32"/>
      <c r="H61" s="121">
        <v>6.11</v>
      </c>
      <c r="I61" s="121">
        <v>6</v>
      </c>
      <c r="J61" s="121">
        <v>6</v>
      </c>
      <c r="K61" s="33"/>
    </row>
    <row r="62" spans="1:11" s="34" customFormat="1" ht="11.25" customHeight="1">
      <c r="A62" s="36" t="s">
        <v>49</v>
      </c>
      <c r="B62" s="30"/>
      <c r="C62" s="31">
        <v>85</v>
      </c>
      <c r="D62" s="31">
        <v>75</v>
      </c>
      <c r="E62" s="31">
        <v>76</v>
      </c>
      <c r="F62" s="32"/>
      <c r="G62" s="32"/>
      <c r="H62" s="121">
        <v>1.869</v>
      </c>
      <c r="I62" s="121">
        <v>1.7</v>
      </c>
      <c r="J62" s="121">
        <v>2.23</v>
      </c>
      <c r="K62" s="33"/>
    </row>
    <row r="63" spans="1:11" s="34" customFormat="1" ht="11.25" customHeight="1">
      <c r="A63" s="36" t="s">
        <v>50</v>
      </c>
      <c r="B63" s="30"/>
      <c r="C63" s="31">
        <v>83</v>
      </c>
      <c r="D63" s="31">
        <v>102</v>
      </c>
      <c r="E63" s="31">
        <v>189</v>
      </c>
      <c r="F63" s="32"/>
      <c r="G63" s="32"/>
      <c r="H63" s="121">
        <v>3</v>
      </c>
      <c r="I63" s="121">
        <v>6</v>
      </c>
      <c r="J63" s="121">
        <v>5.67</v>
      </c>
      <c r="K63" s="33"/>
    </row>
    <row r="64" spans="1:11" s="43" customFormat="1" ht="11.25" customHeight="1">
      <c r="A64" s="37" t="s">
        <v>51</v>
      </c>
      <c r="B64" s="38"/>
      <c r="C64" s="39">
        <v>278</v>
      </c>
      <c r="D64" s="39">
        <v>287</v>
      </c>
      <c r="E64" s="39">
        <v>375</v>
      </c>
      <c r="F64" s="40">
        <f>IF(D64&gt;0,100*E64/D64,0)</f>
        <v>130.66202090592336</v>
      </c>
      <c r="G64" s="41"/>
      <c r="H64" s="122">
        <v>10.979</v>
      </c>
      <c r="I64" s="123">
        <v>13.7</v>
      </c>
      <c r="J64" s="123">
        <v>13.9</v>
      </c>
      <c r="K64" s="42">
        <f>IF(I64&gt;0,100*J64/I64,0)</f>
        <v>101.45985401459855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329</v>
      </c>
      <c r="D66" s="39">
        <v>289</v>
      </c>
      <c r="E66" s="39">
        <v>601</v>
      </c>
      <c r="F66" s="40">
        <f>IF(D66&gt;0,100*E66/D66,0)</f>
        <v>207.95847750865053</v>
      </c>
      <c r="G66" s="41"/>
      <c r="H66" s="122">
        <v>8.746</v>
      </c>
      <c r="I66" s="123">
        <v>8.45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124</v>
      </c>
      <c r="D68" s="31">
        <v>120</v>
      </c>
      <c r="E68" s="31">
        <v>130</v>
      </c>
      <c r="F68" s="32"/>
      <c r="G68" s="32"/>
      <c r="H68" s="121">
        <v>5.01</v>
      </c>
      <c r="I68" s="121">
        <v>4</v>
      </c>
      <c r="J68" s="121">
        <v>5</v>
      </c>
      <c r="K68" s="33"/>
    </row>
    <row r="69" spans="1:11" s="34" customFormat="1" ht="11.25" customHeight="1">
      <c r="A69" s="36" t="s">
        <v>54</v>
      </c>
      <c r="B69" s="30"/>
      <c r="C69" s="31">
        <v>11</v>
      </c>
      <c r="D69" s="31">
        <v>10</v>
      </c>
      <c r="E69" s="31">
        <v>15</v>
      </c>
      <c r="F69" s="32"/>
      <c r="G69" s="32"/>
      <c r="H69" s="121">
        <v>0.385</v>
      </c>
      <c r="I69" s="121">
        <v>0.35</v>
      </c>
      <c r="J69" s="121">
        <v>0.5</v>
      </c>
      <c r="K69" s="33"/>
    </row>
    <row r="70" spans="1:11" s="43" customFormat="1" ht="11.25" customHeight="1">
      <c r="A70" s="37" t="s">
        <v>55</v>
      </c>
      <c r="B70" s="38"/>
      <c r="C70" s="39">
        <v>135</v>
      </c>
      <c r="D70" s="39">
        <v>130</v>
      </c>
      <c r="E70" s="39">
        <v>145</v>
      </c>
      <c r="F70" s="40">
        <f>IF(D70&gt;0,100*E70/D70,0)</f>
        <v>111.53846153846153</v>
      </c>
      <c r="G70" s="41"/>
      <c r="H70" s="122">
        <v>5.395</v>
      </c>
      <c r="I70" s="123">
        <v>4.35</v>
      </c>
      <c r="J70" s="123">
        <v>5.5</v>
      </c>
      <c r="K70" s="42">
        <f>IF(I70&gt;0,100*J70/I70,0)</f>
        <v>126.4367816091954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7219</v>
      </c>
      <c r="D72" s="31">
        <v>7477</v>
      </c>
      <c r="E72" s="31">
        <v>7382</v>
      </c>
      <c r="F72" s="32"/>
      <c r="G72" s="32"/>
      <c r="H72" s="121">
        <v>347.16</v>
      </c>
      <c r="I72" s="121">
        <v>416.388</v>
      </c>
      <c r="J72" s="121">
        <v>435.526</v>
      </c>
      <c r="K72" s="33"/>
    </row>
    <row r="73" spans="1:11" s="34" customFormat="1" ht="11.25" customHeight="1">
      <c r="A73" s="36" t="s">
        <v>57</v>
      </c>
      <c r="B73" s="30"/>
      <c r="C73" s="31">
        <v>185</v>
      </c>
      <c r="D73" s="31">
        <v>203</v>
      </c>
      <c r="E73" s="31">
        <v>205</v>
      </c>
      <c r="F73" s="32"/>
      <c r="G73" s="32"/>
      <c r="H73" s="121">
        <v>8.81</v>
      </c>
      <c r="I73" s="121">
        <v>8.77</v>
      </c>
      <c r="J73" s="121">
        <v>9.105</v>
      </c>
      <c r="K73" s="33"/>
    </row>
    <row r="74" spans="1:11" s="34" customFormat="1" ht="11.25" customHeight="1">
      <c r="A74" s="36" t="s">
        <v>58</v>
      </c>
      <c r="B74" s="30"/>
      <c r="C74" s="31">
        <v>129</v>
      </c>
      <c r="D74" s="31">
        <v>120</v>
      </c>
      <c r="E74" s="31">
        <v>135</v>
      </c>
      <c r="F74" s="32"/>
      <c r="G74" s="32"/>
      <c r="H74" s="121">
        <v>4</v>
      </c>
      <c r="I74" s="121">
        <v>4.32</v>
      </c>
      <c r="J74" s="121">
        <v>4.86</v>
      </c>
      <c r="K74" s="33"/>
    </row>
    <row r="75" spans="1:11" s="34" customFormat="1" ht="11.25" customHeight="1">
      <c r="A75" s="36" t="s">
        <v>59</v>
      </c>
      <c r="B75" s="30"/>
      <c r="C75" s="31">
        <v>339</v>
      </c>
      <c r="D75" s="31">
        <v>339</v>
      </c>
      <c r="E75" s="31">
        <v>497</v>
      </c>
      <c r="F75" s="32"/>
      <c r="G75" s="32"/>
      <c r="H75" s="121">
        <v>13.574</v>
      </c>
      <c r="I75" s="121">
        <v>13.573953000000001</v>
      </c>
      <c r="J75" s="121">
        <v>17.24375</v>
      </c>
      <c r="K75" s="33"/>
    </row>
    <row r="76" spans="1:11" s="34" customFormat="1" ht="11.25" customHeight="1">
      <c r="A76" s="36" t="s">
        <v>60</v>
      </c>
      <c r="B76" s="30"/>
      <c r="C76" s="31">
        <v>18</v>
      </c>
      <c r="D76" s="31">
        <v>20</v>
      </c>
      <c r="E76" s="31">
        <v>25</v>
      </c>
      <c r="F76" s="32"/>
      <c r="G76" s="32"/>
      <c r="H76" s="121">
        <v>0.54</v>
      </c>
      <c r="I76" s="121">
        <v>0.54</v>
      </c>
      <c r="J76" s="121">
        <v>0.594</v>
      </c>
      <c r="K76" s="33"/>
    </row>
    <row r="77" spans="1:11" s="34" customFormat="1" ht="11.25" customHeight="1">
      <c r="A77" s="36" t="s">
        <v>61</v>
      </c>
      <c r="B77" s="30"/>
      <c r="C77" s="31">
        <v>12</v>
      </c>
      <c r="D77" s="31">
        <v>17</v>
      </c>
      <c r="E77" s="31">
        <v>20</v>
      </c>
      <c r="F77" s="32"/>
      <c r="G77" s="32"/>
      <c r="H77" s="121">
        <v>0.291</v>
      </c>
      <c r="I77" s="121">
        <v>0.375</v>
      </c>
      <c r="J77" s="121">
        <v>0.48</v>
      </c>
      <c r="K77" s="33"/>
    </row>
    <row r="78" spans="1:11" s="34" customFormat="1" ht="11.25" customHeight="1">
      <c r="A78" s="36" t="s">
        <v>62</v>
      </c>
      <c r="B78" s="30"/>
      <c r="C78" s="31">
        <v>185</v>
      </c>
      <c r="D78" s="31">
        <v>185</v>
      </c>
      <c r="E78" s="31">
        <v>200</v>
      </c>
      <c r="F78" s="32"/>
      <c r="G78" s="32"/>
      <c r="H78" s="121">
        <v>11.47</v>
      </c>
      <c r="I78" s="121">
        <v>11.5</v>
      </c>
      <c r="J78" s="121">
        <v>10</v>
      </c>
      <c r="K78" s="33"/>
    </row>
    <row r="79" spans="1:11" s="34" customFormat="1" ht="11.25" customHeight="1">
      <c r="A79" s="36" t="s">
        <v>63</v>
      </c>
      <c r="B79" s="30"/>
      <c r="C79" s="31">
        <v>40</v>
      </c>
      <c r="D79" s="31">
        <v>50</v>
      </c>
      <c r="E79" s="31">
        <v>50</v>
      </c>
      <c r="F79" s="32"/>
      <c r="G79" s="32"/>
      <c r="H79" s="121">
        <v>1.8</v>
      </c>
      <c r="I79" s="121">
        <v>1.85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8127</v>
      </c>
      <c r="D80" s="39">
        <v>8411</v>
      </c>
      <c r="E80" s="39">
        <v>8514</v>
      </c>
      <c r="F80" s="40">
        <f>IF(D80&gt;0,100*E80/D80,0)</f>
        <v>101.22458685055285</v>
      </c>
      <c r="G80" s="41"/>
      <c r="H80" s="122">
        <v>387.6450000000001</v>
      </c>
      <c r="I80" s="123">
        <v>457.316953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203</v>
      </c>
      <c r="D82" s="31">
        <v>178</v>
      </c>
      <c r="E82" s="31">
        <v>228</v>
      </c>
      <c r="F82" s="32"/>
      <c r="G82" s="32"/>
      <c r="H82" s="121">
        <v>9.658</v>
      </c>
      <c r="I82" s="121">
        <v>9.658</v>
      </c>
      <c r="J82" s="121">
        <v>10.523</v>
      </c>
      <c r="K82" s="33"/>
    </row>
    <row r="83" spans="1:11" s="34" customFormat="1" ht="11.25" customHeight="1">
      <c r="A83" s="36" t="s">
        <v>66</v>
      </c>
      <c r="B83" s="30"/>
      <c r="C83" s="31">
        <v>225</v>
      </c>
      <c r="D83" s="31">
        <v>225</v>
      </c>
      <c r="E83" s="31">
        <v>269</v>
      </c>
      <c r="F83" s="32"/>
      <c r="G83" s="32"/>
      <c r="H83" s="121">
        <v>9.335</v>
      </c>
      <c r="I83" s="121">
        <v>9.335</v>
      </c>
      <c r="J83" s="121">
        <v>11.2</v>
      </c>
      <c r="K83" s="33"/>
    </row>
    <row r="84" spans="1:11" s="43" customFormat="1" ht="11.25" customHeight="1">
      <c r="A84" s="37" t="s">
        <v>67</v>
      </c>
      <c r="B84" s="38"/>
      <c r="C84" s="39">
        <v>428</v>
      </c>
      <c r="D84" s="39">
        <v>403</v>
      </c>
      <c r="E84" s="39">
        <v>497</v>
      </c>
      <c r="F84" s="40">
        <f>IF(D84&gt;0,100*E84/D84,0)</f>
        <v>123.32506203473946</v>
      </c>
      <c r="G84" s="41"/>
      <c r="H84" s="122">
        <v>18.993000000000002</v>
      </c>
      <c r="I84" s="123">
        <v>18.993000000000002</v>
      </c>
      <c r="J84" s="123">
        <v>21.723</v>
      </c>
      <c r="K84" s="42">
        <f>IF(I84&gt;0,100*J84/I84,0)</f>
        <v>114.3737166324435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10102</v>
      </c>
      <c r="D87" s="54">
        <v>10331</v>
      </c>
      <c r="E87" s="54">
        <v>10957</v>
      </c>
      <c r="F87" s="55">
        <f>IF(D87&gt;0,100*E87/D87,0)</f>
        <v>106.05943277514278</v>
      </c>
      <c r="G87" s="41"/>
      <c r="H87" s="126">
        <v>464.4960000000001</v>
      </c>
      <c r="I87" s="127">
        <v>539.022953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60" zoomScaleNormal="70" zoomScalePageLayoutView="0" workbookViewId="0" topLeftCell="A58">
      <selection activeCell="J82" sqref="J82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2016=100</v>
      </c>
      <c r="G7" s="24"/>
      <c r="H7" s="21" t="s">
        <v>277</v>
      </c>
      <c r="I7" s="22" t="s">
        <v>7</v>
      </c>
      <c r="J7" s="22"/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3084.854483082769</v>
      </c>
      <c r="D9" s="31">
        <v>3084.854483082769</v>
      </c>
      <c r="E9" s="31"/>
      <c r="F9" s="32"/>
      <c r="G9" s="32"/>
      <c r="H9" s="121">
        <v>33.904</v>
      </c>
      <c r="I9" s="121">
        <v>33.904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1971.464197633224</v>
      </c>
      <c r="D10" s="31">
        <v>1971</v>
      </c>
      <c r="E10" s="31"/>
      <c r="F10" s="32"/>
      <c r="G10" s="32"/>
      <c r="H10" s="121">
        <v>27.041</v>
      </c>
      <c r="I10" s="121">
        <v>27.522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1176.359396077367</v>
      </c>
      <c r="D11" s="31">
        <v>1176</v>
      </c>
      <c r="E11" s="31"/>
      <c r="F11" s="32"/>
      <c r="G11" s="32"/>
      <c r="H11" s="121">
        <v>8.896</v>
      </c>
      <c r="I11" s="121">
        <v>8.896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404.5171010741237</v>
      </c>
      <c r="D12" s="31">
        <v>405</v>
      </c>
      <c r="E12" s="31"/>
      <c r="F12" s="32"/>
      <c r="G12" s="32"/>
      <c r="H12" s="121">
        <v>2.68</v>
      </c>
      <c r="I12" s="121">
        <v>2.68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6637.195177867483</v>
      </c>
      <c r="D13" s="39">
        <v>6636.854483082769</v>
      </c>
      <c r="E13" s="39"/>
      <c r="F13" s="40"/>
      <c r="G13" s="41"/>
      <c r="H13" s="122">
        <v>72.52100000000002</v>
      </c>
      <c r="I13" s="123">
        <v>73.00200000000001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2</v>
      </c>
      <c r="E15" s="39">
        <v>2</v>
      </c>
      <c r="F15" s="40">
        <f>IF(D15&gt;0,100*E15/D15,0)</f>
        <v>100</v>
      </c>
      <c r="G15" s="41"/>
      <c r="H15" s="122">
        <v>0.03</v>
      </c>
      <c r="I15" s="123">
        <v>0.028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26</v>
      </c>
      <c r="D24" s="39">
        <v>34</v>
      </c>
      <c r="E24" s="39">
        <v>34</v>
      </c>
      <c r="F24" s="40">
        <f>IF(D24&gt;0,100*E24/D24,0)</f>
        <v>100</v>
      </c>
      <c r="G24" s="41"/>
      <c r="H24" s="122">
        <v>0.39</v>
      </c>
      <c r="I24" s="123">
        <v>0.617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8</v>
      </c>
      <c r="D26" s="39">
        <v>8</v>
      </c>
      <c r="E26" s="39">
        <v>5</v>
      </c>
      <c r="F26" s="40">
        <f>IF(D26&gt;0,100*E26/D26,0)</f>
        <v>62.5</v>
      </c>
      <c r="G26" s="41"/>
      <c r="H26" s="122">
        <v>0.35</v>
      </c>
      <c r="I26" s="123">
        <v>0.35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>
        <v>56</v>
      </c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>
        <v>3</v>
      </c>
      <c r="D29" s="31">
        <v>3</v>
      </c>
      <c r="E29" s="31"/>
      <c r="F29" s="32"/>
      <c r="G29" s="32"/>
      <c r="H29" s="121">
        <v>0.045</v>
      </c>
      <c r="I29" s="121">
        <v>0.054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19</v>
      </c>
      <c r="D30" s="31">
        <v>2</v>
      </c>
      <c r="E30" s="31">
        <v>2</v>
      </c>
      <c r="F30" s="32"/>
      <c r="G30" s="32"/>
      <c r="H30" s="121">
        <v>0.682</v>
      </c>
      <c r="I30" s="121">
        <v>0.044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22</v>
      </c>
      <c r="D31" s="39">
        <v>5</v>
      </c>
      <c r="E31" s="39">
        <v>58</v>
      </c>
      <c r="F31" s="40">
        <f>IF(D31&gt;0,100*E31/D31,0)</f>
        <v>1160</v>
      </c>
      <c r="G31" s="41"/>
      <c r="H31" s="122">
        <v>0.7270000000000001</v>
      </c>
      <c r="I31" s="123">
        <v>0.098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>
        <v>5</v>
      </c>
      <c r="E33" s="31">
        <v>5</v>
      </c>
      <c r="F33" s="32"/>
      <c r="G33" s="32"/>
      <c r="H33" s="121"/>
      <c r="I33" s="121">
        <v>0.1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4</v>
      </c>
      <c r="D34" s="31">
        <v>4</v>
      </c>
      <c r="E34" s="31">
        <v>6</v>
      </c>
      <c r="F34" s="32"/>
      <c r="G34" s="32"/>
      <c r="H34" s="121">
        <v>0.09</v>
      </c>
      <c r="I34" s="121">
        <v>0.06</v>
      </c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4</v>
      </c>
      <c r="D37" s="39">
        <v>9</v>
      </c>
      <c r="E37" s="39">
        <v>11</v>
      </c>
      <c r="F37" s="40">
        <f>IF(D37&gt;0,100*E37/D37,0)</f>
        <v>122.22222222222223</v>
      </c>
      <c r="G37" s="41"/>
      <c r="H37" s="122">
        <v>0.09</v>
      </c>
      <c r="I37" s="123">
        <v>0.16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10</v>
      </c>
      <c r="D39" s="39">
        <v>11</v>
      </c>
      <c r="E39" s="39">
        <v>10</v>
      </c>
      <c r="F39" s="40">
        <f>IF(D39&gt;0,100*E39/D39,0)</f>
        <v>90.9090909090909</v>
      </c>
      <c r="G39" s="41"/>
      <c r="H39" s="122">
        <v>0.199</v>
      </c>
      <c r="I39" s="123">
        <v>0.23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50</v>
      </c>
      <c r="D46" s="31">
        <v>26</v>
      </c>
      <c r="E46" s="31">
        <v>26</v>
      </c>
      <c r="F46" s="32"/>
      <c r="G46" s="32"/>
      <c r="H46" s="121">
        <v>2</v>
      </c>
      <c r="I46" s="121">
        <v>0.91</v>
      </c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>
        <v>21</v>
      </c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>
        <v>6</v>
      </c>
      <c r="E49" s="31"/>
      <c r="F49" s="32"/>
      <c r="G49" s="32"/>
      <c r="H49" s="121"/>
      <c r="I49" s="121">
        <v>0.025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50</v>
      </c>
      <c r="D50" s="39">
        <v>32</v>
      </c>
      <c r="E50" s="39">
        <v>47</v>
      </c>
      <c r="F50" s="40">
        <f>IF(D50&gt;0,100*E50/D50,0)</f>
        <v>146.875</v>
      </c>
      <c r="G50" s="41"/>
      <c r="H50" s="122">
        <v>2</v>
      </c>
      <c r="I50" s="123">
        <v>0.935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6</v>
      </c>
      <c r="D58" s="31">
        <v>6</v>
      </c>
      <c r="E58" s="31">
        <v>6</v>
      </c>
      <c r="F58" s="32"/>
      <c r="G58" s="32"/>
      <c r="H58" s="121">
        <v>0.168</v>
      </c>
      <c r="I58" s="121">
        <v>0.15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6</v>
      </c>
      <c r="D59" s="39">
        <v>6</v>
      </c>
      <c r="E59" s="39">
        <v>6</v>
      </c>
      <c r="F59" s="40">
        <f>IF(D59&gt;0,100*E59/D59,0)</f>
        <v>100</v>
      </c>
      <c r="G59" s="41"/>
      <c r="H59" s="122">
        <v>0.168</v>
      </c>
      <c r="I59" s="123">
        <v>0.15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40</v>
      </c>
      <c r="D61" s="31">
        <v>30</v>
      </c>
      <c r="E61" s="31">
        <v>40</v>
      </c>
      <c r="F61" s="32"/>
      <c r="G61" s="32"/>
      <c r="H61" s="121">
        <v>1.6</v>
      </c>
      <c r="I61" s="121">
        <v>1.75</v>
      </c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>
        <v>51</v>
      </c>
      <c r="D63" s="31">
        <v>51</v>
      </c>
      <c r="E63" s="31">
        <v>51</v>
      </c>
      <c r="F63" s="32"/>
      <c r="G63" s="32"/>
      <c r="H63" s="121">
        <v>1.316</v>
      </c>
      <c r="I63" s="121">
        <v>1.0965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91</v>
      </c>
      <c r="D64" s="39">
        <v>81</v>
      </c>
      <c r="E64" s="39">
        <v>91</v>
      </c>
      <c r="F64" s="40">
        <f>IF(D64&gt;0,100*E64/D64,0)</f>
        <v>112.34567901234568</v>
      </c>
      <c r="G64" s="41"/>
      <c r="H64" s="122">
        <v>2.9160000000000004</v>
      </c>
      <c r="I64" s="123">
        <v>2.8465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14</v>
      </c>
      <c r="D66" s="39">
        <v>12</v>
      </c>
      <c r="E66" s="39">
        <v>7</v>
      </c>
      <c r="F66" s="40">
        <f>IF(D66&gt;0,100*E66/D66,0)</f>
        <v>58.333333333333336</v>
      </c>
      <c r="G66" s="41"/>
      <c r="H66" s="122">
        <v>0.193</v>
      </c>
      <c r="I66" s="123">
        <v>0.19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12</v>
      </c>
      <c r="D68" s="31">
        <v>12</v>
      </c>
      <c r="E68" s="31"/>
      <c r="F68" s="32"/>
      <c r="G68" s="32"/>
      <c r="H68" s="121">
        <v>0.144</v>
      </c>
      <c r="I68" s="121">
        <v>0.144</v>
      </c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12</v>
      </c>
      <c r="D70" s="39">
        <v>12</v>
      </c>
      <c r="E70" s="39"/>
      <c r="F70" s="40"/>
      <c r="G70" s="41"/>
      <c r="H70" s="122">
        <v>0.144</v>
      </c>
      <c r="I70" s="123">
        <v>0.144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3</v>
      </c>
      <c r="D73" s="31">
        <v>1</v>
      </c>
      <c r="E73" s="31">
        <v>1</v>
      </c>
      <c r="F73" s="32"/>
      <c r="G73" s="32"/>
      <c r="H73" s="121">
        <v>0.06</v>
      </c>
      <c r="I73" s="121">
        <v>0.054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25</v>
      </c>
      <c r="D74" s="31">
        <v>20</v>
      </c>
      <c r="E74" s="31">
        <v>20</v>
      </c>
      <c r="F74" s="32"/>
      <c r="G74" s="32"/>
      <c r="H74" s="121">
        <v>0.487</v>
      </c>
      <c r="I74" s="121">
        <v>0.39</v>
      </c>
      <c r="J74" s="121"/>
      <c r="K74" s="33"/>
    </row>
    <row r="75" spans="1:11" s="34" customFormat="1" ht="11.25" customHeight="1">
      <c r="A75" s="36" t="s">
        <v>59</v>
      </c>
      <c r="B75" s="30"/>
      <c r="C75" s="31"/>
      <c r="D75" s="31">
        <v>4</v>
      </c>
      <c r="E75" s="31">
        <v>4</v>
      </c>
      <c r="F75" s="32"/>
      <c r="G75" s="32"/>
      <c r="H75" s="121"/>
      <c r="I75" s="121">
        <v>0.0732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4</v>
      </c>
      <c r="D76" s="31">
        <v>5</v>
      </c>
      <c r="E76" s="31">
        <v>5</v>
      </c>
      <c r="F76" s="32"/>
      <c r="G76" s="32"/>
      <c r="H76" s="121">
        <v>0.078</v>
      </c>
      <c r="I76" s="121">
        <v>0.15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3</v>
      </c>
      <c r="D77" s="31">
        <v>3</v>
      </c>
      <c r="E77" s="31">
        <v>4</v>
      </c>
      <c r="F77" s="32"/>
      <c r="G77" s="32"/>
      <c r="H77" s="121">
        <v>0.043</v>
      </c>
      <c r="I77" s="121">
        <v>0.03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16</v>
      </c>
      <c r="D78" s="31">
        <v>25</v>
      </c>
      <c r="E78" s="31">
        <v>25</v>
      </c>
      <c r="F78" s="32"/>
      <c r="G78" s="32"/>
      <c r="H78" s="121">
        <v>0.33</v>
      </c>
      <c r="I78" s="121">
        <v>0.5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8</v>
      </c>
      <c r="D79" s="31">
        <v>13</v>
      </c>
      <c r="E79" s="31">
        <v>13</v>
      </c>
      <c r="F79" s="32"/>
      <c r="G79" s="32"/>
      <c r="H79" s="121">
        <v>0.132</v>
      </c>
      <c r="I79" s="121">
        <v>0.221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59</v>
      </c>
      <c r="D80" s="39">
        <v>71</v>
      </c>
      <c r="E80" s="39">
        <v>72</v>
      </c>
      <c r="F80" s="40">
        <f>IF(D80&gt;0,100*E80/D80,0)</f>
        <v>101.40845070422536</v>
      </c>
      <c r="G80" s="41"/>
      <c r="H80" s="122">
        <v>1.13</v>
      </c>
      <c r="I80" s="123">
        <v>1.4182000000000001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</v>
      </c>
      <c r="D82" s="31">
        <v>7</v>
      </c>
      <c r="E82" s="31">
        <v>7</v>
      </c>
      <c r="F82" s="32"/>
      <c r="G82" s="32"/>
      <c r="H82" s="121">
        <v>0.05</v>
      </c>
      <c r="I82" s="121">
        <v>0.175</v>
      </c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>
        <v>2</v>
      </c>
      <c r="D84" s="39">
        <v>7</v>
      </c>
      <c r="E84" s="39">
        <v>7</v>
      </c>
      <c r="F84" s="40">
        <f>IF(D84&gt;0,100*E84/D84,0)</f>
        <v>100</v>
      </c>
      <c r="G84" s="41"/>
      <c r="H84" s="122">
        <v>0.05</v>
      </c>
      <c r="I84" s="123">
        <v>0.175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6943.195177867483</v>
      </c>
      <c r="D87" s="54">
        <v>6926.854483082769</v>
      </c>
      <c r="E87" s="54"/>
      <c r="F87" s="55"/>
      <c r="G87" s="41"/>
      <c r="H87" s="126">
        <v>80.90800000000002</v>
      </c>
      <c r="I87" s="127">
        <v>80.34370000000003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60" zoomScaleNormal="70" zoomScalePageLayoutView="0" workbookViewId="0" topLeftCell="A46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3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1731</v>
      </c>
      <c r="D9" s="31">
        <v>1711</v>
      </c>
      <c r="E9" s="31">
        <v>1711</v>
      </c>
      <c r="F9" s="32"/>
      <c r="G9" s="32"/>
      <c r="H9" s="121">
        <v>5.368</v>
      </c>
      <c r="I9" s="121">
        <v>5.367</v>
      </c>
      <c r="J9" s="121">
        <v>5.367</v>
      </c>
      <c r="K9" s="33"/>
    </row>
    <row r="10" spans="1:11" s="34" customFormat="1" ht="11.25" customHeight="1">
      <c r="A10" s="36" t="s">
        <v>9</v>
      </c>
      <c r="B10" s="30"/>
      <c r="C10" s="31">
        <v>3681</v>
      </c>
      <c r="D10" s="31">
        <v>3826</v>
      </c>
      <c r="E10" s="31">
        <v>3826</v>
      </c>
      <c r="F10" s="32"/>
      <c r="G10" s="32"/>
      <c r="H10" s="121">
        <v>9.755</v>
      </c>
      <c r="I10" s="121">
        <v>9.755</v>
      </c>
      <c r="J10" s="121">
        <v>9.755</v>
      </c>
      <c r="K10" s="33"/>
    </row>
    <row r="11" spans="1:11" s="34" customFormat="1" ht="11.25" customHeight="1">
      <c r="A11" s="29" t="s">
        <v>10</v>
      </c>
      <c r="B11" s="30"/>
      <c r="C11" s="31">
        <v>8235</v>
      </c>
      <c r="D11" s="31">
        <v>9248</v>
      </c>
      <c r="E11" s="31">
        <v>9248</v>
      </c>
      <c r="F11" s="32"/>
      <c r="G11" s="32"/>
      <c r="H11" s="121">
        <v>26.813</v>
      </c>
      <c r="I11" s="121">
        <v>26.815</v>
      </c>
      <c r="J11" s="121">
        <v>26.815</v>
      </c>
      <c r="K11" s="33"/>
    </row>
    <row r="12" spans="1:11" s="34" customFormat="1" ht="11.25" customHeight="1">
      <c r="A12" s="36" t="s">
        <v>11</v>
      </c>
      <c r="B12" s="30"/>
      <c r="C12" s="31">
        <v>308</v>
      </c>
      <c r="D12" s="31">
        <v>307.8050585307383</v>
      </c>
      <c r="E12" s="31">
        <v>420</v>
      </c>
      <c r="F12" s="32"/>
      <c r="G12" s="32"/>
      <c r="H12" s="121">
        <v>0.921</v>
      </c>
      <c r="I12" s="121">
        <v>0.9202755639952014</v>
      </c>
      <c r="J12" s="121">
        <v>1.255716</v>
      </c>
      <c r="K12" s="33"/>
    </row>
    <row r="13" spans="1:11" s="43" customFormat="1" ht="11.25" customHeight="1">
      <c r="A13" s="37" t="s">
        <v>12</v>
      </c>
      <c r="B13" s="38"/>
      <c r="C13" s="39">
        <v>13955</v>
      </c>
      <c r="D13" s="39">
        <v>15092.80505853074</v>
      </c>
      <c r="E13" s="39">
        <v>15205</v>
      </c>
      <c r="F13" s="40">
        <f>IF(D13&gt;0,100*E13/D13,0)</f>
        <v>100.74336706155127</v>
      </c>
      <c r="G13" s="41"/>
      <c r="H13" s="122">
        <v>42.857</v>
      </c>
      <c r="I13" s="123">
        <v>42.8572755639952</v>
      </c>
      <c r="J13" s="123">
        <v>43.192716</v>
      </c>
      <c r="K13" s="42">
        <f>IF(I13&gt;0,100*J13/I13,0)</f>
        <v>100.78269192707762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45</v>
      </c>
      <c r="E15" s="39">
        <v>45</v>
      </c>
      <c r="F15" s="40">
        <f>IF(D15&gt;0,100*E15/D15,0)</f>
        <v>100</v>
      </c>
      <c r="G15" s="41"/>
      <c r="H15" s="122">
        <v>0.06</v>
      </c>
      <c r="I15" s="123">
        <v>0.06</v>
      </c>
      <c r="J15" s="123">
        <v>0.054</v>
      </c>
      <c r="K15" s="42">
        <f>IF(I15&gt;0,100*J15/I15,0)</f>
        <v>90.00000000000001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178</v>
      </c>
      <c r="D17" s="39">
        <v>679.4</v>
      </c>
      <c r="E17" s="39">
        <v>775</v>
      </c>
      <c r="F17" s="40">
        <f>IF(D17&gt;0,100*E17/D17,0)</f>
        <v>114.07123932881954</v>
      </c>
      <c r="G17" s="41"/>
      <c r="H17" s="122">
        <v>0.436</v>
      </c>
      <c r="I17" s="123">
        <v>1.698</v>
      </c>
      <c r="J17" s="123">
        <v>1.55</v>
      </c>
      <c r="K17" s="42">
        <f>IF(I17&gt;0,100*J17/I17,0)</f>
        <v>91.28386336866903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24705</v>
      </c>
      <c r="D19" s="31">
        <v>23368.02</v>
      </c>
      <c r="E19" s="31">
        <v>25007</v>
      </c>
      <c r="F19" s="32"/>
      <c r="G19" s="32"/>
      <c r="H19" s="121">
        <v>123.525</v>
      </c>
      <c r="I19" s="121">
        <v>121.514</v>
      </c>
      <c r="J19" s="121">
        <v>160.045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24705</v>
      </c>
      <c r="D22" s="39">
        <v>23368.02</v>
      </c>
      <c r="E22" s="39">
        <v>25007</v>
      </c>
      <c r="F22" s="40">
        <f>IF(D22&gt;0,100*E22/D22,0)</f>
        <v>107.01377352467175</v>
      </c>
      <c r="G22" s="41"/>
      <c r="H22" s="122">
        <v>123.525</v>
      </c>
      <c r="I22" s="123">
        <v>121.514</v>
      </c>
      <c r="J22" s="123">
        <v>160.045</v>
      </c>
      <c r="K22" s="42">
        <f>IF(I22&gt;0,100*J22/I22,0)</f>
        <v>131.70910347778855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71600</v>
      </c>
      <c r="D24" s="39">
        <v>72924</v>
      </c>
      <c r="E24" s="39">
        <v>75405</v>
      </c>
      <c r="F24" s="40">
        <f>IF(D24&gt;0,100*E24/D24,0)</f>
        <v>103.40217212440349</v>
      </c>
      <c r="G24" s="41"/>
      <c r="H24" s="122">
        <v>339.648</v>
      </c>
      <c r="I24" s="123">
        <v>316.023</v>
      </c>
      <c r="J24" s="123">
        <v>428.284</v>
      </c>
      <c r="K24" s="42">
        <f>IF(I24&gt;0,100*J24/I24,0)</f>
        <v>135.52304737313423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32719</v>
      </c>
      <c r="D26" s="39">
        <v>30000</v>
      </c>
      <c r="E26" s="39">
        <v>29500</v>
      </c>
      <c r="F26" s="40">
        <f>IF(D26&gt;0,100*E26/D26,0)</f>
        <v>98.33333333333333</v>
      </c>
      <c r="G26" s="41"/>
      <c r="H26" s="122">
        <v>147.585</v>
      </c>
      <c r="I26" s="123">
        <v>106</v>
      </c>
      <c r="J26" s="123">
        <v>158</v>
      </c>
      <c r="K26" s="42">
        <f>IF(I26&gt;0,100*J26/I26,0)</f>
        <v>149.0566037735849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49753</v>
      </c>
      <c r="D28" s="31">
        <v>59962</v>
      </c>
      <c r="E28" s="31">
        <v>62000</v>
      </c>
      <c r="F28" s="32"/>
      <c r="G28" s="32"/>
      <c r="H28" s="121">
        <v>198.248</v>
      </c>
      <c r="I28" s="121">
        <v>193.997</v>
      </c>
      <c r="J28" s="121">
        <v>222.1</v>
      </c>
      <c r="K28" s="33"/>
    </row>
    <row r="29" spans="1:11" s="34" customFormat="1" ht="11.25" customHeight="1">
      <c r="A29" s="36" t="s">
        <v>22</v>
      </c>
      <c r="B29" s="30"/>
      <c r="C29" s="31">
        <v>41222</v>
      </c>
      <c r="D29" s="31">
        <v>40538</v>
      </c>
      <c r="E29" s="31">
        <v>41098</v>
      </c>
      <c r="F29" s="32"/>
      <c r="G29" s="32"/>
      <c r="H29" s="121">
        <v>69.765</v>
      </c>
      <c r="I29" s="121">
        <v>74.7</v>
      </c>
      <c r="J29" s="121">
        <v>95.631</v>
      </c>
      <c r="K29" s="33"/>
    </row>
    <row r="30" spans="1:11" s="34" customFormat="1" ht="11.25" customHeight="1">
      <c r="A30" s="36" t="s">
        <v>23</v>
      </c>
      <c r="B30" s="30"/>
      <c r="C30" s="31">
        <v>57890</v>
      </c>
      <c r="D30" s="31">
        <v>62106</v>
      </c>
      <c r="E30" s="31">
        <v>62106</v>
      </c>
      <c r="F30" s="32"/>
      <c r="G30" s="32"/>
      <c r="H30" s="121">
        <v>162.256</v>
      </c>
      <c r="I30" s="121">
        <v>188.016</v>
      </c>
      <c r="J30" s="121">
        <v>204.305</v>
      </c>
      <c r="K30" s="33"/>
    </row>
    <row r="31" spans="1:11" s="43" customFormat="1" ht="11.25" customHeight="1">
      <c r="A31" s="44" t="s">
        <v>24</v>
      </c>
      <c r="B31" s="38"/>
      <c r="C31" s="39">
        <v>148865</v>
      </c>
      <c r="D31" s="39">
        <v>162606</v>
      </c>
      <c r="E31" s="39">
        <v>165204</v>
      </c>
      <c r="F31" s="40">
        <f>IF(D31&gt;0,100*E31/D31,0)</f>
        <v>101.59772702114313</v>
      </c>
      <c r="G31" s="41"/>
      <c r="H31" s="122">
        <v>430.269</v>
      </c>
      <c r="I31" s="123">
        <v>456.71299999999997</v>
      </c>
      <c r="J31" s="123">
        <v>522.0360000000001</v>
      </c>
      <c r="K31" s="42">
        <f>IF(I31&gt;0,100*J31/I31,0)</f>
        <v>114.30285540372184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23838</v>
      </c>
      <c r="D33" s="31">
        <v>23776</v>
      </c>
      <c r="E33" s="31">
        <v>24369</v>
      </c>
      <c r="F33" s="32"/>
      <c r="G33" s="32"/>
      <c r="H33" s="121">
        <v>86.057</v>
      </c>
      <c r="I33" s="121">
        <v>64.555</v>
      </c>
      <c r="J33" s="121">
        <v>98.9</v>
      </c>
      <c r="K33" s="33"/>
    </row>
    <row r="34" spans="1:11" s="34" customFormat="1" ht="11.25" customHeight="1">
      <c r="A34" s="36" t="s">
        <v>26</v>
      </c>
      <c r="B34" s="30"/>
      <c r="C34" s="31">
        <v>14610</v>
      </c>
      <c r="D34" s="31">
        <v>11203</v>
      </c>
      <c r="E34" s="31">
        <v>13600</v>
      </c>
      <c r="F34" s="32"/>
      <c r="G34" s="32"/>
      <c r="H34" s="121">
        <v>58.609</v>
      </c>
      <c r="I34" s="121">
        <v>40.3</v>
      </c>
      <c r="J34" s="121">
        <v>54</v>
      </c>
      <c r="K34" s="33"/>
    </row>
    <row r="35" spans="1:11" s="34" customFormat="1" ht="11.25" customHeight="1">
      <c r="A35" s="36" t="s">
        <v>27</v>
      </c>
      <c r="B35" s="30"/>
      <c r="C35" s="31">
        <v>48826</v>
      </c>
      <c r="D35" s="31">
        <v>50000</v>
      </c>
      <c r="E35" s="31">
        <v>49000</v>
      </c>
      <c r="F35" s="32"/>
      <c r="G35" s="32"/>
      <c r="H35" s="121">
        <v>183.864</v>
      </c>
      <c r="I35" s="121">
        <v>169.4</v>
      </c>
      <c r="J35" s="121">
        <v>166.5</v>
      </c>
      <c r="K35" s="33"/>
    </row>
    <row r="36" spans="1:11" s="34" customFormat="1" ht="11.25" customHeight="1">
      <c r="A36" s="36" t="s">
        <v>28</v>
      </c>
      <c r="B36" s="30"/>
      <c r="C36" s="31">
        <v>6284</v>
      </c>
      <c r="D36" s="31">
        <v>6056</v>
      </c>
      <c r="E36" s="31">
        <v>6495</v>
      </c>
      <c r="F36" s="32"/>
      <c r="G36" s="32"/>
      <c r="H36" s="121">
        <v>16.945</v>
      </c>
      <c r="I36" s="121">
        <v>16.534</v>
      </c>
      <c r="J36" s="121">
        <v>25</v>
      </c>
      <c r="K36" s="33"/>
    </row>
    <row r="37" spans="1:11" s="43" customFormat="1" ht="11.25" customHeight="1">
      <c r="A37" s="37" t="s">
        <v>29</v>
      </c>
      <c r="B37" s="38"/>
      <c r="C37" s="39">
        <v>93558</v>
      </c>
      <c r="D37" s="39">
        <v>91035</v>
      </c>
      <c r="E37" s="39">
        <v>93464</v>
      </c>
      <c r="F37" s="40">
        <f>IF(D37&gt;0,100*E37/D37,0)</f>
        <v>102.66820453671664</v>
      </c>
      <c r="G37" s="41"/>
      <c r="H37" s="122">
        <v>345.47499999999997</v>
      </c>
      <c r="I37" s="123">
        <v>290.789</v>
      </c>
      <c r="J37" s="123">
        <v>344.4</v>
      </c>
      <c r="K37" s="42">
        <f>IF(I37&gt;0,100*J37/I37,0)</f>
        <v>118.43639202308204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4972</v>
      </c>
      <c r="D39" s="39">
        <v>4970</v>
      </c>
      <c r="E39" s="39">
        <v>4620</v>
      </c>
      <c r="F39" s="40">
        <f>IF(D39&gt;0,100*E39/D39,0)</f>
        <v>92.95774647887323</v>
      </c>
      <c r="G39" s="41"/>
      <c r="H39" s="122">
        <v>8.99</v>
      </c>
      <c r="I39" s="123">
        <v>8.09</v>
      </c>
      <c r="J39" s="123">
        <v>7.8</v>
      </c>
      <c r="K39" s="42">
        <f>IF(I39&gt;0,100*J39/I39,0)</f>
        <v>96.41532756489494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38863</v>
      </c>
      <c r="D41" s="31">
        <v>39214</v>
      </c>
      <c r="E41" s="31">
        <v>38934</v>
      </c>
      <c r="F41" s="32"/>
      <c r="G41" s="32"/>
      <c r="H41" s="121">
        <v>72.3</v>
      </c>
      <c r="I41" s="121">
        <v>104.345</v>
      </c>
      <c r="J41" s="121">
        <v>127.577</v>
      </c>
      <c r="K41" s="33"/>
    </row>
    <row r="42" spans="1:11" s="34" customFormat="1" ht="11.25" customHeight="1">
      <c r="A42" s="36" t="s">
        <v>32</v>
      </c>
      <c r="B42" s="30"/>
      <c r="C42" s="31">
        <v>233256</v>
      </c>
      <c r="D42" s="31">
        <v>214175</v>
      </c>
      <c r="E42" s="31">
        <v>231531</v>
      </c>
      <c r="F42" s="32"/>
      <c r="G42" s="32"/>
      <c r="H42" s="121">
        <v>976.179</v>
      </c>
      <c r="I42" s="121">
        <v>823.134</v>
      </c>
      <c r="J42" s="121">
        <v>1096.641</v>
      </c>
      <c r="K42" s="33"/>
    </row>
    <row r="43" spans="1:11" s="34" customFormat="1" ht="11.25" customHeight="1">
      <c r="A43" s="36" t="s">
        <v>33</v>
      </c>
      <c r="B43" s="30"/>
      <c r="C43" s="31">
        <v>62721</v>
      </c>
      <c r="D43" s="31">
        <v>57380</v>
      </c>
      <c r="E43" s="31">
        <v>58470</v>
      </c>
      <c r="F43" s="32"/>
      <c r="G43" s="32"/>
      <c r="H43" s="121">
        <v>222.465</v>
      </c>
      <c r="I43" s="121">
        <v>243.125</v>
      </c>
      <c r="J43" s="121">
        <v>280.822</v>
      </c>
      <c r="K43" s="33"/>
    </row>
    <row r="44" spans="1:11" s="34" customFormat="1" ht="11.25" customHeight="1">
      <c r="A44" s="36" t="s">
        <v>34</v>
      </c>
      <c r="B44" s="30"/>
      <c r="C44" s="31">
        <v>125783</v>
      </c>
      <c r="D44" s="31">
        <v>127021</v>
      </c>
      <c r="E44" s="31">
        <v>131912</v>
      </c>
      <c r="F44" s="32"/>
      <c r="G44" s="32"/>
      <c r="H44" s="121">
        <v>420.151</v>
      </c>
      <c r="I44" s="121">
        <v>451.053</v>
      </c>
      <c r="J44" s="121">
        <v>620.49</v>
      </c>
      <c r="K44" s="33"/>
    </row>
    <row r="45" spans="1:11" s="34" customFormat="1" ht="11.25" customHeight="1">
      <c r="A45" s="36" t="s">
        <v>35</v>
      </c>
      <c r="B45" s="30"/>
      <c r="C45" s="31">
        <v>76668</v>
      </c>
      <c r="D45" s="31">
        <v>72944</v>
      </c>
      <c r="E45" s="31">
        <v>75219</v>
      </c>
      <c r="F45" s="32"/>
      <c r="G45" s="32"/>
      <c r="H45" s="121">
        <v>184.316</v>
      </c>
      <c r="I45" s="121">
        <v>198.6</v>
      </c>
      <c r="J45" s="121">
        <v>307.563</v>
      </c>
      <c r="K45" s="33"/>
    </row>
    <row r="46" spans="1:11" s="34" customFormat="1" ht="11.25" customHeight="1">
      <c r="A46" s="36" t="s">
        <v>36</v>
      </c>
      <c r="B46" s="30"/>
      <c r="C46" s="31">
        <v>71345</v>
      </c>
      <c r="D46" s="31">
        <v>73237</v>
      </c>
      <c r="E46" s="31">
        <v>74534</v>
      </c>
      <c r="F46" s="32"/>
      <c r="G46" s="32"/>
      <c r="H46" s="121">
        <v>159.648</v>
      </c>
      <c r="I46" s="121">
        <v>185.884</v>
      </c>
      <c r="J46" s="121">
        <v>246.521</v>
      </c>
      <c r="K46" s="33"/>
    </row>
    <row r="47" spans="1:11" s="34" customFormat="1" ht="11.25" customHeight="1">
      <c r="A47" s="36" t="s">
        <v>37</v>
      </c>
      <c r="B47" s="30"/>
      <c r="C47" s="31">
        <v>106225</v>
      </c>
      <c r="D47" s="31">
        <v>103394</v>
      </c>
      <c r="E47" s="31">
        <v>108221</v>
      </c>
      <c r="F47" s="32"/>
      <c r="G47" s="32"/>
      <c r="H47" s="121">
        <v>299.576</v>
      </c>
      <c r="I47" s="121">
        <v>290.404</v>
      </c>
      <c r="J47" s="121">
        <v>419.673</v>
      </c>
      <c r="K47" s="33"/>
    </row>
    <row r="48" spans="1:11" s="34" customFormat="1" ht="11.25" customHeight="1">
      <c r="A48" s="36" t="s">
        <v>38</v>
      </c>
      <c r="B48" s="30"/>
      <c r="C48" s="31">
        <v>93969</v>
      </c>
      <c r="D48" s="31">
        <v>100963</v>
      </c>
      <c r="E48" s="31">
        <v>109296</v>
      </c>
      <c r="F48" s="32"/>
      <c r="G48" s="32"/>
      <c r="H48" s="121">
        <v>268.454</v>
      </c>
      <c r="I48" s="121">
        <v>326.325</v>
      </c>
      <c r="J48" s="121">
        <v>542.259</v>
      </c>
      <c r="K48" s="33"/>
    </row>
    <row r="49" spans="1:11" s="34" customFormat="1" ht="11.25" customHeight="1">
      <c r="A49" s="36" t="s">
        <v>39</v>
      </c>
      <c r="B49" s="30"/>
      <c r="C49" s="31">
        <v>74642</v>
      </c>
      <c r="D49" s="31">
        <v>76116</v>
      </c>
      <c r="E49" s="31">
        <v>72586</v>
      </c>
      <c r="F49" s="32"/>
      <c r="G49" s="32"/>
      <c r="H49" s="121">
        <v>176.497</v>
      </c>
      <c r="I49" s="121">
        <v>211.147</v>
      </c>
      <c r="J49" s="121">
        <v>315.255</v>
      </c>
      <c r="K49" s="33"/>
    </row>
    <row r="50" spans="1:11" s="43" customFormat="1" ht="11.25" customHeight="1">
      <c r="A50" s="44" t="s">
        <v>40</v>
      </c>
      <c r="B50" s="38"/>
      <c r="C50" s="39">
        <v>883472</v>
      </c>
      <c r="D50" s="39">
        <v>864444</v>
      </c>
      <c r="E50" s="39">
        <v>900703</v>
      </c>
      <c r="F50" s="40">
        <f>IF(D50&gt;0,100*E50/D50,0)</f>
        <v>104.19448801773163</v>
      </c>
      <c r="G50" s="41"/>
      <c r="H50" s="122">
        <v>2779.5860000000002</v>
      </c>
      <c r="I50" s="123">
        <v>2834.017</v>
      </c>
      <c r="J50" s="123">
        <v>3956.8010000000004</v>
      </c>
      <c r="K50" s="42">
        <f>IF(I50&gt;0,100*J50/I50,0)</f>
        <v>139.6181109711057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28520</v>
      </c>
      <c r="D52" s="39">
        <v>28520</v>
      </c>
      <c r="E52" s="39">
        <v>28520</v>
      </c>
      <c r="F52" s="40">
        <f>IF(D52&gt;0,100*E52/D52,0)</f>
        <v>100</v>
      </c>
      <c r="G52" s="41"/>
      <c r="H52" s="122">
        <v>56.29</v>
      </c>
      <c r="I52" s="123">
        <v>56.29</v>
      </c>
      <c r="J52" s="123">
        <v>56.29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68307</v>
      </c>
      <c r="D54" s="31">
        <v>72623</v>
      </c>
      <c r="E54" s="31">
        <v>71700</v>
      </c>
      <c r="F54" s="32"/>
      <c r="G54" s="32"/>
      <c r="H54" s="121">
        <v>163.329</v>
      </c>
      <c r="I54" s="121">
        <v>199.921</v>
      </c>
      <c r="J54" s="121">
        <v>222.471</v>
      </c>
      <c r="K54" s="33"/>
    </row>
    <row r="55" spans="1:11" s="34" customFormat="1" ht="11.25" customHeight="1">
      <c r="A55" s="36" t="s">
        <v>43</v>
      </c>
      <c r="B55" s="30"/>
      <c r="C55" s="31">
        <v>54708</v>
      </c>
      <c r="D55" s="31">
        <v>56618</v>
      </c>
      <c r="E55" s="31">
        <v>55400</v>
      </c>
      <c r="F55" s="32"/>
      <c r="G55" s="32"/>
      <c r="H55" s="121">
        <v>69.643</v>
      </c>
      <c r="I55" s="121">
        <v>92.611</v>
      </c>
      <c r="J55" s="121">
        <v>119.11</v>
      </c>
      <c r="K55" s="33"/>
    </row>
    <row r="56" spans="1:11" s="34" customFormat="1" ht="11.25" customHeight="1">
      <c r="A56" s="36" t="s">
        <v>44</v>
      </c>
      <c r="B56" s="30"/>
      <c r="C56" s="31">
        <v>34428</v>
      </c>
      <c r="D56" s="31">
        <v>30050</v>
      </c>
      <c r="E56" s="31">
        <v>36000</v>
      </c>
      <c r="F56" s="32"/>
      <c r="G56" s="32"/>
      <c r="H56" s="121">
        <v>103.211</v>
      </c>
      <c r="I56" s="121">
        <v>58.09</v>
      </c>
      <c r="J56" s="121">
        <v>109</v>
      </c>
      <c r="K56" s="33"/>
    </row>
    <row r="57" spans="1:11" s="34" customFormat="1" ht="11.25" customHeight="1">
      <c r="A57" s="36" t="s">
        <v>45</v>
      </c>
      <c r="B57" s="30"/>
      <c r="C57" s="31">
        <v>70372</v>
      </c>
      <c r="D57" s="31">
        <v>66284</v>
      </c>
      <c r="E57" s="31">
        <v>66284</v>
      </c>
      <c r="F57" s="32"/>
      <c r="G57" s="32"/>
      <c r="H57" s="121">
        <v>144.521</v>
      </c>
      <c r="I57" s="121">
        <v>122.6075</v>
      </c>
      <c r="J57" s="121">
        <v>231.994</v>
      </c>
      <c r="K57" s="33"/>
    </row>
    <row r="58" spans="1:11" s="34" customFormat="1" ht="11.25" customHeight="1">
      <c r="A58" s="36" t="s">
        <v>46</v>
      </c>
      <c r="B58" s="30"/>
      <c r="C58" s="31">
        <v>64535</v>
      </c>
      <c r="D58" s="31">
        <v>63073</v>
      </c>
      <c r="E58" s="31">
        <v>61128</v>
      </c>
      <c r="F58" s="32"/>
      <c r="G58" s="32"/>
      <c r="H58" s="121">
        <v>101.088</v>
      </c>
      <c r="I58" s="121">
        <v>78.901</v>
      </c>
      <c r="J58" s="121">
        <v>109.061</v>
      </c>
      <c r="K58" s="33"/>
    </row>
    <row r="59" spans="1:11" s="43" customFormat="1" ht="11.25" customHeight="1">
      <c r="A59" s="37" t="s">
        <v>47</v>
      </c>
      <c r="B59" s="38"/>
      <c r="C59" s="39">
        <v>292350</v>
      </c>
      <c r="D59" s="39">
        <v>288648</v>
      </c>
      <c r="E59" s="39">
        <v>290512</v>
      </c>
      <c r="F59" s="40">
        <f>IF(D59&gt;0,100*E59/D59,0)</f>
        <v>100.64576924142901</v>
      </c>
      <c r="G59" s="41"/>
      <c r="H59" s="122">
        <v>581.7919999999999</v>
      </c>
      <c r="I59" s="123">
        <v>552.1305</v>
      </c>
      <c r="J59" s="123">
        <v>791.6360000000001</v>
      </c>
      <c r="K59" s="42">
        <f>IF(I59&gt;0,100*J59/I59,0)</f>
        <v>143.37842231139197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1183</v>
      </c>
      <c r="D61" s="31">
        <v>1600</v>
      </c>
      <c r="E61" s="31">
        <v>1500</v>
      </c>
      <c r="F61" s="32"/>
      <c r="G61" s="32"/>
      <c r="H61" s="121">
        <v>2.028</v>
      </c>
      <c r="I61" s="121">
        <v>3.2</v>
      </c>
      <c r="J61" s="121">
        <v>2.775</v>
      </c>
      <c r="K61" s="33"/>
    </row>
    <row r="62" spans="1:11" s="34" customFormat="1" ht="11.25" customHeight="1">
      <c r="A62" s="36" t="s">
        <v>49</v>
      </c>
      <c r="B62" s="30"/>
      <c r="C62" s="31">
        <v>587</v>
      </c>
      <c r="D62" s="31">
        <v>625</v>
      </c>
      <c r="E62" s="31">
        <v>796</v>
      </c>
      <c r="F62" s="32"/>
      <c r="G62" s="32"/>
      <c r="H62" s="121">
        <v>0.323</v>
      </c>
      <c r="I62" s="121">
        <v>0.785</v>
      </c>
      <c r="J62" s="121">
        <v>1.569</v>
      </c>
      <c r="K62" s="33"/>
    </row>
    <row r="63" spans="1:11" s="34" customFormat="1" ht="11.25" customHeight="1">
      <c r="A63" s="36" t="s">
        <v>50</v>
      </c>
      <c r="B63" s="30"/>
      <c r="C63" s="31">
        <v>1553</v>
      </c>
      <c r="D63" s="31">
        <v>1995</v>
      </c>
      <c r="E63" s="31">
        <v>2322.6</v>
      </c>
      <c r="F63" s="32"/>
      <c r="G63" s="32"/>
      <c r="H63" s="121">
        <v>0.924</v>
      </c>
      <c r="I63" s="121">
        <v>3.63</v>
      </c>
      <c r="J63" s="121">
        <v>3.657070205904242</v>
      </c>
      <c r="K63" s="33"/>
    </row>
    <row r="64" spans="1:11" s="43" customFormat="1" ht="11.25" customHeight="1">
      <c r="A64" s="37" t="s">
        <v>51</v>
      </c>
      <c r="B64" s="38"/>
      <c r="C64" s="39">
        <v>3323</v>
      </c>
      <c r="D64" s="39">
        <v>4220</v>
      </c>
      <c r="E64" s="39">
        <v>4618.6</v>
      </c>
      <c r="F64" s="40">
        <f>IF(D64&gt;0,100*E64/D64,0)</f>
        <v>109.44549763033177</v>
      </c>
      <c r="G64" s="41"/>
      <c r="H64" s="122">
        <v>3.275</v>
      </c>
      <c r="I64" s="123">
        <v>7.615</v>
      </c>
      <c r="J64" s="123">
        <v>8.001070205904242</v>
      </c>
      <c r="K64" s="42">
        <f>IF(I64&gt;0,100*J64/I64,0)</f>
        <v>105.06986481817782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5211</v>
      </c>
      <c r="D66" s="39">
        <v>5211</v>
      </c>
      <c r="E66" s="39">
        <v>4366</v>
      </c>
      <c r="F66" s="40">
        <f>IF(D66&gt;0,100*E66/D66,0)</f>
        <v>83.78430243715218</v>
      </c>
      <c r="G66" s="41"/>
      <c r="H66" s="122">
        <v>7.08</v>
      </c>
      <c r="I66" s="123">
        <v>9.758</v>
      </c>
      <c r="J66" s="123">
        <v>5.304</v>
      </c>
      <c r="K66" s="42">
        <f>IF(I66&gt;0,100*J66/I66,0)</f>
        <v>54.355400696864116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78797</v>
      </c>
      <c r="D68" s="31">
        <v>72500</v>
      </c>
      <c r="E68" s="31">
        <v>64500</v>
      </c>
      <c r="F68" s="32"/>
      <c r="G68" s="32"/>
      <c r="H68" s="121">
        <v>164.686</v>
      </c>
      <c r="I68" s="121">
        <v>152.5</v>
      </c>
      <c r="J68" s="121">
        <v>161</v>
      </c>
      <c r="K68" s="33"/>
    </row>
    <row r="69" spans="1:11" s="34" customFormat="1" ht="11.25" customHeight="1">
      <c r="A69" s="36" t="s">
        <v>54</v>
      </c>
      <c r="B69" s="30"/>
      <c r="C69" s="31">
        <v>5760</v>
      </c>
      <c r="D69" s="31">
        <v>4900</v>
      </c>
      <c r="E69" s="31">
        <v>4350</v>
      </c>
      <c r="F69" s="32"/>
      <c r="G69" s="32"/>
      <c r="H69" s="121">
        <v>8.444</v>
      </c>
      <c r="I69" s="121">
        <v>8</v>
      </c>
      <c r="J69" s="121">
        <v>9</v>
      </c>
      <c r="K69" s="33"/>
    </row>
    <row r="70" spans="1:11" s="43" customFormat="1" ht="11.25" customHeight="1">
      <c r="A70" s="37" t="s">
        <v>55</v>
      </c>
      <c r="B70" s="38"/>
      <c r="C70" s="39">
        <v>84557</v>
      </c>
      <c r="D70" s="39">
        <v>77400</v>
      </c>
      <c r="E70" s="39">
        <v>68850</v>
      </c>
      <c r="F70" s="40">
        <f>IF(D70&gt;0,100*E70/D70,0)</f>
        <v>88.95348837209302</v>
      </c>
      <c r="G70" s="41"/>
      <c r="H70" s="122">
        <v>173.13</v>
      </c>
      <c r="I70" s="123">
        <v>160.5</v>
      </c>
      <c r="J70" s="123">
        <v>170</v>
      </c>
      <c r="K70" s="42">
        <f>IF(I70&gt;0,100*J70/I70,0)</f>
        <v>105.9190031152648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1787</v>
      </c>
      <c r="D72" s="31">
        <v>2170</v>
      </c>
      <c r="E72" s="31">
        <v>2653</v>
      </c>
      <c r="F72" s="32"/>
      <c r="G72" s="32"/>
      <c r="H72" s="121">
        <v>0.767</v>
      </c>
      <c r="I72" s="121">
        <v>2.737</v>
      </c>
      <c r="J72" s="121">
        <v>0.598</v>
      </c>
      <c r="K72" s="33"/>
    </row>
    <row r="73" spans="1:11" s="34" customFormat="1" ht="11.25" customHeight="1">
      <c r="A73" s="36" t="s">
        <v>57</v>
      </c>
      <c r="B73" s="30"/>
      <c r="C73" s="31">
        <v>22026</v>
      </c>
      <c r="D73" s="31">
        <v>17025</v>
      </c>
      <c r="E73" s="31">
        <v>17100</v>
      </c>
      <c r="F73" s="32"/>
      <c r="G73" s="32"/>
      <c r="H73" s="121">
        <v>77.092</v>
      </c>
      <c r="I73" s="121">
        <v>77.1</v>
      </c>
      <c r="J73" s="121">
        <v>45.6</v>
      </c>
      <c r="K73" s="33"/>
    </row>
    <row r="74" spans="1:11" s="34" customFormat="1" ht="11.25" customHeight="1">
      <c r="A74" s="36" t="s">
        <v>58</v>
      </c>
      <c r="B74" s="30"/>
      <c r="C74" s="31">
        <v>38857</v>
      </c>
      <c r="D74" s="31">
        <v>31281</v>
      </c>
      <c r="E74" s="31">
        <v>22358</v>
      </c>
      <c r="F74" s="32"/>
      <c r="G74" s="32"/>
      <c r="H74" s="121">
        <v>135.516</v>
      </c>
      <c r="I74" s="121">
        <v>72.657</v>
      </c>
      <c r="J74" s="121">
        <v>42.257</v>
      </c>
      <c r="K74" s="33"/>
    </row>
    <row r="75" spans="1:11" s="34" customFormat="1" ht="11.25" customHeight="1">
      <c r="A75" s="36" t="s">
        <v>59</v>
      </c>
      <c r="B75" s="30"/>
      <c r="C75" s="31">
        <v>11895</v>
      </c>
      <c r="D75" s="31">
        <v>10700</v>
      </c>
      <c r="E75" s="31">
        <v>10518.58</v>
      </c>
      <c r="F75" s="32"/>
      <c r="G75" s="32"/>
      <c r="H75" s="121">
        <v>12.117</v>
      </c>
      <c r="I75" s="121">
        <v>15.6541</v>
      </c>
      <c r="J75" s="121">
        <v>19.939</v>
      </c>
      <c r="K75" s="33"/>
    </row>
    <row r="76" spans="1:11" s="34" customFormat="1" ht="11.25" customHeight="1">
      <c r="A76" s="36" t="s">
        <v>60</v>
      </c>
      <c r="B76" s="30"/>
      <c r="C76" s="31">
        <v>6184</v>
      </c>
      <c r="D76" s="31">
        <v>5584</v>
      </c>
      <c r="E76" s="31">
        <v>4046</v>
      </c>
      <c r="F76" s="32"/>
      <c r="G76" s="32"/>
      <c r="H76" s="121">
        <v>20.407</v>
      </c>
      <c r="I76" s="121">
        <v>20.549</v>
      </c>
      <c r="J76" s="121">
        <v>12.361</v>
      </c>
      <c r="K76" s="33"/>
    </row>
    <row r="77" spans="1:11" s="34" customFormat="1" ht="11.25" customHeight="1">
      <c r="A77" s="36" t="s">
        <v>61</v>
      </c>
      <c r="B77" s="30"/>
      <c r="C77" s="31">
        <v>5751</v>
      </c>
      <c r="D77" s="31">
        <v>2885</v>
      </c>
      <c r="E77" s="31">
        <v>2600</v>
      </c>
      <c r="F77" s="32"/>
      <c r="G77" s="32"/>
      <c r="H77" s="121">
        <v>7.948</v>
      </c>
      <c r="I77" s="121">
        <v>7.79</v>
      </c>
      <c r="J77" s="121">
        <v>3.486</v>
      </c>
      <c r="K77" s="33"/>
    </row>
    <row r="78" spans="1:11" s="34" customFormat="1" ht="11.25" customHeight="1">
      <c r="A78" s="36" t="s">
        <v>62</v>
      </c>
      <c r="B78" s="30"/>
      <c r="C78" s="31">
        <v>6710</v>
      </c>
      <c r="D78" s="31">
        <v>7050</v>
      </c>
      <c r="E78" s="31">
        <v>4971</v>
      </c>
      <c r="F78" s="32"/>
      <c r="G78" s="32"/>
      <c r="H78" s="121">
        <v>7.374</v>
      </c>
      <c r="I78" s="121">
        <v>16.92</v>
      </c>
      <c r="J78" s="121">
        <v>10.19</v>
      </c>
      <c r="K78" s="33"/>
    </row>
    <row r="79" spans="1:11" s="34" customFormat="1" ht="11.25" customHeight="1">
      <c r="A79" s="36" t="s">
        <v>63</v>
      </c>
      <c r="B79" s="30"/>
      <c r="C79" s="31">
        <v>93002</v>
      </c>
      <c r="D79" s="31">
        <v>71100</v>
      </c>
      <c r="E79" s="31">
        <v>48845</v>
      </c>
      <c r="F79" s="32"/>
      <c r="G79" s="32"/>
      <c r="H79" s="121">
        <v>345.735</v>
      </c>
      <c r="I79" s="121">
        <v>248.85</v>
      </c>
      <c r="J79" s="121">
        <v>89.864</v>
      </c>
      <c r="K79" s="33"/>
    </row>
    <row r="80" spans="1:11" s="43" customFormat="1" ht="11.25" customHeight="1">
      <c r="A80" s="44" t="s">
        <v>64</v>
      </c>
      <c r="B80" s="38"/>
      <c r="C80" s="39">
        <v>186212</v>
      </c>
      <c r="D80" s="39">
        <v>147795</v>
      </c>
      <c r="E80" s="39">
        <v>113091.58</v>
      </c>
      <c r="F80" s="40">
        <f>IF(D80&gt;0,100*E80/D80,0)</f>
        <v>76.51921918874116</v>
      </c>
      <c r="G80" s="41"/>
      <c r="H80" s="122">
        <v>606.956</v>
      </c>
      <c r="I80" s="123">
        <v>462.2570999999999</v>
      </c>
      <c r="J80" s="123">
        <v>224.29500000000002</v>
      </c>
      <c r="K80" s="42">
        <f>IF(I80&gt;0,100*J80/I80,0)</f>
        <v>48.521699288123436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103</v>
      </c>
      <c r="D82" s="31"/>
      <c r="E82" s="31"/>
      <c r="F82" s="32"/>
      <c r="G82" s="32"/>
      <c r="H82" s="121">
        <v>0.155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192</v>
      </c>
      <c r="D83" s="31">
        <v>192</v>
      </c>
      <c r="E83" s="31">
        <v>190</v>
      </c>
      <c r="F83" s="32"/>
      <c r="G83" s="32"/>
      <c r="H83" s="121">
        <v>0.192</v>
      </c>
      <c r="I83" s="121">
        <v>0.192</v>
      </c>
      <c r="J83" s="121">
        <v>0.19</v>
      </c>
      <c r="K83" s="33"/>
    </row>
    <row r="84" spans="1:11" s="43" customFormat="1" ht="11.25" customHeight="1">
      <c r="A84" s="37" t="s">
        <v>67</v>
      </c>
      <c r="B84" s="38"/>
      <c r="C84" s="39">
        <v>295</v>
      </c>
      <c r="D84" s="39">
        <v>192</v>
      </c>
      <c r="E84" s="39">
        <v>190</v>
      </c>
      <c r="F84" s="40">
        <f>IF(D84&gt;0,100*E84/D84,0)</f>
        <v>98.95833333333333</v>
      </c>
      <c r="G84" s="41"/>
      <c r="H84" s="122">
        <v>0.347</v>
      </c>
      <c r="I84" s="123">
        <v>0.192</v>
      </c>
      <c r="J84" s="123">
        <v>0.19</v>
      </c>
      <c r="K84" s="42">
        <f>IF(I84&gt;0,100*J84/I84,0)</f>
        <v>98.95833333333333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1874542</v>
      </c>
      <c r="D87" s="54">
        <v>1817150.2250585307</v>
      </c>
      <c r="E87" s="54">
        <v>1820076.1800000002</v>
      </c>
      <c r="F87" s="55">
        <f>IF(D87&gt;0,100*E87/D87,0)</f>
        <v>100.16101888006399</v>
      </c>
      <c r="G87" s="41"/>
      <c r="H87" s="126">
        <v>5647.301</v>
      </c>
      <c r="I87" s="127">
        <v>5426.503875563994</v>
      </c>
      <c r="J87" s="127">
        <v>6877.878786205905</v>
      </c>
      <c r="K87" s="55">
        <f>IF(I87&gt;0,100*J87/I87,0)</f>
        <v>126.74604024844753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60" zoomScaleNormal="70" zoomScalePageLayoutView="0" workbookViewId="0" topLeftCell="A50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2016=100</v>
      </c>
      <c r="G7" s="24"/>
      <c r="H7" s="21" t="s">
        <v>277</v>
      </c>
      <c r="I7" s="22" t="s">
        <v>7</v>
      </c>
      <c r="J7" s="22"/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>
        <v>1</v>
      </c>
      <c r="E24" s="39">
        <v>1</v>
      </c>
      <c r="F24" s="40">
        <f>IF(D24&gt;0,100*E24/D24,0)</f>
        <v>100</v>
      </c>
      <c r="G24" s="41"/>
      <c r="H24" s="122"/>
      <c r="I24" s="123">
        <v>0.012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1</v>
      </c>
      <c r="D30" s="31">
        <v>1</v>
      </c>
      <c r="E30" s="31">
        <v>1</v>
      </c>
      <c r="F30" s="32"/>
      <c r="G30" s="32"/>
      <c r="H30" s="121">
        <v>0.02</v>
      </c>
      <c r="I30" s="121">
        <v>0.02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1</v>
      </c>
      <c r="D31" s="39">
        <v>1</v>
      </c>
      <c r="E31" s="39">
        <v>1</v>
      </c>
      <c r="F31" s="40">
        <f>IF(D31&gt;0,100*E31/D31,0)</f>
        <v>100</v>
      </c>
      <c r="G31" s="41"/>
      <c r="H31" s="122">
        <v>0.02</v>
      </c>
      <c r="I31" s="123">
        <v>0.02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35</v>
      </c>
      <c r="D33" s="31">
        <v>30</v>
      </c>
      <c r="E33" s="31">
        <v>32</v>
      </c>
      <c r="F33" s="32"/>
      <c r="G33" s="32"/>
      <c r="H33" s="121">
        <v>0.5</v>
      </c>
      <c r="I33" s="121">
        <v>0.4</v>
      </c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>
        <v>1</v>
      </c>
      <c r="E34" s="31">
        <v>1</v>
      </c>
      <c r="F34" s="32"/>
      <c r="G34" s="32"/>
      <c r="H34" s="121"/>
      <c r="I34" s="121">
        <v>0.017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2</v>
      </c>
      <c r="D35" s="31">
        <v>2</v>
      </c>
      <c r="E35" s="31">
        <v>2</v>
      </c>
      <c r="F35" s="32"/>
      <c r="G35" s="32"/>
      <c r="H35" s="121">
        <v>0.02</v>
      </c>
      <c r="I35" s="121">
        <v>0.02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3</v>
      </c>
      <c r="D36" s="31">
        <v>1</v>
      </c>
      <c r="E36" s="31">
        <v>1</v>
      </c>
      <c r="F36" s="32"/>
      <c r="G36" s="32"/>
      <c r="H36" s="121">
        <v>0.048</v>
      </c>
      <c r="I36" s="121">
        <v>0.012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40</v>
      </c>
      <c r="D37" s="39">
        <v>34</v>
      </c>
      <c r="E37" s="39">
        <v>36</v>
      </c>
      <c r="F37" s="40">
        <f>IF(D37&gt;0,100*E37/D37,0)</f>
        <v>105.88235294117646</v>
      </c>
      <c r="G37" s="41"/>
      <c r="H37" s="122">
        <v>0.5680000000000001</v>
      </c>
      <c r="I37" s="123">
        <v>0.44900000000000007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8</v>
      </c>
      <c r="D39" s="39">
        <v>6</v>
      </c>
      <c r="E39" s="39">
        <v>6</v>
      </c>
      <c r="F39" s="40">
        <f>IF(D39&gt;0,100*E39/D39,0)</f>
        <v>100</v>
      </c>
      <c r="G39" s="41"/>
      <c r="H39" s="122">
        <v>0.16</v>
      </c>
      <c r="I39" s="123">
        <v>0.05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26</v>
      </c>
      <c r="D46" s="31">
        <v>16</v>
      </c>
      <c r="E46" s="31">
        <v>16</v>
      </c>
      <c r="F46" s="32"/>
      <c r="G46" s="32"/>
      <c r="H46" s="121">
        <v>0.78</v>
      </c>
      <c r="I46" s="121">
        <v>0.416</v>
      </c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>
        <v>1</v>
      </c>
      <c r="E47" s="31">
        <v>1</v>
      </c>
      <c r="F47" s="32"/>
      <c r="G47" s="32"/>
      <c r="H47" s="121"/>
      <c r="I47" s="121">
        <v>0.01</v>
      </c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26</v>
      </c>
      <c r="D50" s="39">
        <v>17</v>
      </c>
      <c r="E50" s="39">
        <v>17</v>
      </c>
      <c r="F50" s="40">
        <f>IF(D50&gt;0,100*E50/D50,0)</f>
        <v>100</v>
      </c>
      <c r="G50" s="41"/>
      <c r="H50" s="122">
        <v>0.78</v>
      </c>
      <c r="I50" s="123">
        <v>0.426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15</v>
      </c>
      <c r="D61" s="31">
        <v>20</v>
      </c>
      <c r="E61" s="31">
        <v>10</v>
      </c>
      <c r="F61" s="32"/>
      <c r="G61" s="32"/>
      <c r="H61" s="121">
        <v>0.45</v>
      </c>
      <c r="I61" s="121">
        <v>0.75</v>
      </c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>
        <v>33</v>
      </c>
      <c r="D63" s="31">
        <v>33</v>
      </c>
      <c r="E63" s="31">
        <v>28</v>
      </c>
      <c r="F63" s="32"/>
      <c r="G63" s="32"/>
      <c r="H63" s="121">
        <v>0.594</v>
      </c>
      <c r="I63" s="121">
        <v>0.57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48</v>
      </c>
      <c r="D64" s="39">
        <v>53</v>
      </c>
      <c r="E64" s="39">
        <v>38</v>
      </c>
      <c r="F64" s="40">
        <f>IF(D64&gt;0,100*E64/D64,0)</f>
        <v>71.69811320754717</v>
      </c>
      <c r="G64" s="41"/>
      <c r="H64" s="122">
        <v>1.044</v>
      </c>
      <c r="I64" s="123">
        <v>1.3199999999999998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</v>
      </c>
      <c r="D66" s="39">
        <v>11</v>
      </c>
      <c r="E66" s="39">
        <v>6</v>
      </c>
      <c r="F66" s="40">
        <f>IF(D66&gt;0,100*E66/D66,0)</f>
        <v>54.54545454545455</v>
      </c>
      <c r="G66" s="41"/>
      <c r="H66" s="122">
        <v>0.11</v>
      </c>
      <c r="I66" s="123">
        <v>0.11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25</v>
      </c>
      <c r="D72" s="31">
        <v>25</v>
      </c>
      <c r="E72" s="31">
        <v>25</v>
      </c>
      <c r="F72" s="32"/>
      <c r="G72" s="32"/>
      <c r="H72" s="121">
        <v>0.275</v>
      </c>
      <c r="I72" s="121">
        <v>0.275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5</v>
      </c>
      <c r="D73" s="31">
        <v>20</v>
      </c>
      <c r="E73" s="31">
        <v>20</v>
      </c>
      <c r="F73" s="32"/>
      <c r="G73" s="32"/>
      <c r="H73" s="121">
        <v>0.31</v>
      </c>
      <c r="I73" s="121">
        <v>0.31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20</v>
      </c>
      <c r="D74" s="31">
        <v>20</v>
      </c>
      <c r="E74" s="31">
        <v>20</v>
      </c>
      <c r="F74" s="32"/>
      <c r="G74" s="32"/>
      <c r="H74" s="121">
        <v>0.3</v>
      </c>
      <c r="I74" s="121">
        <v>0.3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</v>
      </c>
      <c r="D75" s="31">
        <v>2</v>
      </c>
      <c r="E75" s="31">
        <v>2</v>
      </c>
      <c r="F75" s="32"/>
      <c r="G75" s="32"/>
      <c r="H75" s="121">
        <v>0.01</v>
      </c>
      <c r="I75" s="121">
        <v>0.02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4</v>
      </c>
      <c r="D76" s="31">
        <v>35</v>
      </c>
      <c r="E76" s="31">
        <v>30</v>
      </c>
      <c r="F76" s="32"/>
      <c r="G76" s="32"/>
      <c r="H76" s="121">
        <v>0.06</v>
      </c>
      <c r="I76" s="121">
        <v>0.63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11</v>
      </c>
      <c r="D77" s="31">
        <v>1</v>
      </c>
      <c r="E77" s="31">
        <v>8</v>
      </c>
      <c r="F77" s="32"/>
      <c r="G77" s="32"/>
      <c r="H77" s="121">
        <v>0.164</v>
      </c>
      <c r="I77" s="121">
        <v>0.02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23</v>
      </c>
      <c r="D78" s="31">
        <v>23</v>
      </c>
      <c r="E78" s="31">
        <v>20</v>
      </c>
      <c r="F78" s="32"/>
      <c r="G78" s="32"/>
      <c r="H78" s="121">
        <v>0.53</v>
      </c>
      <c r="I78" s="121">
        <v>0.46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10</v>
      </c>
      <c r="D79" s="31">
        <v>14</v>
      </c>
      <c r="E79" s="31">
        <v>14</v>
      </c>
      <c r="F79" s="32"/>
      <c r="G79" s="32"/>
      <c r="H79" s="121">
        <v>0.125</v>
      </c>
      <c r="I79" s="121">
        <v>0.168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99</v>
      </c>
      <c r="D80" s="39">
        <v>140</v>
      </c>
      <c r="E80" s="39">
        <v>139</v>
      </c>
      <c r="F80" s="40">
        <f>IF(D80&gt;0,100*E80/D80,0)</f>
        <v>99.28571428571429</v>
      </c>
      <c r="G80" s="41"/>
      <c r="H80" s="122">
        <v>1.774</v>
      </c>
      <c r="I80" s="123">
        <v>2.1830000000000003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5</v>
      </c>
      <c r="D82" s="31">
        <v>6</v>
      </c>
      <c r="E82" s="31">
        <v>6</v>
      </c>
      <c r="F82" s="32"/>
      <c r="G82" s="32"/>
      <c r="H82" s="121">
        <v>0.125</v>
      </c>
      <c r="I82" s="121">
        <v>0.15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8</v>
      </c>
      <c r="D83" s="31">
        <v>8</v>
      </c>
      <c r="E83" s="31"/>
      <c r="F83" s="32"/>
      <c r="G83" s="32"/>
      <c r="H83" s="121">
        <v>0.122</v>
      </c>
      <c r="I83" s="121">
        <v>0.122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13</v>
      </c>
      <c r="D84" s="39">
        <v>14</v>
      </c>
      <c r="E84" s="39">
        <v>6</v>
      </c>
      <c r="F84" s="40">
        <f>IF(D84&gt;0,100*E84/D84,0)</f>
        <v>42.857142857142854</v>
      </c>
      <c r="G84" s="41"/>
      <c r="H84" s="122">
        <v>0.247</v>
      </c>
      <c r="I84" s="123">
        <v>0.272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245</v>
      </c>
      <c r="D87" s="54">
        <v>277</v>
      </c>
      <c r="E87" s="54">
        <v>250</v>
      </c>
      <c r="F87" s="55">
        <f>IF(D87&gt;0,100*E87/D87,0)</f>
        <v>90.25270758122744</v>
      </c>
      <c r="G87" s="41"/>
      <c r="H87" s="126">
        <v>4.702999999999999</v>
      </c>
      <c r="I87" s="127">
        <v>4.8420000000000005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60" zoomScaleNormal="70" zoomScalePageLayoutView="0" workbookViewId="0" topLeftCell="A1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7</v>
      </c>
      <c r="F7" s="23" t="str">
        <f>CONCATENATE(D6,"=100")</f>
        <v>2016=100</v>
      </c>
      <c r="G7" s="24"/>
      <c r="H7" s="21" t="s">
        <v>277</v>
      </c>
      <c r="I7" s="22" t="s">
        <v>7</v>
      </c>
      <c r="J7" s="22"/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38</v>
      </c>
      <c r="D9" s="31">
        <v>41</v>
      </c>
      <c r="E9" s="31">
        <v>41</v>
      </c>
      <c r="F9" s="32"/>
      <c r="G9" s="32"/>
      <c r="H9" s="121">
        <v>0.575</v>
      </c>
      <c r="I9" s="121">
        <v>0.675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13</v>
      </c>
      <c r="D10" s="31">
        <v>15</v>
      </c>
      <c r="E10" s="31">
        <v>15</v>
      </c>
      <c r="F10" s="32"/>
      <c r="G10" s="32"/>
      <c r="H10" s="121">
        <v>0.264</v>
      </c>
      <c r="I10" s="121">
        <v>0.32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21</v>
      </c>
      <c r="D11" s="31">
        <v>23</v>
      </c>
      <c r="E11" s="31">
        <v>41</v>
      </c>
      <c r="F11" s="32"/>
      <c r="G11" s="32"/>
      <c r="H11" s="121">
        <v>0.483</v>
      </c>
      <c r="I11" s="121">
        <v>0.483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71</v>
      </c>
      <c r="D12" s="31">
        <v>71</v>
      </c>
      <c r="E12" s="31">
        <v>71</v>
      </c>
      <c r="F12" s="32"/>
      <c r="G12" s="32"/>
      <c r="H12" s="121">
        <v>1.314</v>
      </c>
      <c r="I12" s="121">
        <v>1.38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143</v>
      </c>
      <c r="D13" s="39">
        <v>150</v>
      </c>
      <c r="E13" s="39">
        <v>168</v>
      </c>
      <c r="F13" s="40">
        <f>IF(D13&gt;0,100*E13/D13,0)</f>
        <v>112</v>
      </c>
      <c r="G13" s="41"/>
      <c r="H13" s="122">
        <v>2.636</v>
      </c>
      <c r="I13" s="123">
        <v>2.858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5</v>
      </c>
      <c r="E15" s="39">
        <v>5</v>
      </c>
      <c r="F15" s="40">
        <f>IF(D15&gt;0,100*E15/D15,0)</f>
        <v>100</v>
      </c>
      <c r="G15" s="41"/>
      <c r="H15" s="122">
        <v>0.04</v>
      </c>
      <c r="I15" s="123">
        <v>0.105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5</v>
      </c>
      <c r="D17" s="39">
        <v>5</v>
      </c>
      <c r="E17" s="39">
        <v>5</v>
      </c>
      <c r="F17" s="40">
        <f>IF(D17&gt;0,100*E17/D17,0)</f>
        <v>100</v>
      </c>
      <c r="G17" s="41"/>
      <c r="H17" s="122">
        <v>0.106</v>
      </c>
      <c r="I17" s="123">
        <v>0.003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46</v>
      </c>
      <c r="D19" s="31">
        <v>46</v>
      </c>
      <c r="E19" s="31">
        <v>46</v>
      </c>
      <c r="F19" s="32"/>
      <c r="G19" s="32"/>
      <c r="H19" s="121">
        <v>1.055</v>
      </c>
      <c r="I19" s="121">
        <v>1.153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67</v>
      </c>
      <c r="D20" s="31">
        <v>69</v>
      </c>
      <c r="E20" s="31">
        <v>69</v>
      </c>
      <c r="F20" s="32"/>
      <c r="G20" s="32"/>
      <c r="H20" s="121">
        <v>0.984</v>
      </c>
      <c r="I20" s="121">
        <v>1.084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114</v>
      </c>
      <c r="D21" s="31">
        <v>51</v>
      </c>
      <c r="E21" s="31">
        <v>51</v>
      </c>
      <c r="F21" s="32"/>
      <c r="G21" s="32"/>
      <c r="H21" s="121">
        <v>1.6</v>
      </c>
      <c r="I21" s="121">
        <v>0.744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227</v>
      </c>
      <c r="D22" s="39">
        <v>166</v>
      </c>
      <c r="E22" s="39">
        <v>166</v>
      </c>
      <c r="F22" s="40">
        <f>IF(D22&gt;0,100*E22/D22,0)</f>
        <v>100</v>
      </c>
      <c r="G22" s="41"/>
      <c r="H22" s="122">
        <v>3.639</v>
      </c>
      <c r="I22" s="123">
        <v>2.981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56</v>
      </c>
      <c r="D24" s="39">
        <v>54</v>
      </c>
      <c r="E24" s="39">
        <v>54</v>
      </c>
      <c r="F24" s="40">
        <f>IF(D24&gt;0,100*E24/D24,0)</f>
        <v>100</v>
      </c>
      <c r="G24" s="41"/>
      <c r="H24" s="122">
        <v>1.838</v>
      </c>
      <c r="I24" s="123">
        <v>1.529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30</v>
      </c>
      <c r="D26" s="39">
        <v>30</v>
      </c>
      <c r="E26" s="39">
        <v>30</v>
      </c>
      <c r="F26" s="40">
        <f>IF(D26&gt;0,100*E26/D26,0)</f>
        <v>100</v>
      </c>
      <c r="G26" s="41"/>
      <c r="H26" s="122">
        <v>0.81</v>
      </c>
      <c r="I26" s="123">
        <v>0.75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2</v>
      </c>
      <c r="D28" s="31"/>
      <c r="E28" s="31"/>
      <c r="F28" s="32"/>
      <c r="G28" s="32"/>
      <c r="H28" s="121">
        <v>0.032</v>
      </c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250</v>
      </c>
      <c r="D30" s="31">
        <v>168</v>
      </c>
      <c r="E30" s="31">
        <v>168</v>
      </c>
      <c r="F30" s="32"/>
      <c r="G30" s="32"/>
      <c r="H30" s="121">
        <v>5</v>
      </c>
      <c r="I30" s="121">
        <v>3.855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252</v>
      </c>
      <c r="D31" s="39">
        <v>168</v>
      </c>
      <c r="E31" s="39">
        <v>168</v>
      </c>
      <c r="F31" s="40">
        <f>IF(D31&gt;0,100*E31/D31,0)</f>
        <v>100</v>
      </c>
      <c r="G31" s="41"/>
      <c r="H31" s="122">
        <v>5.032</v>
      </c>
      <c r="I31" s="123">
        <v>3.855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101</v>
      </c>
      <c r="D33" s="31">
        <v>15</v>
      </c>
      <c r="E33" s="31">
        <v>90</v>
      </c>
      <c r="F33" s="32"/>
      <c r="G33" s="32"/>
      <c r="H33" s="121">
        <v>2.4</v>
      </c>
      <c r="I33" s="121">
        <v>2.16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29</v>
      </c>
      <c r="D34" s="31">
        <v>30</v>
      </c>
      <c r="E34" s="31">
        <v>13</v>
      </c>
      <c r="F34" s="32"/>
      <c r="G34" s="32"/>
      <c r="H34" s="121">
        <v>0.644</v>
      </c>
      <c r="I34" s="121">
        <v>0.36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4</v>
      </c>
      <c r="D35" s="31">
        <v>4</v>
      </c>
      <c r="E35" s="31">
        <v>4</v>
      </c>
      <c r="F35" s="32"/>
      <c r="G35" s="32"/>
      <c r="H35" s="121">
        <v>0.09</v>
      </c>
      <c r="I35" s="121">
        <v>0.09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151</v>
      </c>
      <c r="D36" s="31">
        <v>115</v>
      </c>
      <c r="E36" s="31">
        <v>115</v>
      </c>
      <c r="F36" s="32"/>
      <c r="G36" s="32"/>
      <c r="H36" s="121">
        <v>3.462</v>
      </c>
      <c r="I36" s="121">
        <v>2.645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285</v>
      </c>
      <c r="D37" s="39">
        <v>164</v>
      </c>
      <c r="E37" s="39">
        <v>222</v>
      </c>
      <c r="F37" s="40">
        <f>IF(D37&gt;0,100*E37/D37,0)</f>
        <v>135.3658536585366</v>
      </c>
      <c r="G37" s="41"/>
      <c r="H37" s="122">
        <v>6.596</v>
      </c>
      <c r="I37" s="123">
        <v>5.255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35</v>
      </c>
      <c r="D39" s="39">
        <v>50</v>
      </c>
      <c r="E39" s="39">
        <v>40</v>
      </c>
      <c r="F39" s="40">
        <f>IF(D39&gt;0,100*E39/D39,0)</f>
        <v>80</v>
      </c>
      <c r="G39" s="41"/>
      <c r="H39" s="122">
        <v>0.72</v>
      </c>
      <c r="I39" s="123">
        <v>0.862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68</v>
      </c>
      <c r="D41" s="31">
        <v>17</v>
      </c>
      <c r="E41" s="31">
        <v>58</v>
      </c>
      <c r="F41" s="32"/>
      <c r="G41" s="32"/>
      <c r="H41" s="121">
        <v>1.802</v>
      </c>
      <c r="I41" s="121">
        <v>0.442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7</v>
      </c>
      <c r="D42" s="31">
        <v>5</v>
      </c>
      <c r="E42" s="31">
        <v>5</v>
      </c>
      <c r="F42" s="32"/>
      <c r="G42" s="32"/>
      <c r="H42" s="121">
        <v>0.21</v>
      </c>
      <c r="I42" s="121">
        <v>0.15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43</v>
      </c>
      <c r="D43" s="31">
        <v>39</v>
      </c>
      <c r="E43" s="31">
        <v>40</v>
      </c>
      <c r="F43" s="32"/>
      <c r="G43" s="32"/>
      <c r="H43" s="121">
        <v>0.774</v>
      </c>
      <c r="I43" s="121">
        <v>0.702</v>
      </c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>
        <v>5</v>
      </c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10</v>
      </c>
      <c r="D45" s="31">
        <v>10</v>
      </c>
      <c r="E45" s="31">
        <v>10</v>
      </c>
      <c r="F45" s="32"/>
      <c r="G45" s="32"/>
      <c r="H45" s="121">
        <v>0.28</v>
      </c>
      <c r="I45" s="121">
        <v>0.25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640</v>
      </c>
      <c r="D46" s="31">
        <v>640</v>
      </c>
      <c r="E46" s="31">
        <v>550</v>
      </c>
      <c r="F46" s="32"/>
      <c r="G46" s="32"/>
      <c r="H46" s="121">
        <v>35.2</v>
      </c>
      <c r="I46" s="121">
        <v>32</v>
      </c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168</v>
      </c>
      <c r="D48" s="31">
        <v>159</v>
      </c>
      <c r="E48" s="31">
        <v>180</v>
      </c>
      <c r="F48" s="32"/>
      <c r="G48" s="32"/>
      <c r="H48" s="121">
        <v>6.72</v>
      </c>
      <c r="I48" s="121">
        <v>6.36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5</v>
      </c>
      <c r="D49" s="31">
        <v>2</v>
      </c>
      <c r="E49" s="31">
        <v>2</v>
      </c>
      <c r="F49" s="32"/>
      <c r="G49" s="32"/>
      <c r="H49" s="121">
        <v>0.15</v>
      </c>
      <c r="I49" s="121">
        <v>0.06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941</v>
      </c>
      <c r="D50" s="39">
        <v>872</v>
      </c>
      <c r="E50" s="39">
        <v>850</v>
      </c>
      <c r="F50" s="40">
        <f>IF(D50&gt;0,100*E50/D50,0)</f>
        <v>97.4770642201835</v>
      </c>
      <c r="G50" s="41"/>
      <c r="H50" s="122">
        <v>45.136</v>
      </c>
      <c r="I50" s="123">
        <v>39.964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</v>
      </c>
      <c r="D52" s="39">
        <v>2</v>
      </c>
      <c r="E52" s="39">
        <v>2</v>
      </c>
      <c r="F52" s="40">
        <f>IF(D52&gt;0,100*E52/D52,0)</f>
        <v>100</v>
      </c>
      <c r="G52" s="41"/>
      <c r="H52" s="122">
        <v>0.05</v>
      </c>
      <c r="I52" s="123">
        <v>0.05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>
        <v>12</v>
      </c>
      <c r="D55" s="31">
        <v>6</v>
      </c>
      <c r="E55" s="31">
        <v>6</v>
      </c>
      <c r="F55" s="32"/>
      <c r="G55" s="32"/>
      <c r="H55" s="121">
        <v>0.264</v>
      </c>
      <c r="I55" s="121">
        <v>0.144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>
        <v>11</v>
      </c>
      <c r="D57" s="31">
        <v>7</v>
      </c>
      <c r="E57" s="31">
        <v>7</v>
      </c>
      <c r="F57" s="32"/>
      <c r="G57" s="32"/>
      <c r="H57" s="121">
        <v>0.11</v>
      </c>
      <c r="I57" s="121">
        <v>0.07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30</v>
      </c>
      <c r="D58" s="31">
        <v>30</v>
      </c>
      <c r="E58" s="31">
        <v>56</v>
      </c>
      <c r="F58" s="32"/>
      <c r="G58" s="32"/>
      <c r="H58" s="121">
        <v>0.87</v>
      </c>
      <c r="I58" s="121">
        <v>0.87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53</v>
      </c>
      <c r="D59" s="39">
        <v>43</v>
      </c>
      <c r="E59" s="39">
        <v>69</v>
      </c>
      <c r="F59" s="40">
        <f>IF(D59&gt;0,100*E59/D59,0)</f>
        <v>160.46511627906978</v>
      </c>
      <c r="G59" s="41"/>
      <c r="H59" s="122">
        <v>1.244</v>
      </c>
      <c r="I59" s="123">
        <v>1.084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90</v>
      </c>
      <c r="D61" s="31">
        <v>120</v>
      </c>
      <c r="E61" s="31">
        <v>150</v>
      </c>
      <c r="F61" s="32"/>
      <c r="G61" s="32"/>
      <c r="H61" s="121">
        <v>4.2</v>
      </c>
      <c r="I61" s="121">
        <v>4.75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15</v>
      </c>
      <c r="D62" s="31">
        <v>19</v>
      </c>
      <c r="E62" s="31">
        <v>18</v>
      </c>
      <c r="F62" s="32"/>
      <c r="G62" s="32"/>
      <c r="H62" s="121">
        <v>0.425</v>
      </c>
      <c r="I62" s="121">
        <v>0.45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33</v>
      </c>
      <c r="D63" s="31">
        <v>37</v>
      </c>
      <c r="E63" s="31">
        <v>26</v>
      </c>
      <c r="F63" s="32"/>
      <c r="G63" s="32"/>
      <c r="H63" s="121">
        <v>0.957</v>
      </c>
      <c r="I63" s="121">
        <v>0.908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138</v>
      </c>
      <c r="D64" s="39">
        <v>176</v>
      </c>
      <c r="E64" s="39">
        <v>194</v>
      </c>
      <c r="F64" s="40">
        <f>IF(D64&gt;0,100*E64/D64,0)</f>
        <v>110.22727272727273</v>
      </c>
      <c r="G64" s="41"/>
      <c r="H64" s="122">
        <v>5.582</v>
      </c>
      <c r="I64" s="123">
        <v>6.1080000000000005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63</v>
      </c>
      <c r="D66" s="39">
        <v>35</v>
      </c>
      <c r="E66" s="39">
        <v>62</v>
      </c>
      <c r="F66" s="40">
        <f>IF(D66&gt;0,100*E66/D66,0)</f>
        <v>177.14285714285714</v>
      </c>
      <c r="G66" s="41"/>
      <c r="H66" s="122">
        <v>0.898</v>
      </c>
      <c r="I66" s="123">
        <v>0.898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>
        <v>30</v>
      </c>
      <c r="D69" s="31">
        <v>20</v>
      </c>
      <c r="E69" s="31">
        <v>20</v>
      </c>
      <c r="F69" s="32"/>
      <c r="G69" s="32"/>
      <c r="H69" s="121">
        <v>0.8</v>
      </c>
      <c r="I69" s="121">
        <v>0.5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30</v>
      </c>
      <c r="D70" s="39">
        <v>20</v>
      </c>
      <c r="E70" s="39">
        <v>20</v>
      </c>
      <c r="F70" s="40">
        <f>IF(D70&gt;0,100*E70/D70,0)</f>
        <v>100</v>
      </c>
      <c r="G70" s="41"/>
      <c r="H70" s="122">
        <v>0.8</v>
      </c>
      <c r="I70" s="123">
        <v>0.5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7</v>
      </c>
      <c r="D72" s="31">
        <v>7</v>
      </c>
      <c r="E72" s="31">
        <v>7</v>
      </c>
      <c r="F72" s="32"/>
      <c r="G72" s="32"/>
      <c r="H72" s="121">
        <v>0.112</v>
      </c>
      <c r="I72" s="121">
        <v>0.112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332</v>
      </c>
      <c r="D73" s="31">
        <v>330</v>
      </c>
      <c r="E73" s="31">
        <v>330</v>
      </c>
      <c r="F73" s="32"/>
      <c r="G73" s="32"/>
      <c r="H73" s="121">
        <v>5.4</v>
      </c>
      <c r="I73" s="121">
        <v>5.38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5</v>
      </c>
      <c r="D74" s="31">
        <v>5</v>
      </c>
      <c r="E74" s="31">
        <v>5</v>
      </c>
      <c r="F74" s="32"/>
      <c r="G74" s="32"/>
      <c r="H74" s="121">
        <v>0.1</v>
      </c>
      <c r="I74" s="121">
        <v>0.1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26</v>
      </c>
      <c r="D75" s="31">
        <v>21</v>
      </c>
      <c r="E75" s="31">
        <v>22</v>
      </c>
      <c r="F75" s="32"/>
      <c r="G75" s="32"/>
      <c r="H75" s="121">
        <v>0.818</v>
      </c>
      <c r="I75" s="121">
        <v>0.8075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2</v>
      </c>
      <c r="D76" s="31">
        <v>45</v>
      </c>
      <c r="E76" s="31">
        <v>15</v>
      </c>
      <c r="F76" s="32"/>
      <c r="G76" s="32"/>
      <c r="H76" s="121">
        <v>0.06</v>
      </c>
      <c r="I76" s="121">
        <v>0.7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1</v>
      </c>
      <c r="D77" s="31">
        <v>2</v>
      </c>
      <c r="E77" s="31">
        <v>4</v>
      </c>
      <c r="F77" s="32"/>
      <c r="G77" s="32"/>
      <c r="H77" s="121">
        <v>0.019</v>
      </c>
      <c r="I77" s="121">
        <v>0.02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43</v>
      </c>
      <c r="D78" s="31">
        <v>40</v>
      </c>
      <c r="E78" s="31">
        <v>40</v>
      </c>
      <c r="F78" s="32"/>
      <c r="G78" s="32"/>
      <c r="H78" s="121">
        <v>1</v>
      </c>
      <c r="I78" s="121">
        <v>1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60</v>
      </c>
      <c r="D79" s="31">
        <v>60</v>
      </c>
      <c r="E79" s="31">
        <v>60</v>
      </c>
      <c r="F79" s="32"/>
      <c r="G79" s="32"/>
      <c r="H79" s="121">
        <v>1.332</v>
      </c>
      <c r="I79" s="121">
        <v>1.68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476</v>
      </c>
      <c r="D80" s="39">
        <v>510</v>
      </c>
      <c r="E80" s="39">
        <v>483</v>
      </c>
      <c r="F80" s="40">
        <f>IF(D80&gt;0,100*E80/D80,0)</f>
        <v>94.70588235294117</v>
      </c>
      <c r="G80" s="41"/>
      <c r="H80" s="122">
        <v>8.841</v>
      </c>
      <c r="I80" s="123">
        <v>9.799499999999998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24</v>
      </c>
      <c r="D82" s="31">
        <v>53</v>
      </c>
      <c r="E82" s="31">
        <v>68</v>
      </c>
      <c r="F82" s="32"/>
      <c r="G82" s="32"/>
      <c r="H82" s="121">
        <v>0.6</v>
      </c>
      <c r="I82" s="121">
        <v>1.581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80</v>
      </c>
      <c r="D83" s="31">
        <v>90</v>
      </c>
      <c r="E83" s="31">
        <v>85</v>
      </c>
      <c r="F83" s="32"/>
      <c r="G83" s="32"/>
      <c r="H83" s="121">
        <v>1.47</v>
      </c>
      <c r="I83" s="121">
        <v>1.65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104</v>
      </c>
      <c r="D84" s="39">
        <v>143</v>
      </c>
      <c r="E84" s="39">
        <v>153</v>
      </c>
      <c r="F84" s="40">
        <f>IF(D84&gt;0,100*E84/D84,0)</f>
        <v>106.99300699300699</v>
      </c>
      <c r="G84" s="41"/>
      <c r="H84" s="122">
        <v>2.07</v>
      </c>
      <c r="I84" s="123">
        <v>3.231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2842</v>
      </c>
      <c r="D87" s="54">
        <v>2593</v>
      </c>
      <c r="E87" s="54">
        <v>2691</v>
      </c>
      <c r="F87" s="55">
        <f>IF(D87&gt;0,100*E87/D87,0)</f>
        <v>103.77940609332819</v>
      </c>
      <c r="G87" s="41"/>
      <c r="H87" s="126">
        <v>86.03799999999997</v>
      </c>
      <c r="I87" s="127">
        <v>79.83249999999998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60" zoomScaleNormal="70" zoomScalePageLayoutView="0" workbookViewId="0" topLeftCell="A49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>
        <v>20.09</v>
      </c>
      <c r="I9" s="121">
        <v>23.104</v>
      </c>
      <c r="J9" s="121">
        <v>23.104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14.038</v>
      </c>
      <c r="I10" s="121">
        <v>16.144</v>
      </c>
      <c r="J10" s="121">
        <v>16.144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9.702</v>
      </c>
      <c r="I11" s="121">
        <v>11.157</v>
      </c>
      <c r="J11" s="121">
        <v>11.157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8.015</v>
      </c>
      <c r="I12" s="121">
        <v>9.217</v>
      </c>
      <c r="J12" s="121">
        <v>9.217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51.845</v>
      </c>
      <c r="I13" s="123">
        <v>59.622</v>
      </c>
      <c r="J13" s="123">
        <v>59.622</v>
      </c>
      <c r="K13" s="42">
        <f>IF(I13&gt;0,100*J13/I13,0)</f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>
        <v>1.8</v>
      </c>
      <c r="I15" s="123">
        <v>2</v>
      </c>
      <c r="J15" s="123">
        <v>1.2</v>
      </c>
      <c r="K15" s="42">
        <f>IF(I15&gt;0,100*J15/I15,0)</f>
        <v>60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>
        <v>0.079</v>
      </c>
      <c r="I17" s="123">
        <v>0.079</v>
      </c>
      <c r="J17" s="123">
        <v>0.144</v>
      </c>
      <c r="K17" s="42">
        <f>IF(I17&gt;0,100*J17/I17,0)</f>
        <v>182.2784810126582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0.761</v>
      </c>
      <c r="I19" s="121">
        <v>0.761</v>
      </c>
      <c r="J19" s="121">
        <v>0.761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>
        <v>1.91</v>
      </c>
      <c r="I20" s="121">
        <v>2.044</v>
      </c>
      <c r="J20" s="121">
        <v>1.4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>
        <v>2.316</v>
      </c>
      <c r="I21" s="121">
        <v>2.797</v>
      </c>
      <c r="J21" s="121">
        <v>2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4.987</v>
      </c>
      <c r="I22" s="123">
        <v>5.602</v>
      </c>
      <c r="J22" s="123">
        <v>4.161</v>
      </c>
      <c r="K22" s="42">
        <f>IF(I22&gt;0,100*J22/I22,0)</f>
        <v>74.27704391288825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17.54</v>
      </c>
      <c r="I24" s="123">
        <v>15.131</v>
      </c>
      <c r="J24" s="123">
        <v>13.743</v>
      </c>
      <c r="K24" s="42">
        <f>IF(I24&gt;0,100*J24/I24,0)</f>
        <v>90.826779459388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8.893</v>
      </c>
      <c r="I26" s="123">
        <v>7.7</v>
      </c>
      <c r="J26" s="123">
        <v>7.8</v>
      </c>
      <c r="K26" s="42">
        <f>IF(I26&gt;0,100*J26/I26,0)</f>
        <v>101.2987012987013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21.087</v>
      </c>
      <c r="I28" s="121">
        <v>15.024</v>
      </c>
      <c r="J28" s="121">
        <v>14.451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0.847</v>
      </c>
      <c r="I29" s="121">
        <v>0.283</v>
      </c>
      <c r="J29" s="121">
        <v>0.42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73.923</v>
      </c>
      <c r="I30" s="121">
        <v>72.69</v>
      </c>
      <c r="J30" s="121">
        <v>72.69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95.857</v>
      </c>
      <c r="I31" s="123">
        <v>87.997</v>
      </c>
      <c r="J31" s="123">
        <v>87.56099999999999</v>
      </c>
      <c r="K31" s="42">
        <f>IF(I31&gt;0,100*J31/I31,0)</f>
        <v>99.50452856347374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1.582</v>
      </c>
      <c r="I33" s="121">
        <v>1.5</v>
      </c>
      <c r="J33" s="121">
        <v>1.6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90.623</v>
      </c>
      <c r="I34" s="121">
        <v>100</v>
      </c>
      <c r="J34" s="121">
        <v>78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202.895</v>
      </c>
      <c r="I35" s="121">
        <v>190</v>
      </c>
      <c r="J35" s="121">
        <v>221.93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1.43</v>
      </c>
      <c r="I36" s="121">
        <v>1.45</v>
      </c>
      <c r="J36" s="121">
        <v>1.53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296.53000000000003</v>
      </c>
      <c r="I37" s="123">
        <v>292.95</v>
      </c>
      <c r="J37" s="123">
        <v>303.05999999999995</v>
      </c>
      <c r="K37" s="42">
        <f>IF(I37&gt;0,100*J37/I37,0)</f>
        <v>103.45110087045569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0.44</v>
      </c>
      <c r="I39" s="123">
        <v>0.44</v>
      </c>
      <c r="J39" s="123">
        <v>0.377</v>
      </c>
      <c r="K39" s="42">
        <f>IF(I39&gt;0,100*J39/I39,0)</f>
        <v>85.68181818181819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0.414</v>
      </c>
      <c r="I41" s="121">
        <v>0.475</v>
      </c>
      <c r="J41" s="121">
        <v>0.5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>
        <v>2.7</v>
      </c>
      <c r="I42" s="121">
        <v>2.8</v>
      </c>
      <c r="J42" s="121">
        <v>2.6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10.8</v>
      </c>
      <c r="I43" s="121">
        <v>12.2</v>
      </c>
      <c r="J43" s="121">
        <v>9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>
        <v>1.27</v>
      </c>
      <c r="I44" s="121">
        <v>1.2</v>
      </c>
      <c r="J44" s="121">
        <v>1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0.08</v>
      </c>
      <c r="I45" s="121">
        <v>0.075</v>
      </c>
      <c r="J45" s="121">
        <v>0.025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>
        <v>0.1</v>
      </c>
      <c r="I46" s="121">
        <v>0.08</v>
      </c>
      <c r="J46" s="121">
        <v>0.08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>
        <v>15.7</v>
      </c>
      <c r="I47" s="121">
        <v>17</v>
      </c>
      <c r="J47" s="121">
        <v>21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0.047</v>
      </c>
      <c r="I48" s="121">
        <v>0.047</v>
      </c>
      <c r="J48" s="121">
        <v>0.058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4.6</v>
      </c>
      <c r="I49" s="121">
        <v>4.6</v>
      </c>
      <c r="J49" s="121">
        <v>3.6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35.711</v>
      </c>
      <c r="I50" s="123">
        <v>38.477</v>
      </c>
      <c r="J50" s="123">
        <v>37.863</v>
      </c>
      <c r="K50" s="42">
        <f>IF(I50&gt;0,100*J50/I50,0)</f>
        <v>98.40424149491905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0.214</v>
      </c>
      <c r="I52" s="123">
        <v>0.214</v>
      </c>
      <c r="J52" s="123">
        <v>0.214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0.42</v>
      </c>
      <c r="I54" s="121">
        <v>0.4</v>
      </c>
      <c r="J54" s="121">
        <v>0.44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1.16</v>
      </c>
      <c r="I55" s="121">
        <v>1.2</v>
      </c>
      <c r="J55" s="121">
        <v>1.25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1.123</v>
      </c>
      <c r="I56" s="121">
        <v>1.05</v>
      </c>
      <c r="J56" s="121">
        <v>1.3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0.294</v>
      </c>
      <c r="I57" s="121">
        <v>0.063</v>
      </c>
      <c r="J57" s="121">
        <v>0.063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0.85</v>
      </c>
      <c r="I58" s="121">
        <v>0.381</v>
      </c>
      <c r="J58" s="121">
        <v>0.533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3.847</v>
      </c>
      <c r="I59" s="123">
        <v>3.0940000000000003</v>
      </c>
      <c r="J59" s="123">
        <v>3.5860000000000003</v>
      </c>
      <c r="K59" s="42">
        <f>IF(I59&gt;0,100*J59/I59,0)</f>
        <v>115.90174531351002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8.869</v>
      </c>
      <c r="I61" s="121">
        <v>6.2</v>
      </c>
      <c r="J61" s="121">
        <v>5.9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0.507</v>
      </c>
      <c r="I62" s="121">
        <v>0.62</v>
      </c>
      <c r="J62" s="121">
        <v>0.779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3.12</v>
      </c>
      <c r="I63" s="121">
        <v>2</v>
      </c>
      <c r="J63" s="121">
        <v>3.6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12.495999999999999</v>
      </c>
      <c r="I64" s="123">
        <v>8.82</v>
      </c>
      <c r="J64" s="123">
        <v>10.279</v>
      </c>
      <c r="K64" s="42">
        <f>IF(I64&gt;0,100*J64/I64,0)</f>
        <v>116.54195011337869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1.433</v>
      </c>
      <c r="I66" s="123">
        <v>1.43</v>
      </c>
      <c r="J66" s="123">
        <v>1.43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0.337</v>
      </c>
      <c r="I68" s="121">
        <v>0.35</v>
      </c>
      <c r="J68" s="121">
        <v>0.4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0.174</v>
      </c>
      <c r="I69" s="121">
        <v>0.24</v>
      </c>
      <c r="J69" s="121">
        <v>0.2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0.511</v>
      </c>
      <c r="I70" s="123">
        <v>0.59</v>
      </c>
      <c r="J70" s="123">
        <v>0.6000000000000001</v>
      </c>
      <c r="K70" s="42">
        <f>IF(I70&gt;0,100*J70/I70,0)</f>
        <v>101.6949152542373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0.269</v>
      </c>
      <c r="I72" s="121">
        <v>0.269</v>
      </c>
      <c r="J72" s="121">
        <v>0.267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0.029</v>
      </c>
      <c r="I73" s="121">
        <v>0.03</v>
      </c>
      <c r="J73" s="121">
        <v>0.03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1.243</v>
      </c>
      <c r="I74" s="121">
        <v>1.28</v>
      </c>
      <c r="J74" s="121">
        <v>1.2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4.98</v>
      </c>
      <c r="I75" s="121">
        <v>4.945545</v>
      </c>
      <c r="J75" s="121">
        <v>5.820956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0.325</v>
      </c>
      <c r="I76" s="121">
        <v>0.375</v>
      </c>
      <c r="J76" s="121">
        <v>0.338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0.547</v>
      </c>
      <c r="I77" s="121">
        <v>0.45</v>
      </c>
      <c r="J77" s="121">
        <v>0.03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0.557</v>
      </c>
      <c r="I78" s="121">
        <v>0.5</v>
      </c>
      <c r="J78" s="121">
        <v>0.556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0.16</v>
      </c>
      <c r="I79" s="121">
        <v>0.16</v>
      </c>
      <c r="J79" s="121">
        <v>0.16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8.110000000000001</v>
      </c>
      <c r="I80" s="123">
        <v>8.009545</v>
      </c>
      <c r="J80" s="123">
        <v>8.401956</v>
      </c>
      <c r="K80" s="42">
        <f>IF(I80&gt;0,100*J80/I80,0)</f>
        <v>104.8992920321941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1.654</v>
      </c>
      <c r="I82" s="121">
        <v>1.654</v>
      </c>
      <c r="J82" s="121">
        <v>1.594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1.001</v>
      </c>
      <c r="I83" s="121">
        <v>1.001</v>
      </c>
      <c r="J83" s="121">
        <v>1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2.655</v>
      </c>
      <c r="I84" s="123">
        <v>2.655</v>
      </c>
      <c r="J84" s="123">
        <v>2.5940000000000003</v>
      </c>
      <c r="K84" s="42">
        <f>IF(I84&gt;0,100*J84/I84,0)</f>
        <v>97.70244821092281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542.948</v>
      </c>
      <c r="I87" s="127">
        <v>534.810545</v>
      </c>
      <c r="J87" s="127">
        <v>542.6359560000001</v>
      </c>
      <c r="K87" s="55">
        <f>IF(I87&gt;0,100*J87/I87,0)</f>
        <v>101.46321179961028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60" zoomScaleNormal="70" zoomScalePageLayoutView="0" workbookViewId="0" topLeftCell="A67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>
        <v>3.636</v>
      </c>
      <c r="I9" s="121">
        <v>4.181</v>
      </c>
      <c r="J9" s="121">
        <v>4.181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1.801</v>
      </c>
      <c r="I10" s="121">
        <v>2.071</v>
      </c>
      <c r="J10" s="121">
        <v>2.071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2.475</v>
      </c>
      <c r="I11" s="121">
        <v>2.846</v>
      </c>
      <c r="J11" s="121">
        <v>2.846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1.674</v>
      </c>
      <c r="I12" s="121">
        <v>1.925</v>
      </c>
      <c r="J12" s="121">
        <v>1.925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9.586</v>
      </c>
      <c r="I13" s="123">
        <v>11.023000000000001</v>
      </c>
      <c r="J13" s="123">
        <v>11.023000000000001</v>
      </c>
      <c r="K13" s="42">
        <f>IF(I13&gt;0,100*J13/I13,0)</f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>
        <v>0.3</v>
      </c>
      <c r="I15" s="123">
        <v>0.3</v>
      </c>
      <c r="J15" s="123">
        <v>0.2</v>
      </c>
      <c r="K15" s="42">
        <f>IF(I15&gt;0,100*J15/I15,0)</f>
        <v>66.66666666666667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>
        <v>0.028</v>
      </c>
      <c r="I17" s="123">
        <v>0.025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0.203</v>
      </c>
      <c r="I19" s="121">
        <v>0.203</v>
      </c>
      <c r="J19" s="121">
        <v>0.203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>
        <v>0.34</v>
      </c>
      <c r="I20" s="121">
        <v>0.323</v>
      </c>
      <c r="J20" s="121">
        <v>0.3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>
        <v>0.922</v>
      </c>
      <c r="I21" s="121">
        <v>1.017</v>
      </c>
      <c r="J21" s="121">
        <v>0.95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1.465</v>
      </c>
      <c r="I22" s="123">
        <v>1.543</v>
      </c>
      <c r="J22" s="123">
        <v>1.4529999999999998</v>
      </c>
      <c r="K22" s="42">
        <f>IF(I22&gt;0,100*J22/I22,0)</f>
        <v>94.16720674011665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24.779</v>
      </c>
      <c r="I24" s="123">
        <v>18.453</v>
      </c>
      <c r="J24" s="123">
        <v>16.005</v>
      </c>
      <c r="K24" s="42">
        <f>IF(I24&gt;0,100*J24/I24,0)</f>
        <v>86.73386441229069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53.8</v>
      </c>
      <c r="I26" s="123">
        <v>55</v>
      </c>
      <c r="J26" s="123">
        <v>56</v>
      </c>
      <c r="K26" s="42">
        <f>IF(I26&gt;0,100*J26/I26,0)</f>
        <v>101.81818181818181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25.774</v>
      </c>
      <c r="I28" s="121">
        <v>23.236</v>
      </c>
      <c r="J28" s="121">
        <v>24.457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0.488</v>
      </c>
      <c r="I29" s="121">
        <v>0.24</v>
      </c>
      <c r="J29" s="121">
        <v>0.27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36.784</v>
      </c>
      <c r="I30" s="121">
        <v>27.09</v>
      </c>
      <c r="J30" s="121">
        <v>27.09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63.046</v>
      </c>
      <c r="I31" s="123">
        <v>50.566</v>
      </c>
      <c r="J31" s="123">
        <v>51.817</v>
      </c>
      <c r="K31" s="42">
        <f>IF(I31&gt;0,100*J31/I31,0)</f>
        <v>102.47399438357789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0.662</v>
      </c>
      <c r="I33" s="121">
        <v>0.65</v>
      </c>
      <c r="J33" s="121">
        <v>0.57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7.851</v>
      </c>
      <c r="I34" s="121">
        <v>6</v>
      </c>
      <c r="J34" s="121">
        <v>4.85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188.353</v>
      </c>
      <c r="I35" s="121">
        <v>170</v>
      </c>
      <c r="J35" s="121">
        <v>129.27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1.41</v>
      </c>
      <c r="I36" s="121">
        <v>1.25</v>
      </c>
      <c r="J36" s="121">
        <v>1.25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198.276</v>
      </c>
      <c r="I37" s="123">
        <v>177.9</v>
      </c>
      <c r="J37" s="123">
        <v>135.94</v>
      </c>
      <c r="K37" s="42">
        <f>IF(I37&gt;0,100*J37/I37,0)</f>
        <v>76.41371557054525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0.31</v>
      </c>
      <c r="I39" s="123">
        <v>0.31</v>
      </c>
      <c r="J39" s="123">
        <v>0.268</v>
      </c>
      <c r="K39" s="42">
        <f>IF(I39&gt;0,100*J39/I39,0)</f>
        <v>86.45161290322581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0.055</v>
      </c>
      <c r="I41" s="121">
        <v>0.062</v>
      </c>
      <c r="J41" s="121">
        <v>0.06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>
        <v>0.5</v>
      </c>
      <c r="I42" s="121">
        <v>0.5</v>
      </c>
      <c r="J42" s="121">
        <v>0.4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13.1</v>
      </c>
      <c r="I43" s="121">
        <v>12.6</v>
      </c>
      <c r="J43" s="121">
        <v>10.4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>
        <v>0.463</v>
      </c>
      <c r="I44" s="121">
        <v>0.45</v>
      </c>
      <c r="J44" s="121">
        <v>0.4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0.02</v>
      </c>
      <c r="I45" s="121">
        <v>0.025</v>
      </c>
      <c r="J45" s="121">
        <v>0.008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>
        <v>0.032</v>
      </c>
      <c r="I46" s="121">
        <v>0.02</v>
      </c>
      <c r="J46" s="121">
        <v>0.02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0.007</v>
      </c>
      <c r="I48" s="121">
        <v>0.007</v>
      </c>
      <c r="J48" s="121">
        <v>0.008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1.2</v>
      </c>
      <c r="I49" s="121">
        <v>1.2</v>
      </c>
      <c r="J49" s="121">
        <v>0.92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15.376999999999997</v>
      </c>
      <c r="I50" s="123">
        <v>14.863999999999997</v>
      </c>
      <c r="J50" s="123">
        <v>12.216</v>
      </c>
      <c r="K50" s="42">
        <f>IF(I50&gt;0,100*J50/I50,0)</f>
        <v>82.18514531754576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0.074</v>
      </c>
      <c r="I52" s="123">
        <v>0.074</v>
      </c>
      <c r="J52" s="123">
        <v>0.074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0.698</v>
      </c>
      <c r="I54" s="121">
        <v>0.675</v>
      </c>
      <c r="J54" s="121">
        <v>0.765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0.28</v>
      </c>
      <c r="I55" s="121">
        <v>0.29</v>
      </c>
      <c r="J55" s="121">
        <v>0.32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0.027</v>
      </c>
      <c r="I56" s="121">
        <v>0.007</v>
      </c>
      <c r="J56" s="121">
        <v>0.016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0.017</v>
      </c>
      <c r="I57" s="121">
        <v>0.008</v>
      </c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0.288</v>
      </c>
      <c r="I58" s="121">
        <v>0.21</v>
      </c>
      <c r="J58" s="121">
        <v>0.228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1.3099999999999998</v>
      </c>
      <c r="I59" s="123">
        <v>1.1900000000000002</v>
      </c>
      <c r="J59" s="123">
        <v>1.329</v>
      </c>
      <c r="K59" s="42">
        <f>IF(I59&gt;0,100*J59/I59,0)</f>
        <v>111.68067226890756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4.877</v>
      </c>
      <c r="I61" s="121">
        <v>3.5</v>
      </c>
      <c r="J61" s="121">
        <v>2.8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0.859</v>
      </c>
      <c r="I62" s="121">
        <v>0.95</v>
      </c>
      <c r="J62" s="121">
        <v>1.471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0.75</v>
      </c>
      <c r="I63" s="121">
        <v>0.625</v>
      </c>
      <c r="J63" s="121">
        <v>0.75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6.486</v>
      </c>
      <c r="I64" s="123">
        <v>5.075</v>
      </c>
      <c r="J64" s="123">
        <v>5.021</v>
      </c>
      <c r="K64" s="42">
        <f>IF(I64&gt;0,100*J64/I64,0)</f>
        <v>98.935960591133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26.086</v>
      </c>
      <c r="I66" s="123">
        <v>24.264</v>
      </c>
      <c r="J66" s="123">
        <v>24.264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15.408</v>
      </c>
      <c r="I68" s="121">
        <v>10</v>
      </c>
      <c r="J68" s="121">
        <v>8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1.152</v>
      </c>
      <c r="I69" s="121">
        <v>1</v>
      </c>
      <c r="J69" s="121">
        <v>1.2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16.56</v>
      </c>
      <c r="I70" s="123">
        <v>11</v>
      </c>
      <c r="J70" s="123">
        <v>9.2</v>
      </c>
      <c r="K70" s="42">
        <f>IF(I70&gt;0,100*J70/I70,0)</f>
        <v>83.63636363636363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0.213</v>
      </c>
      <c r="I72" s="121">
        <v>0.203</v>
      </c>
      <c r="J72" s="121">
        <v>0.203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0.011</v>
      </c>
      <c r="I73" s="121">
        <v>0.011</v>
      </c>
      <c r="J73" s="121">
        <v>0.14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0.68</v>
      </c>
      <c r="I74" s="121">
        <v>0.65</v>
      </c>
      <c r="J74" s="121">
        <v>0.715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5.179</v>
      </c>
      <c r="I75" s="121">
        <v>5.138672</v>
      </c>
      <c r="J75" s="121">
        <v>5.111212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0.51</v>
      </c>
      <c r="I76" s="121">
        <v>0.578</v>
      </c>
      <c r="J76" s="121">
        <v>0.51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0.212</v>
      </c>
      <c r="I77" s="121">
        <v>0.195</v>
      </c>
      <c r="J77" s="121">
        <v>0.075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0.811</v>
      </c>
      <c r="I78" s="121">
        <v>0.7</v>
      </c>
      <c r="J78" s="121">
        <v>0.818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0.3</v>
      </c>
      <c r="I79" s="121">
        <v>0.3</v>
      </c>
      <c r="J79" s="121">
        <v>0.337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7.9159999999999995</v>
      </c>
      <c r="I80" s="123">
        <v>7.775672</v>
      </c>
      <c r="J80" s="123">
        <v>7.909211999999999</v>
      </c>
      <c r="K80" s="42">
        <f>IF(I80&gt;0,100*J80/I80,0)</f>
        <v>101.71740783304644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1.479</v>
      </c>
      <c r="I82" s="121">
        <v>1.479</v>
      </c>
      <c r="J82" s="121">
        <v>1.48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0.401</v>
      </c>
      <c r="I83" s="121">
        <v>0.401</v>
      </c>
      <c r="J83" s="121">
        <v>0.4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1.8800000000000001</v>
      </c>
      <c r="I84" s="123">
        <v>1.8800000000000001</v>
      </c>
      <c r="J84" s="123">
        <v>1.88</v>
      </c>
      <c r="K84" s="42">
        <f>IF(I84&gt;0,100*J84/I84,0)</f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427.279</v>
      </c>
      <c r="I87" s="127">
        <v>381.24267199999997</v>
      </c>
      <c r="J87" s="127">
        <v>334.599212</v>
      </c>
      <c r="K87" s="55">
        <f>IF(I87&gt;0,100*J87/I87,0)</f>
        <v>87.76541467530163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60" zoomScaleNormal="70" zoomScalePageLayoutView="0" workbookViewId="0" topLeftCell="A55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>
        <v>0.466</v>
      </c>
      <c r="I9" s="121">
        <v>0.52</v>
      </c>
      <c r="J9" s="121">
        <v>0.52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0.079</v>
      </c>
      <c r="I10" s="121">
        <v>0.087</v>
      </c>
      <c r="J10" s="121">
        <v>0.087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0.077</v>
      </c>
      <c r="I11" s="121">
        <v>0.081</v>
      </c>
      <c r="J11" s="121">
        <v>0.081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0.261</v>
      </c>
      <c r="I12" s="121">
        <v>0.288</v>
      </c>
      <c r="J12" s="121">
        <v>0.288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0.883</v>
      </c>
      <c r="I13" s="123">
        <v>0.976</v>
      </c>
      <c r="J13" s="123">
        <v>0.976</v>
      </c>
      <c r="K13" s="42">
        <f>IF(I13&gt;0,100*J13/I13,0)</f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0.001</v>
      </c>
      <c r="I19" s="121">
        <v>0.001</v>
      </c>
      <c r="J19" s="121">
        <v>0.001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>
        <v>0.014</v>
      </c>
      <c r="I20" s="121">
        <v>0.014</v>
      </c>
      <c r="J20" s="121">
        <v>0.014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>
        <v>0.002</v>
      </c>
      <c r="I21" s="121">
        <v>0.002</v>
      </c>
      <c r="J21" s="121">
        <v>0.002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0.017</v>
      </c>
      <c r="I22" s="123">
        <v>0.017</v>
      </c>
      <c r="J22" s="123">
        <v>0.017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0.147</v>
      </c>
      <c r="I24" s="123">
        <v>0.147</v>
      </c>
      <c r="J24" s="123">
        <v>0.075</v>
      </c>
      <c r="K24" s="42">
        <f>IF(I24&gt;0,100*J24/I24,0)</f>
        <v>51.02040816326531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0.108</v>
      </c>
      <c r="I26" s="123">
        <v>0.13</v>
      </c>
      <c r="J26" s="123">
        <v>0.15</v>
      </c>
      <c r="K26" s="42">
        <f>IF(I26&gt;0,100*J26/I26,0)</f>
        <v>115.38461538461539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3.145</v>
      </c>
      <c r="I28" s="121">
        <v>7.57</v>
      </c>
      <c r="J28" s="121">
        <v>5.366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1.277</v>
      </c>
      <c r="I29" s="121">
        <v>1.459</v>
      </c>
      <c r="J29" s="121">
        <v>2.618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5.37</v>
      </c>
      <c r="I30" s="121">
        <v>7.238</v>
      </c>
      <c r="J30" s="121">
        <v>8.375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9.792</v>
      </c>
      <c r="I31" s="123">
        <v>16.267</v>
      </c>
      <c r="J31" s="123">
        <v>16.359</v>
      </c>
      <c r="K31" s="42">
        <f>IF(I31&gt;0,100*J31/I31,0)</f>
        <v>100.56556218110285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0.337</v>
      </c>
      <c r="I33" s="121">
        <v>0.3</v>
      </c>
      <c r="J33" s="121">
        <v>0.295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0.353</v>
      </c>
      <c r="I34" s="121">
        <v>0.5</v>
      </c>
      <c r="J34" s="121">
        <v>0.4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6.128</v>
      </c>
      <c r="I35" s="121">
        <v>6.5</v>
      </c>
      <c r="J35" s="121">
        <v>5.3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0.86</v>
      </c>
      <c r="I36" s="121">
        <v>0.86</v>
      </c>
      <c r="J36" s="121">
        <v>0.659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7.678</v>
      </c>
      <c r="I37" s="123">
        <v>8.16</v>
      </c>
      <c r="J37" s="123">
        <v>6.654</v>
      </c>
      <c r="K37" s="42">
        <f>IF(I37&gt;0,100*J37/I37,0)</f>
        <v>81.54411764705883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0.309</v>
      </c>
      <c r="I39" s="123">
        <v>0.309</v>
      </c>
      <c r="J39" s="123">
        <v>0.265</v>
      </c>
      <c r="K39" s="42">
        <f>IF(I39&gt;0,100*J39/I39,0)</f>
        <v>85.76051779935275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0.02</v>
      </c>
      <c r="I41" s="121">
        <v>0.024</v>
      </c>
      <c r="J41" s="121">
        <v>0.025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0.008</v>
      </c>
      <c r="I45" s="121">
        <v>0.008</v>
      </c>
      <c r="J45" s="121">
        <v>0.004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0.006</v>
      </c>
      <c r="I48" s="121">
        <v>0.009</v>
      </c>
      <c r="J48" s="121">
        <v>0.009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0.002</v>
      </c>
      <c r="I49" s="121">
        <v>0.002</v>
      </c>
      <c r="J49" s="121">
        <v>0.002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0.036000000000000004</v>
      </c>
      <c r="I50" s="123">
        <v>0.043000000000000003</v>
      </c>
      <c r="J50" s="123">
        <v>0.04</v>
      </c>
      <c r="K50" s="42">
        <f>IF(I50&gt;0,100*J50/I50,0)</f>
        <v>93.02325581395348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0.008</v>
      </c>
      <c r="I52" s="123">
        <v>0.008</v>
      </c>
      <c r="J52" s="123">
        <v>0.008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6.773</v>
      </c>
      <c r="I54" s="121">
        <v>8.525</v>
      </c>
      <c r="J54" s="121">
        <v>8.505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0.02</v>
      </c>
      <c r="I55" s="121">
        <v>0.02</v>
      </c>
      <c r="J55" s="121">
        <v>0.024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0.011</v>
      </c>
      <c r="I56" s="121">
        <v>0.012</v>
      </c>
      <c r="J56" s="121">
        <v>0.009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>
        <v>0.006</v>
      </c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0.066</v>
      </c>
      <c r="I58" s="121">
        <v>0.095</v>
      </c>
      <c r="J58" s="121">
        <v>0.086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6.869999999999999</v>
      </c>
      <c r="I59" s="123">
        <v>8.658000000000001</v>
      </c>
      <c r="J59" s="123">
        <v>8.624</v>
      </c>
      <c r="K59" s="42">
        <f>IF(I59&gt;0,100*J59/I59,0)</f>
        <v>99.60729960729961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1.703</v>
      </c>
      <c r="I61" s="121">
        <v>2.8</v>
      </c>
      <c r="J61" s="121">
        <v>1.75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0.839</v>
      </c>
      <c r="I62" s="121">
        <v>0.975</v>
      </c>
      <c r="J62" s="121">
        <v>1.043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9.8</v>
      </c>
      <c r="I63" s="121">
        <v>10.1</v>
      </c>
      <c r="J63" s="121">
        <v>8.8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12.342</v>
      </c>
      <c r="I64" s="123">
        <v>13.875</v>
      </c>
      <c r="J64" s="123">
        <v>11.593</v>
      </c>
      <c r="K64" s="42">
        <f>IF(I64&gt;0,100*J64/I64,0)</f>
        <v>83.55315315315315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89.673</v>
      </c>
      <c r="I66" s="123">
        <v>96.75</v>
      </c>
      <c r="J66" s="123">
        <v>96.17</v>
      </c>
      <c r="K66" s="42">
        <f>IF(I66&gt;0,100*J66/I66,0)</f>
        <v>99.40051679586563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1.875</v>
      </c>
      <c r="I68" s="121">
        <v>2</v>
      </c>
      <c r="J68" s="121">
        <v>2.3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0.75</v>
      </c>
      <c r="I69" s="121">
        <v>0.8</v>
      </c>
      <c r="J69" s="121">
        <v>0.9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2.625</v>
      </c>
      <c r="I70" s="123">
        <v>2.8</v>
      </c>
      <c r="J70" s="123">
        <v>3.1999999999999997</v>
      </c>
      <c r="K70" s="42">
        <f>IF(I70&gt;0,100*J70/I70,0)</f>
        <v>114.28571428571429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0.148</v>
      </c>
      <c r="I72" s="121">
        <v>0.198</v>
      </c>
      <c r="J72" s="121">
        <v>0.189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0.004</v>
      </c>
      <c r="I73" s="121">
        <v>0.011</v>
      </c>
      <c r="J73" s="121">
        <v>0.004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0.31</v>
      </c>
      <c r="I74" s="121">
        <v>0.35</v>
      </c>
      <c r="J74" s="121">
        <v>0.35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0.322</v>
      </c>
      <c r="I75" s="121">
        <v>0.22550399999999998</v>
      </c>
      <c r="J75" s="121">
        <v>0.305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0.204</v>
      </c>
      <c r="I76" s="121">
        <v>0.18</v>
      </c>
      <c r="J76" s="121">
        <v>0.192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0.199</v>
      </c>
      <c r="I77" s="121">
        <v>0.19</v>
      </c>
      <c r="J77" s="121">
        <v>0.09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0.298</v>
      </c>
      <c r="I78" s="121">
        <v>0.3</v>
      </c>
      <c r="J78" s="121">
        <v>0.33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2.411</v>
      </c>
      <c r="I79" s="121">
        <v>2.9</v>
      </c>
      <c r="J79" s="121">
        <v>1.503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3.896</v>
      </c>
      <c r="I80" s="123">
        <v>4.3545039999999995</v>
      </c>
      <c r="J80" s="123">
        <v>2.963</v>
      </c>
      <c r="K80" s="42">
        <f>IF(I80&gt;0,100*J80/I80,0)</f>
        <v>68.04448910828881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1.491</v>
      </c>
      <c r="I82" s="121">
        <v>1.491</v>
      </c>
      <c r="J82" s="121">
        <v>1.494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0.091</v>
      </c>
      <c r="I83" s="121">
        <v>0.091</v>
      </c>
      <c r="J83" s="121">
        <v>0.09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1.582</v>
      </c>
      <c r="I84" s="123">
        <v>1.582</v>
      </c>
      <c r="J84" s="123">
        <v>1.584</v>
      </c>
      <c r="K84" s="42">
        <f>IF(I84&gt;0,100*J84/I84,0)</f>
        <v>100.12642225031605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135.96599999999998</v>
      </c>
      <c r="I87" s="127">
        <v>154.076504</v>
      </c>
      <c r="J87" s="127">
        <v>148.67799999999997</v>
      </c>
      <c r="K87" s="55">
        <f>IF(I87&gt;0,100*J87/I87,0)</f>
        <v>96.49621852790739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60" zoomScaleNormal="70" zoomScalePageLayoutView="0" workbookViewId="0" topLeftCell="A1">
      <selection activeCell="N79" sqref="N7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293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>
        <v>6.009</v>
      </c>
      <c r="I9" s="121">
        <v>6.515</v>
      </c>
      <c r="J9" s="121">
        <v>6.515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1.023</v>
      </c>
      <c r="I10" s="121">
        <v>1.136</v>
      </c>
      <c r="J10" s="121">
        <v>1.136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1.937</v>
      </c>
      <c r="I11" s="121">
        <v>2.104</v>
      </c>
      <c r="J11" s="121">
        <v>2.104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1.692</v>
      </c>
      <c r="I12" s="121">
        <v>1.879</v>
      </c>
      <c r="J12" s="121">
        <v>1.879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10.661</v>
      </c>
      <c r="I13" s="123">
        <v>11.633999999999999</v>
      </c>
      <c r="J13" s="123">
        <v>11.633999999999999</v>
      </c>
      <c r="K13" s="42">
        <f>IF(I13&gt;0,100*J13/I13,0)</f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>
        <v>0.18</v>
      </c>
      <c r="I15" s="123">
        <v>0.18</v>
      </c>
      <c r="J15" s="123">
        <v>0.175</v>
      </c>
      <c r="K15" s="42">
        <f>IF(I15&gt;0,100*J15/I15,0)</f>
        <v>97.22222222222223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0.022</v>
      </c>
      <c r="I19" s="121">
        <v>0.022</v>
      </c>
      <c r="J19" s="121">
        <v>0.022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>
        <v>0.054</v>
      </c>
      <c r="I20" s="121">
        <v>0.054</v>
      </c>
      <c r="J20" s="121">
        <v>0.054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>
        <v>0.054</v>
      </c>
      <c r="I21" s="121">
        <v>0.054</v>
      </c>
      <c r="J21" s="121">
        <v>0.054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0.13</v>
      </c>
      <c r="I22" s="123">
        <v>0.13</v>
      </c>
      <c r="J22" s="123">
        <v>0.13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17.379</v>
      </c>
      <c r="I24" s="123">
        <v>14.3</v>
      </c>
      <c r="J24" s="123">
        <v>11</v>
      </c>
      <c r="K24" s="42">
        <f>IF(I24&gt;0,100*J24/I24,0)</f>
        <v>76.92307692307692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11.937</v>
      </c>
      <c r="I26" s="123">
        <v>11</v>
      </c>
      <c r="J26" s="123">
        <v>10.6</v>
      </c>
      <c r="K26" s="42">
        <f>IF(I26&gt;0,100*J26/I26,0)</f>
        <v>96.36363636363636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129.006</v>
      </c>
      <c r="I28" s="121">
        <v>123.834</v>
      </c>
      <c r="J28" s="121">
        <v>101.982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24.166</v>
      </c>
      <c r="I29" s="121">
        <v>15.413</v>
      </c>
      <c r="J29" s="121">
        <v>29.078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80.383</v>
      </c>
      <c r="I30" s="121">
        <v>70.759</v>
      </c>
      <c r="J30" s="121">
        <v>66.729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233.555</v>
      </c>
      <c r="I31" s="123">
        <v>210.00600000000003</v>
      </c>
      <c r="J31" s="123">
        <v>197.789</v>
      </c>
      <c r="K31" s="42">
        <f>IF(I31&gt;0,100*J31/I31,0)</f>
        <v>94.18254716531906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6.746</v>
      </c>
      <c r="I33" s="121">
        <v>6.6</v>
      </c>
      <c r="J33" s="121">
        <v>5.9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2.295</v>
      </c>
      <c r="I34" s="121">
        <v>2.5</v>
      </c>
      <c r="J34" s="121">
        <v>1.6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192.345</v>
      </c>
      <c r="I35" s="121">
        <v>186.7</v>
      </c>
      <c r="J35" s="121">
        <v>185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28.15</v>
      </c>
      <c r="I36" s="121">
        <v>25.952</v>
      </c>
      <c r="J36" s="121">
        <v>26.6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229.536</v>
      </c>
      <c r="I37" s="123">
        <v>221.75199999999998</v>
      </c>
      <c r="J37" s="123">
        <v>219.1</v>
      </c>
      <c r="K37" s="42">
        <f>IF(I37&gt;0,100*J37/I37,0)</f>
        <v>98.80406941087341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0.282</v>
      </c>
      <c r="I39" s="123">
        <v>0.282</v>
      </c>
      <c r="J39" s="123">
        <v>0.25</v>
      </c>
      <c r="K39" s="42">
        <f>IF(I39&gt;0,100*J39/I39,0)</f>
        <v>88.65248226950355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0.225</v>
      </c>
      <c r="I41" s="121">
        <v>0.24</v>
      </c>
      <c r="J41" s="121">
        <v>0.296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0.05</v>
      </c>
      <c r="I43" s="121">
        <v>0.05</v>
      </c>
      <c r="J43" s="121">
        <v>0.05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0.05</v>
      </c>
      <c r="I45" s="121">
        <v>0.055</v>
      </c>
      <c r="J45" s="121">
        <v>0.022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0.046</v>
      </c>
      <c r="I49" s="121">
        <v>0.046</v>
      </c>
      <c r="J49" s="121">
        <v>0.046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0.371</v>
      </c>
      <c r="I50" s="123">
        <v>0.39099999999999996</v>
      </c>
      <c r="J50" s="123">
        <v>0.414</v>
      </c>
      <c r="K50" s="42">
        <f>IF(I50&gt;0,100*J50/I50,0)</f>
        <v>105.88235294117648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0.018</v>
      </c>
      <c r="I52" s="123">
        <v>0.018</v>
      </c>
      <c r="J52" s="123">
        <v>0.018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26.38</v>
      </c>
      <c r="I54" s="121">
        <v>31.527</v>
      </c>
      <c r="J54" s="121">
        <v>37.822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0.165</v>
      </c>
      <c r="I55" s="121">
        <v>0.165</v>
      </c>
      <c r="J55" s="121">
        <v>0.165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0.047</v>
      </c>
      <c r="I56" s="121">
        <v>0.018</v>
      </c>
      <c r="J56" s="121">
        <v>0.026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2.16</v>
      </c>
      <c r="I58" s="121">
        <v>0.836</v>
      </c>
      <c r="J58" s="121">
        <v>1.338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28.752</v>
      </c>
      <c r="I59" s="123">
        <v>32.546</v>
      </c>
      <c r="J59" s="123">
        <v>39.351000000000006</v>
      </c>
      <c r="K59" s="42">
        <f>IF(I59&gt;0,100*J59/I59,0)</f>
        <v>120.90886744914893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3.28</v>
      </c>
      <c r="I61" s="121">
        <v>4.3</v>
      </c>
      <c r="J61" s="121">
        <v>2.8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1.34</v>
      </c>
      <c r="I62" s="121">
        <v>1.55</v>
      </c>
      <c r="J62" s="121">
        <v>1.331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7.76</v>
      </c>
      <c r="I63" s="121">
        <v>7.2</v>
      </c>
      <c r="J63" s="121">
        <v>9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12.379999999999999</v>
      </c>
      <c r="I64" s="123">
        <v>13.05</v>
      </c>
      <c r="J64" s="123">
        <v>13.131</v>
      </c>
      <c r="K64" s="42">
        <f>IF(I64&gt;0,100*J64/I64,0)</f>
        <v>100.6206896551724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232.135</v>
      </c>
      <c r="I66" s="123">
        <v>233.32</v>
      </c>
      <c r="J66" s="123">
        <v>200.517</v>
      </c>
      <c r="K66" s="42">
        <f>IF(I66&gt;0,100*J66/I66,0)</f>
        <v>85.94076804388823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68.734</v>
      </c>
      <c r="I68" s="121">
        <v>64</v>
      </c>
      <c r="J68" s="121">
        <v>41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9.013</v>
      </c>
      <c r="I69" s="121">
        <v>9</v>
      </c>
      <c r="J69" s="121">
        <v>9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77.747</v>
      </c>
      <c r="I70" s="123">
        <v>73</v>
      </c>
      <c r="J70" s="123">
        <v>50</v>
      </c>
      <c r="K70" s="42">
        <f>IF(I70&gt;0,100*J70/I70,0)</f>
        <v>68.4931506849315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0.219</v>
      </c>
      <c r="I72" s="121">
        <v>0.196</v>
      </c>
      <c r="J72" s="121">
        <v>0.186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0.148</v>
      </c>
      <c r="I73" s="121">
        <v>0.145</v>
      </c>
      <c r="J73" s="121">
        <v>0.142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6.075</v>
      </c>
      <c r="I74" s="121">
        <v>6.6</v>
      </c>
      <c r="J74" s="121">
        <v>4.875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10.942</v>
      </c>
      <c r="I75" s="121">
        <v>10.846281999999999</v>
      </c>
      <c r="J75" s="121">
        <v>11.344899999999999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10.939</v>
      </c>
      <c r="I76" s="121">
        <v>10.062</v>
      </c>
      <c r="J76" s="121">
        <v>9.058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1.27</v>
      </c>
      <c r="I77" s="121">
        <v>1.1</v>
      </c>
      <c r="J77" s="121">
        <v>0.592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0.827</v>
      </c>
      <c r="I78" s="121">
        <v>0.825</v>
      </c>
      <c r="J78" s="121">
        <v>1.16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42.941</v>
      </c>
      <c r="I79" s="121">
        <v>41</v>
      </c>
      <c r="J79" s="121">
        <v>69.377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73.361</v>
      </c>
      <c r="I80" s="123">
        <v>70.774282</v>
      </c>
      <c r="J80" s="123">
        <v>96.7349</v>
      </c>
      <c r="K80" s="42">
        <f>IF(I80&gt;0,100*J80/I80,0)</f>
        <v>136.6808638199961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0.893</v>
      </c>
      <c r="I82" s="121">
        <v>0.893</v>
      </c>
      <c r="J82" s="121">
        <v>0.911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0.802</v>
      </c>
      <c r="I83" s="121">
        <v>0.802</v>
      </c>
      <c r="J83" s="121">
        <v>0.8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1.695</v>
      </c>
      <c r="I84" s="123">
        <v>1.695</v>
      </c>
      <c r="J84" s="123">
        <v>1.711</v>
      </c>
      <c r="K84" s="42">
        <f>IF(I84&gt;0,100*J84/I84,0)</f>
        <v>100.94395280235987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930.1189999999999</v>
      </c>
      <c r="I87" s="127">
        <v>894.078282</v>
      </c>
      <c r="J87" s="127">
        <v>852.5549</v>
      </c>
      <c r="K87" s="55">
        <f>IF(I87&gt;0,100*J87/I87,0)</f>
        <v>95.35573306767785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89" spans="1:8" ht="17.25" customHeight="1">
      <c r="A89" s="269" t="s">
        <v>294</v>
      </c>
      <c r="B89" s="269"/>
      <c r="C89" s="269"/>
      <c r="D89" s="269"/>
      <c r="E89" s="269"/>
      <c r="F89" s="269"/>
      <c r="G89" s="269"/>
      <c r="H89" s="26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5">
    <mergeCell ref="A1:K1"/>
    <mergeCell ref="J2:K2"/>
    <mergeCell ref="C4:F4"/>
    <mergeCell ref="H4:K4"/>
    <mergeCell ref="A89:H89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60" zoomScaleNormal="70" zoomScalePageLayoutView="0" workbookViewId="0" topLeftCell="A55">
      <selection activeCell="M72" sqref="M72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290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>
        <v>0.004</v>
      </c>
      <c r="I17" s="123">
        <v>0.001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0.091</v>
      </c>
      <c r="I19" s="121">
        <v>0.095</v>
      </c>
      <c r="J19" s="121">
        <v>0.095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0.091</v>
      </c>
      <c r="I22" s="123">
        <v>0.095</v>
      </c>
      <c r="J22" s="123">
        <v>0.095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3.421</v>
      </c>
      <c r="I24" s="123">
        <v>3.409</v>
      </c>
      <c r="J24" s="123">
        <v>2.614</v>
      </c>
      <c r="K24" s="42">
        <f>IF(I24&gt;0,100*J24/I24,0)</f>
        <v>76.67937811674977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4.137</v>
      </c>
      <c r="I26" s="123">
        <v>3.85</v>
      </c>
      <c r="J26" s="123">
        <v>3.6</v>
      </c>
      <c r="K26" s="42">
        <f>IF(I26&gt;0,100*J26/I26,0)</f>
        <v>93.5064935064935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7.589</v>
      </c>
      <c r="I28" s="121">
        <v>8.895</v>
      </c>
      <c r="J28" s="121">
        <v>14.372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15.033</v>
      </c>
      <c r="I29" s="121">
        <v>10.429</v>
      </c>
      <c r="J29" s="121">
        <v>10.033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21.312</v>
      </c>
      <c r="I30" s="121">
        <v>21.163</v>
      </c>
      <c r="J30" s="121">
        <v>21.163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43.934</v>
      </c>
      <c r="I31" s="123">
        <v>40.486999999999995</v>
      </c>
      <c r="J31" s="123">
        <v>45.568</v>
      </c>
      <c r="K31" s="42">
        <f>IF(I31&gt;0,100*J31/I31,0)</f>
        <v>112.54970731345865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0.506</v>
      </c>
      <c r="I33" s="121">
        <v>0.4</v>
      </c>
      <c r="J33" s="121">
        <v>0.356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0.016</v>
      </c>
      <c r="I34" s="121">
        <v>0.025</v>
      </c>
      <c r="J34" s="121">
        <v>0.005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8.417</v>
      </c>
      <c r="I35" s="121">
        <v>7.2</v>
      </c>
      <c r="J35" s="121">
        <v>8.5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8.488</v>
      </c>
      <c r="I36" s="121">
        <v>7.51</v>
      </c>
      <c r="J36" s="121">
        <v>7.6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17.427</v>
      </c>
      <c r="I37" s="123">
        <v>15.135</v>
      </c>
      <c r="J37" s="123">
        <v>16.461</v>
      </c>
      <c r="K37" s="42">
        <f>IF(I37&gt;0,100*J37/I37,0)</f>
        <v>108.7611496531219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6.691</v>
      </c>
      <c r="I39" s="123">
        <v>6.9</v>
      </c>
      <c r="J39" s="123">
        <v>7</v>
      </c>
      <c r="K39" s="42">
        <f>IF(I39&gt;0,100*J39/I39,0)</f>
        <v>101.44927536231883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0.011</v>
      </c>
      <c r="I41" s="121">
        <v>0.014</v>
      </c>
      <c r="J41" s="121">
        <v>0.012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>
        <v>0.125</v>
      </c>
      <c r="I42" s="121">
        <v>0.075</v>
      </c>
      <c r="J42" s="121">
        <v>0.05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0.018</v>
      </c>
      <c r="I43" s="121">
        <v>0.018</v>
      </c>
      <c r="J43" s="121">
        <v>0.02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>
        <v>0.012</v>
      </c>
      <c r="I44" s="121">
        <v>0.057</v>
      </c>
      <c r="J44" s="121">
        <v>0.032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0.39</v>
      </c>
      <c r="I45" s="121">
        <v>0.4</v>
      </c>
      <c r="J45" s="121">
        <v>0.17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>
        <v>0.04</v>
      </c>
      <c r="I46" s="121">
        <v>0.05</v>
      </c>
      <c r="J46" s="121">
        <v>0.052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>
        <v>0.185</v>
      </c>
      <c r="I47" s="121">
        <v>0.205</v>
      </c>
      <c r="J47" s="121">
        <v>0.205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0.05</v>
      </c>
      <c r="I48" s="121">
        <v>0.072</v>
      </c>
      <c r="J48" s="121">
        <v>0.05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0.08</v>
      </c>
      <c r="I49" s="121">
        <v>0.08</v>
      </c>
      <c r="J49" s="121">
        <v>0.09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0.9110000000000001</v>
      </c>
      <c r="I50" s="123">
        <v>0.971</v>
      </c>
      <c r="J50" s="123">
        <v>0.681</v>
      </c>
      <c r="K50" s="42">
        <f>IF(I50&gt;0,100*J50/I50,0)</f>
        <v>70.13388259526262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0.518</v>
      </c>
      <c r="I52" s="123">
        <v>0.518</v>
      </c>
      <c r="J52" s="123">
        <v>0.518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11.278</v>
      </c>
      <c r="I54" s="121">
        <v>13.89</v>
      </c>
      <c r="J54" s="121">
        <v>11.97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2.862</v>
      </c>
      <c r="I55" s="121">
        <v>6.45</v>
      </c>
      <c r="J55" s="121">
        <v>5.9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6.346</v>
      </c>
      <c r="I56" s="121">
        <v>7.915</v>
      </c>
      <c r="J56" s="121">
        <v>4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0.13</v>
      </c>
      <c r="I57" s="121">
        <v>0.11</v>
      </c>
      <c r="J57" s="121">
        <v>0.1071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8.593</v>
      </c>
      <c r="I58" s="121">
        <v>5.539</v>
      </c>
      <c r="J58" s="121">
        <v>5.134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29.209</v>
      </c>
      <c r="I59" s="123">
        <v>33.903999999999996</v>
      </c>
      <c r="J59" s="123">
        <v>27.1111</v>
      </c>
      <c r="K59" s="42">
        <f>IF(I59&gt;0,100*J59/I59,0)</f>
        <v>79.96431099575273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10.517</v>
      </c>
      <c r="I61" s="121">
        <v>14.3</v>
      </c>
      <c r="J61" s="121">
        <v>13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6.251</v>
      </c>
      <c r="I62" s="121">
        <v>9.75</v>
      </c>
      <c r="J62" s="121">
        <v>7.38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8.5</v>
      </c>
      <c r="I63" s="121">
        <v>11.9</v>
      </c>
      <c r="J63" s="121">
        <v>8.2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25.268</v>
      </c>
      <c r="I64" s="123">
        <v>35.95</v>
      </c>
      <c r="J64" s="123">
        <v>28.58</v>
      </c>
      <c r="K64" s="42">
        <f>IF(I64&gt;0,100*J64/I64,0)</f>
        <v>79.49930458970792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14.899</v>
      </c>
      <c r="I66" s="123">
        <v>21.487</v>
      </c>
      <c r="J66" s="123">
        <v>20.366</v>
      </c>
      <c r="K66" s="42">
        <f>IF(I66&gt;0,100*J66/I66,0)</f>
        <v>94.78289198119793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2.15</v>
      </c>
      <c r="I68" s="121">
        <v>2.7</v>
      </c>
      <c r="J68" s="121">
        <v>2.5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0.317</v>
      </c>
      <c r="I69" s="121">
        <v>0.35</v>
      </c>
      <c r="J69" s="121">
        <v>0.3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2.467</v>
      </c>
      <c r="I70" s="123">
        <v>3.0500000000000003</v>
      </c>
      <c r="J70" s="123">
        <v>2.8</v>
      </c>
      <c r="K70" s="42">
        <f>IF(I70&gt;0,100*J70/I70,0)</f>
        <v>91.80327868852459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6.296</v>
      </c>
      <c r="I72" s="121">
        <v>17.411</v>
      </c>
      <c r="J72" s="121">
        <v>13.713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0.143</v>
      </c>
      <c r="I73" s="121">
        <v>0.211</v>
      </c>
      <c r="J73" s="121">
        <v>0.3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0.672</v>
      </c>
      <c r="I74" s="121">
        <v>1.112</v>
      </c>
      <c r="J74" s="121">
        <v>0.688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30.138</v>
      </c>
      <c r="I75" s="121">
        <v>26.385465</v>
      </c>
      <c r="J75" s="121">
        <v>26.882559550000003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0.216</v>
      </c>
      <c r="I76" s="121">
        <v>0.171</v>
      </c>
      <c r="J76" s="121">
        <v>0.23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1.5</v>
      </c>
      <c r="I77" s="121">
        <v>1.2</v>
      </c>
      <c r="J77" s="121">
        <v>2.772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3.957</v>
      </c>
      <c r="I78" s="121">
        <v>3.762</v>
      </c>
      <c r="J78" s="121">
        <v>3.63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3.553</v>
      </c>
      <c r="I79" s="121">
        <v>3.5</v>
      </c>
      <c r="J79" s="121">
        <v>2.744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46.475</v>
      </c>
      <c r="I80" s="123">
        <v>53.75246500000001</v>
      </c>
      <c r="J80" s="123">
        <v>50.95955955</v>
      </c>
      <c r="K80" s="42">
        <f>IF(I80&gt;0,100*J80/I80,0)</f>
        <v>94.80413512198928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0.174</v>
      </c>
      <c r="I82" s="121">
        <v>0.174</v>
      </c>
      <c r="J82" s="121">
        <v>0.175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0.073</v>
      </c>
      <c r="I83" s="121">
        <v>0.073</v>
      </c>
      <c r="J83" s="121">
        <v>0.073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0.247</v>
      </c>
      <c r="I84" s="123">
        <v>0.247</v>
      </c>
      <c r="J84" s="123">
        <v>0.248</v>
      </c>
      <c r="K84" s="42">
        <f>IF(I84&gt;0,100*J84/I84,0)</f>
        <v>100.40485829959515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195.699</v>
      </c>
      <c r="I87" s="127">
        <v>219.75646500000002</v>
      </c>
      <c r="J87" s="127">
        <v>206.60165954999997</v>
      </c>
      <c r="K87" s="55">
        <f>IF(I87&gt;0,100*J87/I87,0)</f>
        <v>94.01391651890648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89" spans="1:9" ht="12.75" customHeight="1">
      <c r="A89" s="269" t="s">
        <v>292</v>
      </c>
      <c r="B89" s="269"/>
      <c r="C89" s="269"/>
      <c r="D89" s="269"/>
      <c r="E89" s="270"/>
      <c r="F89" s="270"/>
      <c r="G89" s="270"/>
      <c r="H89" s="270"/>
      <c r="I89" s="270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5">
    <mergeCell ref="A1:K1"/>
    <mergeCell ref="J2:K2"/>
    <mergeCell ref="C4:F4"/>
    <mergeCell ref="H4:K4"/>
    <mergeCell ref="A89:I89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tabSelected="1" view="pageBreakPreview" zoomScale="60" zoomScaleNormal="70" zoomScalePageLayoutView="0" workbookViewId="0" topLeftCell="A43">
      <selection activeCell="K80" sqref="K80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291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>
        <v>0.06</v>
      </c>
      <c r="I15" s="123">
        <v>0.06</v>
      </c>
      <c r="J15" s="123">
        <v>0.04</v>
      </c>
      <c r="K15" s="42">
        <f>IF(I15&gt;0,100*J15/I15,0)</f>
        <v>66.66666666666667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>
        <v>0.002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0.092</v>
      </c>
      <c r="I19" s="121">
        <v>0.077</v>
      </c>
      <c r="J19" s="121">
        <v>0.077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>
        <v>0.11</v>
      </c>
      <c r="I20" s="121">
        <v>0.095</v>
      </c>
      <c r="J20" s="121">
        <v>0.095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>
        <v>0.168</v>
      </c>
      <c r="I21" s="121">
        <v>0.168</v>
      </c>
      <c r="J21" s="121">
        <v>0.168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0.37</v>
      </c>
      <c r="I22" s="123">
        <v>0.33999999999999997</v>
      </c>
      <c r="J22" s="123">
        <v>0.33999999999999997</v>
      </c>
      <c r="K22" s="42">
        <f>IF(I22&gt;0,100*J22/I22,0)</f>
        <v>100.00000000000001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0.012</v>
      </c>
      <c r="I24" s="123">
        <v>0.01</v>
      </c>
      <c r="J24" s="123">
        <v>0.01</v>
      </c>
      <c r="K24" s="42">
        <f>IF(I24&gt;0,100*J24/I24,0)</f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0.003</v>
      </c>
      <c r="I26" s="123">
        <v>0.003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0.003</v>
      </c>
      <c r="I28" s="121">
        <v>0.002</v>
      </c>
      <c r="J28" s="121">
        <v>0.005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0.033</v>
      </c>
      <c r="I29" s="121">
        <v>0.02</v>
      </c>
      <c r="J29" s="121">
        <v>0.02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>
        <v>0.071</v>
      </c>
      <c r="J30" s="121">
        <v>0.071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0.036000000000000004</v>
      </c>
      <c r="I31" s="123">
        <v>0.093</v>
      </c>
      <c r="J31" s="123">
        <v>0.096</v>
      </c>
      <c r="K31" s="42">
        <f>IF(I31&gt;0,100*J31/I31,0)</f>
        <v>103.2258064516129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0.057</v>
      </c>
      <c r="I33" s="121">
        <v>0.05</v>
      </c>
      <c r="J33" s="121">
        <v>0.046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1.079</v>
      </c>
      <c r="I34" s="121">
        <v>0.1</v>
      </c>
      <c r="J34" s="121">
        <v>0.75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0.009</v>
      </c>
      <c r="I35" s="121">
        <v>0.006</v>
      </c>
      <c r="J35" s="121">
        <v>0.006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11.504</v>
      </c>
      <c r="I36" s="121">
        <v>12.232</v>
      </c>
      <c r="J36" s="121">
        <v>11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12.649</v>
      </c>
      <c r="I37" s="123">
        <v>12.388</v>
      </c>
      <c r="J37" s="123">
        <v>11.802</v>
      </c>
      <c r="K37" s="42">
        <f>IF(I37&gt;0,100*J37/I37,0)</f>
        <v>95.26961575718438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>
        <v>0.001</v>
      </c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0.004</v>
      </c>
      <c r="I43" s="121">
        <v>0.004</v>
      </c>
      <c r="J43" s="121">
        <v>0.004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0.005</v>
      </c>
      <c r="I50" s="123">
        <v>0.004</v>
      </c>
      <c r="J50" s="123">
        <v>0.004</v>
      </c>
      <c r="K50" s="42">
        <f>IF(I50&gt;0,100*J50/I50,0)</f>
        <v>100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>
        <v>0.001</v>
      </c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>
        <v>0.001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0.001</v>
      </c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0.36</v>
      </c>
      <c r="I62" s="121">
        <v>0.65</v>
      </c>
      <c r="J62" s="121">
        <v>0.393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0.004</v>
      </c>
      <c r="I63" s="121">
        <v>0.004</v>
      </c>
      <c r="J63" s="121">
        <v>0.004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0.365</v>
      </c>
      <c r="I64" s="123">
        <v>0.654</v>
      </c>
      <c r="J64" s="123">
        <v>0.397</v>
      </c>
      <c r="K64" s="42">
        <f>IF(I64&gt;0,100*J64/I64,0)</f>
        <v>60.70336391437309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0.009</v>
      </c>
      <c r="I66" s="123">
        <v>0.007</v>
      </c>
      <c r="J66" s="123">
        <v>0.007</v>
      </c>
      <c r="K66" s="42">
        <f>IF(I66&gt;0,100*J66/I66,0)</f>
        <v>100.00000000000001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/>
      <c r="I73" s="121"/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0.033</v>
      </c>
      <c r="I75" s="121">
        <v>0.033</v>
      </c>
      <c r="J75" s="121">
        <v>0.03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0.001</v>
      </c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/>
      <c r="I79" s="121"/>
      <c r="J79" s="121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0.034</v>
      </c>
      <c r="I80" s="123">
        <v>0.033</v>
      </c>
      <c r="J80" s="123">
        <v>0.03</v>
      </c>
      <c r="K80" s="42">
        <f>IF(I80&gt;0,100*J80/I80,0)</f>
        <v>90.9090909090909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0.001</v>
      </c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0.001</v>
      </c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13.544</v>
      </c>
      <c r="I87" s="127">
        <v>13.594999999999999</v>
      </c>
      <c r="J87" s="127">
        <v>12.725999999999999</v>
      </c>
      <c r="K87" s="55">
        <f>IF(I87&gt;0,100*J87/I87,0)</f>
        <v>93.60794409709452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89" spans="1:9" ht="11.25" customHeight="1">
      <c r="A89" s="269" t="s">
        <v>292</v>
      </c>
      <c r="B89" s="269"/>
      <c r="C89" s="269"/>
      <c r="D89" s="269"/>
      <c r="E89" s="270"/>
      <c r="F89" s="270"/>
      <c r="G89" s="270"/>
      <c r="H89" s="270"/>
      <c r="I89" s="270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5">
    <mergeCell ref="A1:K1"/>
    <mergeCell ref="J2:K2"/>
    <mergeCell ref="C4:F4"/>
    <mergeCell ref="H4:K4"/>
    <mergeCell ref="A89:I89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75"/>
  <dimension ref="A1:K625"/>
  <sheetViews>
    <sheetView view="pageBreakPreview" zoomScale="70" zoomScaleNormal="70" zoomScaleSheetLayoutView="70" zoomScalePageLayoutView="0" workbookViewId="0" topLeftCell="A1">
      <selection activeCell="R55" sqref="R55"/>
    </sheetView>
  </sheetViews>
  <sheetFormatPr defaultColWidth="9.8515625" defaultRowHeight="11.25" customHeight="1"/>
  <cols>
    <col min="1" max="1" width="19.421875" style="199" customWidth="1"/>
    <col min="2" max="2" width="0.85546875" style="199" customWidth="1"/>
    <col min="3" max="3" width="11.7109375" style="199" customWidth="1"/>
    <col min="4" max="4" width="12.140625" style="199" customWidth="1"/>
    <col min="5" max="5" width="11.7109375" style="199" customWidth="1"/>
    <col min="6" max="6" width="10.28125" style="199" customWidth="1"/>
    <col min="7" max="7" width="0.71875" style="199" customWidth="1"/>
    <col min="8" max="8" width="12.421875" style="199" customWidth="1"/>
    <col min="9" max="9" width="12.140625" style="199" customWidth="1"/>
    <col min="10" max="10" width="12.421875" style="199" customWidth="1"/>
    <col min="11" max="11" width="10.7109375" style="199" customWidth="1"/>
    <col min="12" max="15" width="10.8515625" style="102" customWidth="1"/>
    <col min="16" max="16384" width="9.8515625" style="199" customWidth="1"/>
  </cols>
  <sheetData>
    <row r="1" spans="1:11" s="130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s="130" customFormat="1" ht="11.25" customHeight="1">
      <c r="A2" s="131" t="s">
        <v>278</v>
      </c>
      <c r="B2" s="132"/>
      <c r="C2" s="132"/>
      <c r="D2" s="132"/>
      <c r="E2" s="133"/>
      <c r="F2" s="132"/>
      <c r="G2" s="132"/>
      <c r="H2" s="132"/>
      <c r="I2" s="134"/>
      <c r="J2" s="272" t="s">
        <v>70</v>
      </c>
      <c r="K2" s="272"/>
    </row>
    <row r="3" spans="1:11" s="130" customFormat="1" ht="11.2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138" customFormat="1" ht="11.25" customHeight="1">
      <c r="A4" s="135" t="s">
        <v>2</v>
      </c>
      <c r="B4" s="136"/>
      <c r="C4" s="273" t="s">
        <v>3</v>
      </c>
      <c r="D4" s="274"/>
      <c r="E4" s="274"/>
      <c r="F4" s="275"/>
      <c r="G4" s="137"/>
      <c r="H4" s="276" t="s">
        <v>4</v>
      </c>
      <c r="I4" s="277"/>
      <c r="J4" s="277"/>
      <c r="K4" s="278"/>
    </row>
    <row r="5" spans="1:11" s="138" customFormat="1" ht="11.25" customHeight="1" thickBot="1">
      <c r="A5" s="139" t="s">
        <v>5</v>
      </c>
      <c r="B5" s="136"/>
      <c r="C5" s="140"/>
      <c r="D5" s="141"/>
      <c r="E5" s="141"/>
      <c r="F5" s="142"/>
      <c r="G5" s="137"/>
      <c r="H5" s="140"/>
      <c r="I5" s="141"/>
      <c r="J5" s="141"/>
      <c r="K5" s="142"/>
    </row>
    <row r="6" spans="1:11" s="138" customFormat="1" ht="11.25" customHeight="1">
      <c r="A6" s="139" t="s">
        <v>6</v>
      </c>
      <c r="B6" s="136"/>
      <c r="C6" s="143">
        <f>E6-2</f>
        <v>2014</v>
      </c>
      <c r="D6" s="144">
        <f>E6-1</f>
        <v>2015</v>
      </c>
      <c r="E6" s="144">
        <v>2016</v>
      </c>
      <c r="F6" s="145">
        <f>E6</f>
        <v>2016</v>
      </c>
      <c r="G6" s="146"/>
      <c r="H6" s="143">
        <f>J6-2</f>
        <v>2014</v>
      </c>
      <c r="I6" s="144">
        <f>J6-1</f>
        <v>2015</v>
      </c>
      <c r="J6" s="144">
        <v>2016</v>
      </c>
      <c r="K6" s="145">
        <f>J6</f>
        <v>2016</v>
      </c>
    </row>
    <row r="7" spans="1:11" s="138" customFormat="1" ht="11.25" customHeight="1" thickBot="1">
      <c r="A7" s="147"/>
      <c r="B7" s="136"/>
      <c r="C7" s="148"/>
      <c r="D7" s="149"/>
      <c r="E7" s="149"/>
      <c r="F7" s="150" t="str">
        <f>CONCATENATE(D6,"=100")</f>
        <v>2015=100</v>
      </c>
      <c r="G7" s="151"/>
      <c r="H7" s="148" t="s">
        <v>277</v>
      </c>
      <c r="I7" s="149" t="s">
        <v>7</v>
      </c>
      <c r="J7" s="149">
        <v>7</v>
      </c>
      <c r="K7" s="150" t="str">
        <f>CONCATENATE(I6,"=100")</f>
        <v>2015=100</v>
      </c>
    </row>
    <row r="8" spans="1:11" s="130" customFormat="1" ht="11.25" customHeight="1">
      <c r="A8" s="152"/>
      <c r="B8" s="153"/>
      <c r="C8" s="153"/>
      <c r="D8" s="153"/>
      <c r="E8" s="153"/>
      <c r="F8" s="153"/>
      <c r="G8" s="154"/>
      <c r="H8" s="155"/>
      <c r="I8" s="155"/>
      <c r="J8" s="155"/>
      <c r="K8" s="156"/>
    </row>
    <row r="9" spans="1:11" s="163" customFormat="1" ht="11.25" customHeight="1">
      <c r="A9" s="157" t="s">
        <v>8</v>
      </c>
      <c r="B9" s="158"/>
      <c r="C9" s="159"/>
      <c r="D9" s="159"/>
      <c r="E9" s="159"/>
      <c r="F9" s="160"/>
      <c r="G9" s="160"/>
      <c r="H9" s="161"/>
      <c r="I9" s="161"/>
      <c r="J9" s="161"/>
      <c r="K9" s="162"/>
    </row>
    <row r="10" spans="1:11" s="163" customFormat="1" ht="11.25" customHeight="1">
      <c r="A10" s="164" t="s">
        <v>9</v>
      </c>
      <c r="B10" s="158"/>
      <c r="C10" s="159"/>
      <c r="D10" s="159"/>
      <c r="E10" s="159"/>
      <c r="F10" s="160"/>
      <c r="G10" s="160"/>
      <c r="H10" s="161"/>
      <c r="I10" s="161"/>
      <c r="J10" s="161"/>
      <c r="K10" s="162"/>
    </row>
    <row r="11" spans="1:11" s="163" customFormat="1" ht="11.25" customHeight="1">
      <c r="A11" s="157" t="s">
        <v>10</v>
      </c>
      <c r="B11" s="158"/>
      <c r="C11" s="159"/>
      <c r="D11" s="159"/>
      <c r="E11" s="159"/>
      <c r="F11" s="160"/>
      <c r="G11" s="160"/>
      <c r="H11" s="161"/>
      <c r="I11" s="161"/>
      <c r="J11" s="161"/>
      <c r="K11" s="162"/>
    </row>
    <row r="12" spans="1:11" s="163" customFormat="1" ht="11.25" customHeight="1">
      <c r="A12" s="164" t="s">
        <v>11</v>
      </c>
      <c r="B12" s="158"/>
      <c r="C12" s="159"/>
      <c r="D12" s="159"/>
      <c r="E12" s="159"/>
      <c r="F12" s="160"/>
      <c r="G12" s="160"/>
      <c r="H12" s="161"/>
      <c r="I12" s="161"/>
      <c r="J12" s="161"/>
      <c r="K12" s="162"/>
    </row>
    <row r="13" spans="1:11" s="173" customFormat="1" ht="11.25" customHeight="1">
      <c r="A13" s="165" t="s">
        <v>12</v>
      </c>
      <c r="B13" s="166"/>
      <c r="C13" s="167"/>
      <c r="D13" s="167"/>
      <c r="E13" s="167"/>
      <c r="F13" s="168"/>
      <c r="G13" s="169"/>
      <c r="H13" s="170"/>
      <c r="I13" s="171"/>
      <c r="J13" s="171"/>
      <c r="K13" s="172"/>
    </row>
    <row r="14" spans="1:11" s="163" customFormat="1" ht="11.25" customHeight="1">
      <c r="A14" s="164"/>
      <c r="B14" s="158"/>
      <c r="C14" s="159"/>
      <c r="D14" s="159"/>
      <c r="E14" s="159"/>
      <c r="F14" s="160"/>
      <c r="G14" s="160"/>
      <c r="H14" s="161"/>
      <c r="I14" s="161"/>
      <c r="J14" s="161"/>
      <c r="K14" s="162"/>
    </row>
    <row r="15" spans="1:11" s="173" customFormat="1" ht="11.25" customHeight="1">
      <c r="A15" s="165" t="s">
        <v>13</v>
      </c>
      <c r="B15" s="166"/>
      <c r="C15" s="167"/>
      <c r="D15" s="167"/>
      <c r="E15" s="167"/>
      <c r="F15" s="168"/>
      <c r="G15" s="169"/>
      <c r="H15" s="170"/>
      <c r="I15" s="171"/>
      <c r="J15" s="171"/>
      <c r="K15" s="172"/>
    </row>
    <row r="16" spans="1:11" s="163" customFormat="1" ht="11.25" customHeight="1">
      <c r="A16" s="174"/>
      <c r="B16" s="158"/>
      <c r="C16" s="159"/>
      <c r="D16" s="159"/>
      <c r="E16" s="159"/>
      <c r="F16" s="160"/>
      <c r="G16" s="160"/>
      <c r="H16" s="161"/>
      <c r="I16" s="161"/>
      <c r="J16" s="161"/>
      <c r="K16" s="162"/>
    </row>
    <row r="17" spans="1:11" s="173" customFormat="1" ht="11.25" customHeight="1">
      <c r="A17" s="165" t="s">
        <v>14</v>
      </c>
      <c r="B17" s="166"/>
      <c r="C17" s="167"/>
      <c r="D17" s="167"/>
      <c r="E17" s="167"/>
      <c r="F17" s="168"/>
      <c r="G17" s="169"/>
      <c r="H17" s="170"/>
      <c r="I17" s="171"/>
      <c r="J17" s="171"/>
      <c r="K17" s="172"/>
    </row>
    <row r="18" spans="1:11" s="163" customFormat="1" ht="11.25" customHeight="1">
      <c r="A18" s="164"/>
      <c r="B18" s="158"/>
      <c r="C18" s="159"/>
      <c r="D18" s="159"/>
      <c r="E18" s="159"/>
      <c r="F18" s="160"/>
      <c r="G18" s="160"/>
      <c r="H18" s="161"/>
      <c r="I18" s="161"/>
      <c r="J18" s="161"/>
      <c r="K18" s="162"/>
    </row>
    <row r="19" spans="1:11" s="163" customFormat="1" ht="11.25" customHeight="1">
      <c r="A19" s="157" t="s">
        <v>15</v>
      </c>
      <c r="B19" s="158"/>
      <c r="C19" s="159"/>
      <c r="D19" s="159"/>
      <c r="E19" s="159"/>
      <c r="F19" s="160"/>
      <c r="G19" s="160"/>
      <c r="H19" s="161"/>
      <c r="I19" s="161"/>
      <c r="J19" s="161"/>
      <c r="K19" s="162"/>
    </row>
    <row r="20" spans="1:11" s="163" customFormat="1" ht="11.25" customHeight="1">
      <c r="A20" s="164" t="s">
        <v>16</v>
      </c>
      <c r="B20" s="158"/>
      <c r="C20" s="159"/>
      <c r="D20" s="159"/>
      <c r="E20" s="159"/>
      <c r="F20" s="160"/>
      <c r="G20" s="160"/>
      <c r="H20" s="161"/>
      <c r="I20" s="161"/>
      <c r="J20" s="161"/>
      <c r="K20" s="162"/>
    </row>
    <row r="21" spans="1:11" s="163" customFormat="1" ht="11.25" customHeight="1">
      <c r="A21" s="164" t="s">
        <v>17</v>
      </c>
      <c r="B21" s="158"/>
      <c r="C21" s="159"/>
      <c r="D21" s="159"/>
      <c r="E21" s="159"/>
      <c r="F21" s="160"/>
      <c r="G21" s="160"/>
      <c r="H21" s="161"/>
      <c r="I21" s="161"/>
      <c r="J21" s="161"/>
      <c r="K21" s="162"/>
    </row>
    <row r="22" spans="1:11" s="173" customFormat="1" ht="11.25" customHeight="1">
      <c r="A22" s="165" t="s">
        <v>18</v>
      </c>
      <c r="B22" s="166"/>
      <c r="C22" s="167"/>
      <c r="D22" s="167"/>
      <c r="E22" s="167"/>
      <c r="F22" s="168"/>
      <c r="G22" s="169"/>
      <c r="H22" s="170"/>
      <c r="I22" s="171"/>
      <c r="J22" s="171"/>
      <c r="K22" s="172"/>
    </row>
    <row r="23" spans="1:11" s="163" customFormat="1" ht="11.25" customHeight="1">
      <c r="A23" s="164"/>
      <c r="B23" s="158"/>
      <c r="C23" s="159"/>
      <c r="D23" s="159"/>
      <c r="E23" s="159"/>
      <c r="F23" s="160"/>
      <c r="G23" s="160"/>
      <c r="H23" s="161"/>
      <c r="I23" s="161"/>
      <c r="J23" s="161"/>
      <c r="K23" s="162"/>
    </row>
    <row r="24" spans="1:11" s="173" customFormat="1" ht="11.25" customHeight="1">
      <c r="A24" s="165" t="s">
        <v>19</v>
      </c>
      <c r="B24" s="166"/>
      <c r="C24" s="167"/>
      <c r="D24" s="167"/>
      <c r="E24" s="167"/>
      <c r="F24" s="168"/>
      <c r="G24" s="169"/>
      <c r="H24" s="170"/>
      <c r="I24" s="171"/>
      <c r="J24" s="171"/>
      <c r="K24" s="172"/>
    </row>
    <row r="25" spans="1:11" s="163" customFormat="1" ht="11.25" customHeight="1">
      <c r="A25" s="164"/>
      <c r="B25" s="158"/>
      <c r="C25" s="159"/>
      <c r="D25" s="159"/>
      <c r="E25" s="159"/>
      <c r="F25" s="160"/>
      <c r="G25" s="160"/>
      <c r="H25" s="161"/>
      <c r="I25" s="161"/>
      <c r="J25" s="161"/>
      <c r="K25" s="162"/>
    </row>
    <row r="26" spans="1:11" s="173" customFormat="1" ht="11.25" customHeight="1">
      <c r="A26" s="165" t="s">
        <v>20</v>
      </c>
      <c r="B26" s="166"/>
      <c r="C26" s="167"/>
      <c r="D26" s="167"/>
      <c r="E26" s="167"/>
      <c r="F26" s="168"/>
      <c r="G26" s="169"/>
      <c r="H26" s="170">
        <v>0.062</v>
      </c>
      <c r="I26" s="171">
        <v>0.062</v>
      </c>
      <c r="J26" s="171"/>
      <c r="K26" s="172"/>
    </row>
    <row r="27" spans="1:11" s="163" customFormat="1" ht="11.25" customHeight="1">
      <c r="A27" s="164"/>
      <c r="B27" s="158"/>
      <c r="C27" s="159"/>
      <c r="D27" s="159"/>
      <c r="E27" s="159"/>
      <c r="F27" s="160"/>
      <c r="G27" s="160"/>
      <c r="H27" s="161"/>
      <c r="I27" s="161"/>
      <c r="J27" s="161"/>
      <c r="K27" s="162"/>
    </row>
    <row r="28" spans="1:11" s="163" customFormat="1" ht="11.25" customHeight="1">
      <c r="A28" s="164" t="s">
        <v>21</v>
      </c>
      <c r="B28" s="158"/>
      <c r="C28" s="159"/>
      <c r="D28" s="159"/>
      <c r="E28" s="159"/>
      <c r="F28" s="160"/>
      <c r="G28" s="160"/>
      <c r="H28" s="161">
        <v>0.026</v>
      </c>
      <c r="I28" s="161">
        <v>0.036</v>
      </c>
      <c r="J28" s="161">
        <v>0.036</v>
      </c>
      <c r="K28" s="162"/>
    </row>
    <row r="29" spans="1:11" s="163" customFormat="1" ht="11.25" customHeight="1">
      <c r="A29" s="164" t="s">
        <v>22</v>
      </c>
      <c r="B29" s="158"/>
      <c r="C29" s="159"/>
      <c r="D29" s="159"/>
      <c r="E29" s="159"/>
      <c r="F29" s="160"/>
      <c r="G29" s="160"/>
      <c r="H29" s="161">
        <v>0.042</v>
      </c>
      <c r="I29" s="161">
        <v>0.002</v>
      </c>
      <c r="J29" s="161">
        <v>0.006</v>
      </c>
      <c r="K29" s="162"/>
    </row>
    <row r="30" spans="1:11" s="163" customFormat="1" ht="11.25" customHeight="1">
      <c r="A30" s="164" t="s">
        <v>23</v>
      </c>
      <c r="B30" s="158"/>
      <c r="C30" s="159"/>
      <c r="D30" s="159"/>
      <c r="E30" s="159"/>
      <c r="F30" s="160"/>
      <c r="G30" s="160"/>
      <c r="H30" s="161">
        <v>1.249</v>
      </c>
      <c r="I30" s="161">
        <v>0.791</v>
      </c>
      <c r="J30" s="161">
        <v>0.791</v>
      </c>
      <c r="K30" s="162"/>
    </row>
    <row r="31" spans="1:11" s="173" customFormat="1" ht="11.25" customHeight="1">
      <c r="A31" s="175" t="s">
        <v>24</v>
      </c>
      <c r="B31" s="166"/>
      <c r="C31" s="167"/>
      <c r="D31" s="167"/>
      <c r="E31" s="167"/>
      <c r="F31" s="168"/>
      <c r="G31" s="169"/>
      <c r="H31" s="170">
        <v>1.3170000000000002</v>
      </c>
      <c r="I31" s="171">
        <v>0.8290000000000001</v>
      </c>
      <c r="J31" s="171">
        <v>0.8330000000000001</v>
      </c>
      <c r="K31" s="172">
        <f>IF(I31&gt;0,100*J31/I31,0)</f>
        <v>100.48250904704464</v>
      </c>
    </row>
    <row r="32" spans="1:11" s="163" customFormat="1" ht="11.25" customHeight="1">
      <c r="A32" s="164"/>
      <c r="B32" s="158"/>
      <c r="C32" s="159"/>
      <c r="D32" s="159"/>
      <c r="E32" s="159"/>
      <c r="F32" s="160"/>
      <c r="G32" s="160"/>
      <c r="H32" s="161"/>
      <c r="I32" s="161"/>
      <c r="J32" s="161"/>
      <c r="K32" s="162"/>
    </row>
    <row r="33" spans="1:11" s="163" customFormat="1" ht="11.25" customHeight="1">
      <c r="A33" s="164" t="s">
        <v>25</v>
      </c>
      <c r="B33" s="158"/>
      <c r="C33" s="159"/>
      <c r="D33" s="159"/>
      <c r="E33" s="159"/>
      <c r="F33" s="160"/>
      <c r="G33" s="160"/>
      <c r="H33" s="161"/>
      <c r="I33" s="161"/>
      <c r="J33" s="161"/>
      <c r="K33" s="162"/>
    </row>
    <row r="34" spans="1:11" s="163" customFormat="1" ht="11.25" customHeight="1">
      <c r="A34" s="164" t="s">
        <v>26</v>
      </c>
      <c r="B34" s="158"/>
      <c r="C34" s="159"/>
      <c r="D34" s="159"/>
      <c r="E34" s="159"/>
      <c r="F34" s="160"/>
      <c r="G34" s="160"/>
      <c r="H34" s="161">
        <v>0.005</v>
      </c>
      <c r="I34" s="161">
        <v>0.025</v>
      </c>
      <c r="J34" s="161">
        <v>0.005</v>
      </c>
      <c r="K34" s="162"/>
    </row>
    <row r="35" spans="1:11" s="163" customFormat="1" ht="11.25" customHeight="1">
      <c r="A35" s="164" t="s">
        <v>27</v>
      </c>
      <c r="B35" s="158"/>
      <c r="C35" s="159"/>
      <c r="D35" s="159"/>
      <c r="E35" s="159"/>
      <c r="F35" s="160"/>
      <c r="G35" s="160"/>
      <c r="H35" s="161">
        <v>0.132</v>
      </c>
      <c r="I35" s="161">
        <v>0.132</v>
      </c>
      <c r="J35" s="161">
        <v>0.079</v>
      </c>
      <c r="K35" s="162"/>
    </row>
    <row r="36" spans="1:11" s="163" customFormat="1" ht="11.25" customHeight="1">
      <c r="A36" s="164" t="s">
        <v>28</v>
      </c>
      <c r="B36" s="158"/>
      <c r="C36" s="159"/>
      <c r="D36" s="159"/>
      <c r="E36" s="159"/>
      <c r="F36" s="160"/>
      <c r="G36" s="160"/>
      <c r="H36" s="161">
        <v>0.037</v>
      </c>
      <c r="I36" s="161">
        <v>0.037</v>
      </c>
      <c r="J36" s="161">
        <v>0.036</v>
      </c>
      <c r="K36" s="162"/>
    </row>
    <row r="37" spans="1:11" s="173" customFormat="1" ht="11.25" customHeight="1">
      <c r="A37" s="165" t="s">
        <v>29</v>
      </c>
      <c r="B37" s="166"/>
      <c r="C37" s="167"/>
      <c r="D37" s="167"/>
      <c r="E37" s="167"/>
      <c r="F37" s="168"/>
      <c r="G37" s="169"/>
      <c r="H37" s="170">
        <v>0.17400000000000002</v>
      </c>
      <c r="I37" s="171">
        <v>0.194</v>
      </c>
      <c r="J37" s="171">
        <v>0.12</v>
      </c>
      <c r="K37" s="172">
        <f>IF(I37&gt;0,100*J37/I37,0)</f>
        <v>61.855670103092784</v>
      </c>
    </row>
    <row r="38" spans="1:11" s="163" customFormat="1" ht="11.25" customHeight="1">
      <c r="A38" s="164"/>
      <c r="B38" s="158"/>
      <c r="C38" s="159"/>
      <c r="D38" s="159"/>
      <c r="E38" s="159"/>
      <c r="F38" s="160"/>
      <c r="G38" s="160"/>
      <c r="H38" s="161"/>
      <c r="I38" s="161"/>
      <c r="J38" s="161"/>
      <c r="K38" s="162"/>
    </row>
    <row r="39" spans="1:11" s="173" customFormat="1" ht="11.25" customHeight="1">
      <c r="A39" s="165" t="s">
        <v>30</v>
      </c>
      <c r="B39" s="166"/>
      <c r="C39" s="167"/>
      <c r="D39" s="167"/>
      <c r="E39" s="167"/>
      <c r="F39" s="168"/>
      <c r="G39" s="169"/>
      <c r="H39" s="170">
        <v>0.629</v>
      </c>
      <c r="I39" s="171">
        <v>0.6</v>
      </c>
      <c r="J39" s="171">
        <v>0.23</v>
      </c>
      <c r="K39" s="172">
        <f>IF(I39&gt;0,100*J39/I39,0)</f>
        <v>38.333333333333336</v>
      </c>
    </row>
    <row r="40" spans="1:11" s="163" customFormat="1" ht="11.25" customHeight="1">
      <c r="A40" s="164"/>
      <c r="B40" s="158"/>
      <c r="C40" s="159"/>
      <c r="D40" s="159"/>
      <c r="E40" s="159"/>
      <c r="F40" s="160"/>
      <c r="G40" s="160"/>
      <c r="H40" s="161"/>
      <c r="I40" s="161"/>
      <c r="J40" s="161"/>
      <c r="K40" s="162"/>
    </row>
    <row r="41" spans="1:11" s="163" customFormat="1" ht="11.25" customHeight="1">
      <c r="A41" s="157" t="s">
        <v>31</v>
      </c>
      <c r="B41" s="158"/>
      <c r="C41" s="159"/>
      <c r="D41" s="159"/>
      <c r="E41" s="159"/>
      <c r="F41" s="160"/>
      <c r="G41" s="160"/>
      <c r="H41" s="161">
        <v>0.005</v>
      </c>
      <c r="I41" s="161">
        <v>0.005</v>
      </c>
      <c r="J41" s="161">
        <v>0.005</v>
      </c>
      <c r="K41" s="162"/>
    </row>
    <row r="42" spans="1:11" s="163" customFormat="1" ht="11.25" customHeight="1">
      <c r="A42" s="164" t="s">
        <v>32</v>
      </c>
      <c r="B42" s="158"/>
      <c r="C42" s="159"/>
      <c r="D42" s="159"/>
      <c r="E42" s="159"/>
      <c r="F42" s="160"/>
      <c r="G42" s="160"/>
      <c r="H42" s="161"/>
      <c r="I42" s="161"/>
      <c r="J42" s="161"/>
      <c r="K42" s="162"/>
    </row>
    <row r="43" spans="1:11" s="163" customFormat="1" ht="11.25" customHeight="1">
      <c r="A43" s="164" t="s">
        <v>33</v>
      </c>
      <c r="B43" s="158"/>
      <c r="C43" s="159"/>
      <c r="D43" s="159"/>
      <c r="E43" s="159"/>
      <c r="F43" s="160"/>
      <c r="G43" s="160"/>
      <c r="H43" s="161"/>
      <c r="I43" s="161"/>
      <c r="J43" s="161"/>
      <c r="K43" s="162"/>
    </row>
    <row r="44" spans="1:11" s="163" customFormat="1" ht="11.25" customHeight="1">
      <c r="A44" s="164" t="s">
        <v>34</v>
      </c>
      <c r="B44" s="158"/>
      <c r="C44" s="159"/>
      <c r="D44" s="159"/>
      <c r="E44" s="159"/>
      <c r="F44" s="160"/>
      <c r="G44" s="160"/>
      <c r="H44" s="161"/>
      <c r="I44" s="161"/>
      <c r="J44" s="161"/>
      <c r="K44" s="162"/>
    </row>
    <row r="45" spans="1:11" s="163" customFormat="1" ht="11.25" customHeight="1">
      <c r="A45" s="164" t="s">
        <v>35</v>
      </c>
      <c r="B45" s="158"/>
      <c r="C45" s="159"/>
      <c r="D45" s="159"/>
      <c r="E45" s="159"/>
      <c r="F45" s="160"/>
      <c r="G45" s="160"/>
      <c r="H45" s="161"/>
      <c r="I45" s="161">
        <v>0.02</v>
      </c>
      <c r="J45" s="161">
        <v>0.025</v>
      </c>
      <c r="K45" s="162"/>
    </row>
    <row r="46" spans="1:11" s="163" customFormat="1" ht="11.25" customHeight="1">
      <c r="A46" s="164" t="s">
        <v>36</v>
      </c>
      <c r="B46" s="158"/>
      <c r="C46" s="159"/>
      <c r="D46" s="159"/>
      <c r="E46" s="159"/>
      <c r="F46" s="160"/>
      <c r="G46" s="160"/>
      <c r="H46" s="161"/>
      <c r="I46" s="161"/>
      <c r="J46" s="161"/>
      <c r="K46" s="162"/>
    </row>
    <row r="47" spans="1:11" s="163" customFormat="1" ht="11.25" customHeight="1">
      <c r="A47" s="164" t="s">
        <v>37</v>
      </c>
      <c r="B47" s="158"/>
      <c r="C47" s="159"/>
      <c r="D47" s="159"/>
      <c r="E47" s="159"/>
      <c r="F47" s="160"/>
      <c r="G47" s="160"/>
      <c r="H47" s="161"/>
      <c r="I47" s="161"/>
      <c r="J47" s="161"/>
      <c r="K47" s="162"/>
    </row>
    <row r="48" spans="1:11" s="163" customFormat="1" ht="11.25" customHeight="1">
      <c r="A48" s="164" t="s">
        <v>38</v>
      </c>
      <c r="B48" s="158"/>
      <c r="C48" s="159"/>
      <c r="D48" s="159"/>
      <c r="E48" s="159"/>
      <c r="F48" s="160"/>
      <c r="G48" s="160"/>
      <c r="H48" s="161">
        <v>0.004</v>
      </c>
      <c r="I48" s="161">
        <v>0.004</v>
      </c>
      <c r="J48" s="161">
        <v>0.017</v>
      </c>
      <c r="K48" s="162"/>
    </row>
    <row r="49" spans="1:11" s="163" customFormat="1" ht="11.25" customHeight="1">
      <c r="A49" s="164" t="s">
        <v>39</v>
      </c>
      <c r="B49" s="158"/>
      <c r="C49" s="159"/>
      <c r="D49" s="159"/>
      <c r="E49" s="159"/>
      <c r="F49" s="160"/>
      <c r="G49" s="160"/>
      <c r="H49" s="161"/>
      <c r="I49" s="161"/>
      <c r="J49" s="161"/>
      <c r="K49" s="162"/>
    </row>
    <row r="50" spans="1:11" s="173" customFormat="1" ht="11.25" customHeight="1">
      <c r="A50" s="175" t="s">
        <v>40</v>
      </c>
      <c r="B50" s="166"/>
      <c r="C50" s="167"/>
      <c r="D50" s="167"/>
      <c r="E50" s="167"/>
      <c r="F50" s="168"/>
      <c r="G50" s="169"/>
      <c r="H50" s="170">
        <v>0.009000000000000001</v>
      </c>
      <c r="I50" s="171">
        <v>0.029</v>
      </c>
      <c r="J50" s="171">
        <v>0.047</v>
      </c>
      <c r="K50" s="172">
        <f>IF(I50&gt;0,100*J50/I50,0)</f>
        <v>162.06896551724137</v>
      </c>
    </row>
    <row r="51" spans="1:11" s="163" customFormat="1" ht="11.25" customHeight="1">
      <c r="A51" s="164"/>
      <c r="B51" s="176"/>
      <c r="C51" s="177"/>
      <c r="D51" s="177"/>
      <c r="E51" s="177"/>
      <c r="F51" s="178"/>
      <c r="G51" s="160"/>
      <c r="H51" s="161"/>
      <c r="I51" s="161"/>
      <c r="J51" s="161"/>
      <c r="K51" s="162"/>
    </row>
    <row r="52" spans="1:11" s="173" customFormat="1" ht="11.25" customHeight="1">
      <c r="A52" s="165" t="s">
        <v>41</v>
      </c>
      <c r="B52" s="166"/>
      <c r="C52" s="167"/>
      <c r="D52" s="167"/>
      <c r="E52" s="167"/>
      <c r="F52" s="168"/>
      <c r="G52" s="169"/>
      <c r="H52" s="170">
        <v>0.037</v>
      </c>
      <c r="I52" s="171">
        <v>0.037</v>
      </c>
      <c r="J52" s="171">
        <v>0.037</v>
      </c>
      <c r="K52" s="172">
        <f>IF(I52&gt;0,100*J52/I52,0)</f>
        <v>100</v>
      </c>
    </row>
    <row r="53" spans="1:11" s="163" customFormat="1" ht="11.25" customHeight="1">
      <c r="A53" s="164"/>
      <c r="B53" s="158"/>
      <c r="C53" s="159"/>
      <c r="D53" s="159"/>
      <c r="E53" s="159"/>
      <c r="F53" s="160"/>
      <c r="G53" s="160"/>
      <c r="H53" s="161"/>
      <c r="I53" s="161"/>
      <c r="J53" s="161"/>
      <c r="K53" s="162"/>
    </row>
    <row r="54" spans="1:11" s="163" customFormat="1" ht="11.25" customHeight="1">
      <c r="A54" s="164" t="s">
        <v>42</v>
      </c>
      <c r="B54" s="158"/>
      <c r="C54" s="159"/>
      <c r="D54" s="159"/>
      <c r="E54" s="159"/>
      <c r="F54" s="160"/>
      <c r="G54" s="160"/>
      <c r="H54" s="161">
        <v>0.22</v>
      </c>
      <c r="I54" s="161">
        <v>0.21</v>
      </c>
      <c r="J54" s="161">
        <v>0.275</v>
      </c>
      <c r="K54" s="162"/>
    </row>
    <row r="55" spans="1:11" s="163" customFormat="1" ht="11.25" customHeight="1">
      <c r="A55" s="164" t="s">
        <v>43</v>
      </c>
      <c r="B55" s="158"/>
      <c r="C55" s="159"/>
      <c r="D55" s="159"/>
      <c r="E55" s="159"/>
      <c r="F55" s="160"/>
      <c r="G55" s="160"/>
      <c r="H55" s="161"/>
      <c r="I55" s="161"/>
      <c r="J55" s="161"/>
      <c r="K55" s="162"/>
    </row>
    <row r="56" spans="1:11" s="163" customFormat="1" ht="11.25" customHeight="1">
      <c r="A56" s="164" t="s">
        <v>44</v>
      </c>
      <c r="B56" s="158"/>
      <c r="C56" s="159"/>
      <c r="D56" s="159"/>
      <c r="E56" s="159"/>
      <c r="F56" s="160"/>
      <c r="G56" s="160"/>
      <c r="H56" s="161">
        <v>0.198</v>
      </c>
      <c r="I56" s="161">
        <v>0.47</v>
      </c>
      <c r="J56" s="161">
        <v>0.5</v>
      </c>
      <c r="K56" s="162"/>
    </row>
    <row r="57" spans="1:11" s="163" customFormat="1" ht="11.25" customHeight="1">
      <c r="A57" s="164" t="s">
        <v>45</v>
      </c>
      <c r="B57" s="158"/>
      <c r="C57" s="159"/>
      <c r="D57" s="159"/>
      <c r="E57" s="159"/>
      <c r="F57" s="160"/>
      <c r="G57" s="160"/>
      <c r="H57" s="161"/>
      <c r="I57" s="161"/>
      <c r="J57" s="161"/>
      <c r="K57" s="162"/>
    </row>
    <row r="58" spans="1:11" s="163" customFormat="1" ht="11.25" customHeight="1">
      <c r="A58" s="164" t="s">
        <v>46</v>
      </c>
      <c r="B58" s="158"/>
      <c r="C58" s="159"/>
      <c r="D58" s="159"/>
      <c r="E58" s="159"/>
      <c r="F58" s="160"/>
      <c r="G58" s="160"/>
      <c r="H58" s="161">
        <v>0.525</v>
      </c>
      <c r="I58" s="161">
        <v>0.526</v>
      </c>
      <c r="J58" s="161">
        <v>0.542</v>
      </c>
      <c r="K58" s="162"/>
    </row>
    <row r="59" spans="1:11" s="173" customFormat="1" ht="11.25" customHeight="1">
      <c r="A59" s="165" t="s">
        <v>47</v>
      </c>
      <c r="B59" s="166"/>
      <c r="C59" s="167"/>
      <c r="D59" s="167"/>
      <c r="E59" s="167"/>
      <c r="F59" s="168"/>
      <c r="G59" s="169"/>
      <c r="H59" s="170">
        <v>0.9430000000000001</v>
      </c>
      <c r="I59" s="171">
        <v>1.206</v>
      </c>
      <c r="J59" s="171">
        <v>1.3170000000000002</v>
      </c>
      <c r="K59" s="172">
        <f>IF(I59&gt;0,100*J59/I59,0)</f>
        <v>109.2039800995025</v>
      </c>
    </row>
    <row r="60" spans="1:11" s="163" customFormat="1" ht="11.25" customHeight="1">
      <c r="A60" s="164"/>
      <c r="B60" s="158"/>
      <c r="C60" s="159"/>
      <c r="D60" s="159"/>
      <c r="E60" s="159"/>
      <c r="F60" s="160"/>
      <c r="G60" s="160"/>
      <c r="H60" s="161"/>
      <c r="I60" s="161"/>
      <c r="J60" s="161"/>
      <c r="K60" s="162"/>
    </row>
    <row r="61" spans="1:11" s="163" customFormat="1" ht="11.25" customHeight="1">
      <c r="A61" s="164" t="s">
        <v>48</v>
      </c>
      <c r="B61" s="158"/>
      <c r="C61" s="159"/>
      <c r="D61" s="159"/>
      <c r="E61" s="159"/>
      <c r="F61" s="160"/>
      <c r="G61" s="160"/>
      <c r="H61" s="161">
        <v>82.581</v>
      </c>
      <c r="I61" s="161">
        <v>90</v>
      </c>
      <c r="J61" s="161">
        <v>106.92</v>
      </c>
      <c r="K61" s="162"/>
    </row>
    <row r="62" spans="1:11" s="163" customFormat="1" ht="11.25" customHeight="1">
      <c r="A62" s="164" t="s">
        <v>49</v>
      </c>
      <c r="B62" s="158"/>
      <c r="C62" s="159"/>
      <c r="D62" s="159"/>
      <c r="E62" s="159"/>
      <c r="F62" s="160"/>
      <c r="G62" s="160"/>
      <c r="H62" s="161">
        <v>0.227</v>
      </c>
      <c r="I62" s="161">
        <v>0.25</v>
      </c>
      <c r="J62" s="161">
        <v>0.251</v>
      </c>
      <c r="K62" s="162"/>
    </row>
    <row r="63" spans="1:11" s="163" customFormat="1" ht="11.25" customHeight="1">
      <c r="A63" s="164" t="s">
        <v>50</v>
      </c>
      <c r="B63" s="158"/>
      <c r="C63" s="159"/>
      <c r="D63" s="159"/>
      <c r="E63" s="159"/>
      <c r="F63" s="160"/>
      <c r="G63" s="160"/>
      <c r="H63" s="161">
        <v>1.33</v>
      </c>
      <c r="I63" s="161">
        <v>1.7</v>
      </c>
      <c r="J63" s="161">
        <v>0.16</v>
      </c>
      <c r="K63" s="162"/>
    </row>
    <row r="64" spans="1:11" s="173" customFormat="1" ht="11.25" customHeight="1">
      <c r="A64" s="165" t="s">
        <v>51</v>
      </c>
      <c r="B64" s="166"/>
      <c r="C64" s="167"/>
      <c r="D64" s="167"/>
      <c r="E64" s="167"/>
      <c r="F64" s="168"/>
      <c r="G64" s="169"/>
      <c r="H64" s="170">
        <v>84.138</v>
      </c>
      <c r="I64" s="171">
        <v>91.95</v>
      </c>
      <c r="J64" s="171">
        <v>107.331</v>
      </c>
      <c r="K64" s="172">
        <f>IF(I64&gt;0,100*J64/I64,0)</f>
        <v>116.72756933115824</v>
      </c>
    </row>
    <row r="65" spans="1:11" s="163" customFormat="1" ht="11.25" customHeight="1">
      <c r="A65" s="164"/>
      <c r="B65" s="158"/>
      <c r="C65" s="159"/>
      <c r="D65" s="159"/>
      <c r="E65" s="159"/>
      <c r="F65" s="160"/>
      <c r="G65" s="160"/>
      <c r="H65" s="161"/>
      <c r="I65" s="161"/>
      <c r="J65" s="161"/>
      <c r="K65" s="162"/>
    </row>
    <row r="66" spans="1:11" s="173" customFormat="1" ht="11.25" customHeight="1">
      <c r="A66" s="165" t="s">
        <v>52</v>
      </c>
      <c r="B66" s="166"/>
      <c r="C66" s="167"/>
      <c r="D66" s="167"/>
      <c r="E66" s="167"/>
      <c r="F66" s="168"/>
      <c r="G66" s="169"/>
      <c r="H66" s="170">
        <v>127.629</v>
      </c>
      <c r="I66" s="171">
        <v>168.111</v>
      </c>
      <c r="J66" s="171">
        <v>159.705</v>
      </c>
      <c r="K66" s="172">
        <f>IF(I66&gt;0,100*J66/I66,0)</f>
        <v>94.99973231971735</v>
      </c>
    </row>
    <row r="67" spans="1:11" s="163" customFormat="1" ht="11.25" customHeight="1">
      <c r="A67" s="164"/>
      <c r="B67" s="158"/>
      <c r="C67" s="159"/>
      <c r="D67" s="159"/>
      <c r="E67" s="159"/>
      <c r="F67" s="160"/>
      <c r="G67" s="160"/>
      <c r="H67" s="161"/>
      <c r="I67" s="161"/>
      <c r="J67" s="161"/>
      <c r="K67" s="162"/>
    </row>
    <row r="68" spans="1:11" s="163" customFormat="1" ht="11.25" customHeight="1">
      <c r="A68" s="164" t="s">
        <v>53</v>
      </c>
      <c r="B68" s="158"/>
      <c r="C68" s="159"/>
      <c r="D68" s="159"/>
      <c r="E68" s="159"/>
      <c r="F68" s="160"/>
      <c r="G68" s="160"/>
      <c r="H68" s="161">
        <v>1.896</v>
      </c>
      <c r="I68" s="161">
        <v>1.6</v>
      </c>
      <c r="J68" s="161">
        <v>1.8</v>
      </c>
      <c r="K68" s="162"/>
    </row>
    <row r="69" spans="1:11" s="163" customFormat="1" ht="11.25" customHeight="1">
      <c r="A69" s="164" t="s">
        <v>54</v>
      </c>
      <c r="B69" s="158"/>
      <c r="C69" s="159"/>
      <c r="D69" s="159"/>
      <c r="E69" s="159"/>
      <c r="F69" s="160"/>
      <c r="G69" s="160"/>
      <c r="H69" s="161"/>
      <c r="I69" s="161"/>
      <c r="J69" s="161"/>
      <c r="K69" s="162"/>
    </row>
    <row r="70" spans="1:11" s="173" customFormat="1" ht="11.25" customHeight="1">
      <c r="A70" s="165" t="s">
        <v>55</v>
      </c>
      <c r="B70" s="166"/>
      <c r="C70" s="167"/>
      <c r="D70" s="167"/>
      <c r="E70" s="167"/>
      <c r="F70" s="168"/>
      <c r="G70" s="169"/>
      <c r="H70" s="170">
        <v>1.896</v>
      </c>
      <c r="I70" s="171">
        <v>1.6</v>
      </c>
      <c r="J70" s="171">
        <v>1.8</v>
      </c>
      <c r="K70" s="172">
        <f>IF(I70&gt;0,100*J70/I70,0)</f>
        <v>112.5</v>
      </c>
    </row>
    <row r="71" spans="1:11" s="163" customFormat="1" ht="11.25" customHeight="1">
      <c r="A71" s="164"/>
      <c r="B71" s="158"/>
      <c r="C71" s="159"/>
      <c r="D71" s="159"/>
      <c r="E71" s="159"/>
      <c r="F71" s="160"/>
      <c r="G71" s="160"/>
      <c r="H71" s="161"/>
      <c r="I71" s="161"/>
      <c r="J71" s="161"/>
      <c r="K71" s="162"/>
    </row>
    <row r="72" spans="1:11" s="163" customFormat="1" ht="11.25" customHeight="1">
      <c r="A72" s="164" t="s">
        <v>56</v>
      </c>
      <c r="B72" s="158"/>
      <c r="C72" s="159"/>
      <c r="D72" s="159"/>
      <c r="E72" s="159"/>
      <c r="F72" s="160"/>
      <c r="G72" s="160"/>
      <c r="H72" s="161">
        <v>1.496</v>
      </c>
      <c r="I72" s="161">
        <v>1.789</v>
      </c>
      <c r="J72" s="161">
        <v>1.745</v>
      </c>
      <c r="K72" s="162"/>
    </row>
    <row r="73" spans="1:11" s="163" customFormat="1" ht="11.25" customHeight="1">
      <c r="A73" s="164" t="s">
        <v>57</v>
      </c>
      <c r="B73" s="158"/>
      <c r="C73" s="159"/>
      <c r="D73" s="159"/>
      <c r="E73" s="159"/>
      <c r="F73" s="160"/>
      <c r="G73" s="160"/>
      <c r="H73" s="161">
        <v>1.945</v>
      </c>
      <c r="I73" s="161">
        <v>2.1</v>
      </c>
      <c r="J73" s="161">
        <v>1.75</v>
      </c>
      <c r="K73" s="162"/>
    </row>
    <row r="74" spans="1:11" s="163" customFormat="1" ht="11.25" customHeight="1">
      <c r="A74" s="164" t="s">
        <v>58</v>
      </c>
      <c r="B74" s="158"/>
      <c r="C74" s="159"/>
      <c r="D74" s="159"/>
      <c r="E74" s="159"/>
      <c r="F74" s="160"/>
      <c r="G74" s="160"/>
      <c r="H74" s="161">
        <v>0.013</v>
      </c>
      <c r="I74" s="161">
        <v>0.18</v>
      </c>
      <c r="J74" s="161">
        <v>0.06</v>
      </c>
      <c r="K74" s="162"/>
    </row>
    <row r="75" spans="1:11" s="163" customFormat="1" ht="11.25" customHeight="1">
      <c r="A75" s="164" t="s">
        <v>59</v>
      </c>
      <c r="B75" s="158"/>
      <c r="C75" s="159"/>
      <c r="D75" s="159"/>
      <c r="E75" s="159"/>
      <c r="F75" s="160"/>
      <c r="G75" s="160"/>
      <c r="H75" s="161">
        <v>0.6742</v>
      </c>
      <c r="I75" s="161">
        <v>0.63821</v>
      </c>
      <c r="J75" s="161">
        <v>0.6444</v>
      </c>
      <c r="K75" s="162"/>
    </row>
    <row r="76" spans="1:11" s="163" customFormat="1" ht="11.25" customHeight="1">
      <c r="A76" s="164" t="s">
        <v>60</v>
      </c>
      <c r="B76" s="158"/>
      <c r="C76" s="159"/>
      <c r="D76" s="159"/>
      <c r="E76" s="159"/>
      <c r="F76" s="160"/>
      <c r="G76" s="160"/>
      <c r="H76" s="161">
        <v>0.783</v>
      </c>
      <c r="I76" s="161">
        <v>1.073</v>
      </c>
      <c r="J76" s="161">
        <v>1.21</v>
      </c>
      <c r="K76" s="162"/>
    </row>
    <row r="77" spans="1:11" s="163" customFormat="1" ht="11.25" customHeight="1">
      <c r="A77" s="164" t="s">
        <v>61</v>
      </c>
      <c r="B77" s="158"/>
      <c r="C77" s="159"/>
      <c r="D77" s="159"/>
      <c r="E77" s="159"/>
      <c r="F77" s="160"/>
      <c r="G77" s="160"/>
      <c r="H77" s="161">
        <v>0.058</v>
      </c>
      <c r="I77" s="161"/>
      <c r="J77" s="161"/>
      <c r="K77" s="162"/>
    </row>
    <row r="78" spans="1:11" s="163" customFormat="1" ht="11.25" customHeight="1">
      <c r="A78" s="164" t="s">
        <v>62</v>
      </c>
      <c r="B78" s="158"/>
      <c r="C78" s="159"/>
      <c r="D78" s="159"/>
      <c r="E78" s="159"/>
      <c r="F78" s="160"/>
      <c r="G78" s="160"/>
      <c r="H78" s="161">
        <v>1.11</v>
      </c>
      <c r="I78" s="161">
        <v>0.8</v>
      </c>
      <c r="J78" s="161">
        <v>0.9</v>
      </c>
      <c r="K78" s="162"/>
    </row>
    <row r="79" spans="1:11" s="163" customFormat="1" ht="11.25" customHeight="1">
      <c r="A79" s="164" t="s">
        <v>63</v>
      </c>
      <c r="B79" s="158"/>
      <c r="C79" s="159"/>
      <c r="D79" s="159"/>
      <c r="E79" s="159"/>
      <c r="F79" s="160"/>
      <c r="G79" s="160"/>
      <c r="H79" s="161">
        <v>9.58</v>
      </c>
      <c r="I79" s="161">
        <v>9</v>
      </c>
      <c r="J79" s="161">
        <v>13.025</v>
      </c>
      <c r="K79" s="162"/>
    </row>
    <row r="80" spans="1:11" s="173" customFormat="1" ht="11.25" customHeight="1">
      <c r="A80" s="175" t="s">
        <v>64</v>
      </c>
      <c r="B80" s="166"/>
      <c r="C80" s="167"/>
      <c r="D80" s="167"/>
      <c r="E80" s="167"/>
      <c r="F80" s="168"/>
      <c r="G80" s="169"/>
      <c r="H80" s="170">
        <v>15.6592</v>
      </c>
      <c r="I80" s="171">
        <v>15.580210000000001</v>
      </c>
      <c r="J80" s="171">
        <v>19.334400000000002</v>
      </c>
      <c r="K80" s="172">
        <f>IF(I80&gt;0,100*J80/I80,0)</f>
        <v>124.09588830959275</v>
      </c>
    </row>
    <row r="81" spans="1:11" s="163" customFormat="1" ht="11.25" customHeight="1">
      <c r="A81" s="164"/>
      <c r="B81" s="158"/>
      <c r="C81" s="159"/>
      <c r="D81" s="159"/>
      <c r="E81" s="159"/>
      <c r="F81" s="160"/>
      <c r="G81" s="160"/>
      <c r="H81" s="161"/>
      <c r="I81" s="161"/>
      <c r="J81" s="161"/>
      <c r="K81" s="162"/>
    </row>
    <row r="82" spans="1:11" s="163" customFormat="1" ht="11.25" customHeight="1">
      <c r="A82" s="164" t="s">
        <v>65</v>
      </c>
      <c r="B82" s="158"/>
      <c r="C82" s="159"/>
      <c r="D82" s="159"/>
      <c r="E82" s="159"/>
      <c r="F82" s="160"/>
      <c r="G82" s="160"/>
      <c r="H82" s="161">
        <v>0.316</v>
      </c>
      <c r="I82" s="161">
        <v>0.316</v>
      </c>
      <c r="J82" s="161">
        <v>0.316</v>
      </c>
      <c r="K82" s="162"/>
    </row>
    <row r="83" spans="1:11" s="163" customFormat="1" ht="11.25" customHeight="1">
      <c r="A83" s="164" t="s">
        <v>66</v>
      </c>
      <c r="B83" s="158"/>
      <c r="C83" s="159"/>
      <c r="D83" s="159"/>
      <c r="E83" s="159"/>
      <c r="F83" s="160"/>
      <c r="G83" s="160"/>
      <c r="H83" s="161">
        <v>0.156</v>
      </c>
      <c r="I83" s="161">
        <v>0.156</v>
      </c>
      <c r="J83" s="161">
        <v>0.125</v>
      </c>
      <c r="K83" s="162"/>
    </row>
    <row r="84" spans="1:11" s="173" customFormat="1" ht="11.25" customHeight="1">
      <c r="A84" s="165" t="s">
        <v>67</v>
      </c>
      <c r="B84" s="166"/>
      <c r="C84" s="167"/>
      <c r="D84" s="167"/>
      <c r="E84" s="167"/>
      <c r="F84" s="168"/>
      <c r="G84" s="169"/>
      <c r="H84" s="170">
        <v>0.472</v>
      </c>
      <c r="I84" s="171">
        <v>0.472</v>
      </c>
      <c r="J84" s="171">
        <v>0.441</v>
      </c>
      <c r="K84" s="172">
        <f>IF(I84&gt;0,100*J84/I84,0)</f>
        <v>93.43220338983052</v>
      </c>
    </row>
    <row r="85" spans="1:11" s="163" customFormat="1" ht="11.25" customHeight="1" thickBot="1">
      <c r="A85" s="164"/>
      <c r="B85" s="158"/>
      <c r="C85" s="159"/>
      <c r="D85" s="159"/>
      <c r="E85" s="159"/>
      <c r="F85" s="160"/>
      <c r="G85" s="160"/>
      <c r="H85" s="161"/>
      <c r="I85" s="161"/>
      <c r="J85" s="161"/>
      <c r="K85" s="162"/>
    </row>
    <row r="86" spans="1:11" s="163" customFormat="1" ht="11.25" customHeight="1">
      <c r="A86" s="179"/>
      <c r="B86" s="180"/>
      <c r="C86" s="181"/>
      <c r="D86" s="181"/>
      <c r="E86" s="181"/>
      <c r="F86" s="182"/>
      <c r="G86" s="160"/>
      <c r="H86" s="183"/>
      <c r="I86" s="184"/>
      <c r="J86" s="184"/>
      <c r="K86" s="182"/>
    </row>
    <row r="87" spans="1:11" s="173" customFormat="1" ht="11.25" customHeight="1">
      <c r="A87" s="185" t="s">
        <v>68</v>
      </c>
      <c r="B87" s="186"/>
      <c r="C87" s="187"/>
      <c r="D87" s="187"/>
      <c r="E87" s="187"/>
      <c r="F87" s="188"/>
      <c r="G87" s="169"/>
      <c r="H87" s="189">
        <v>232.9652</v>
      </c>
      <c r="I87" s="190">
        <v>280.67021</v>
      </c>
      <c r="J87" s="190">
        <v>291.1954</v>
      </c>
      <c r="K87" s="188">
        <f>IF(I87&gt;0,100*J87/I87,0)</f>
        <v>103.75002035306846</v>
      </c>
    </row>
    <row r="88" spans="1:11" ht="11.25" customHeight="1" thickBot="1">
      <c r="A88" s="191"/>
      <c r="B88" s="192"/>
      <c r="C88" s="193"/>
      <c r="D88" s="193"/>
      <c r="E88" s="193"/>
      <c r="F88" s="194"/>
      <c r="G88" s="195"/>
      <c r="H88" s="196"/>
      <c r="I88" s="197"/>
      <c r="J88" s="197"/>
      <c r="K88" s="194"/>
    </row>
    <row r="622" ht="11.25" customHeight="1">
      <c r="B622" s="198"/>
    </row>
    <row r="623" ht="11.25" customHeight="1">
      <c r="B623" s="198"/>
    </row>
    <row r="624" ht="11.25" customHeight="1">
      <c r="B624" s="198"/>
    </row>
    <row r="625" ht="11.25" customHeight="1">
      <c r="B625" s="19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3" useFirstPageNumber="1" horizontalDpi="600" verticalDpi="600" orientation="portrait" paperSize="9" scale="73" r:id="rId1"/>
  <headerFooter alignWithMargins="0">
    <oddFooter>&amp;C53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77"/>
  <dimension ref="A1:K625"/>
  <sheetViews>
    <sheetView view="pageBreakPreview" zoomScale="70" zoomScaleNormal="80" zoomScaleSheetLayoutView="70" zoomScalePageLayoutView="0" workbookViewId="0" topLeftCell="A52">
      <selection activeCell="O77" sqref="O77"/>
    </sheetView>
  </sheetViews>
  <sheetFormatPr defaultColWidth="9.8515625" defaultRowHeight="11.25" customHeight="1"/>
  <cols>
    <col min="1" max="1" width="19.421875" style="199" customWidth="1"/>
    <col min="2" max="2" width="0.85546875" style="199" customWidth="1"/>
    <col min="3" max="3" width="11.7109375" style="199" customWidth="1"/>
    <col min="4" max="4" width="12.140625" style="199" customWidth="1"/>
    <col min="5" max="5" width="11.7109375" style="199" customWidth="1"/>
    <col min="6" max="6" width="10.28125" style="199" customWidth="1"/>
    <col min="7" max="7" width="0.71875" style="199" customWidth="1"/>
    <col min="8" max="8" width="12.421875" style="199" customWidth="1"/>
    <col min="9" max="9" width="12.140625" style="199" customWidth="1"/>
    <col min="10" max="10" width="12.421875" style="199" customWidth="1"/>
    <col min="11" max="11" width="10.7109375" style="199" customWidth="1"/>
    <col min="12" max="15" width="10.8515625" style="102" customWidth="1"/>
    <col min="16" max="16384" width="9.8515625" style="199" customWidth="1"/>
  </cols>
  <sheetData>
    <row r="1" spans="1:11" s="130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s="130" customFormat="1" ht="11.25" customHeight="1">
      <c r="A2" s="131" t="s">
        <v>280</v>
      </c>
      <c r="B2" s="132"/>
      <c r="C2" s="132"/>
      <c r="D2" s="132"/>
      <c r="E2" s="133"/>
      <c r="F2" s="132"/>
      <c r="G2" s="132"/>
      <c r="H2" s="132"/>
      <c r="I2" s="134"/>
      <c r="J2" s="272" t="s">
        <v>70</v>
      </c>
      <c r="K2" s="272"/>
    </row>
    <row r="3" spans="1:11" s="130" customFormat="1" ht="11.2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138" customFormat="1" ht="11.25" customHeight="1">
      <c r="A4" s="135" t="s">
        <v>2</v>
      </c>
      <c r="B4" s="136"/>
      <c r="C4" s="273" t="s">
        <v>3</v>
      </c>
      <c r="D4" s="274"/>
      <c r="E4" s="274"/>
      <c r="F4" s="275"/>
      <c r="G4" s="137"/>
      <c r="H4" s="276" t="s">
        <v>4</v>
      </c>
      <c r="I4" s="277"/>
      <c r="J4" s="277"/>
      <c r="K4" s="278"/>
    </row>
    <row r="5" spans="1:11" s="138" customFormat="1" ht="11.25" customHeight="1" thickBot="1">
      <c r="A5" s="139" t="s">
        <v>5</v>
      </c>
      <c r="B5" s="136"/>
      <c r="C5" s="140"/>
      <c r="D5" s="141"/>
      <c r="E5" s="141"/>
      <c r="F5" s="142"/>
      <c r="G5" s="137"/>
      <c r="H5" s="140"/>
      <c r="I5" s="141"/>
      <c r="J5" s="141"/>
      <c r="K5" s="142"/>
    </row>
    <row r="6" spans="1:11" s="138" customFormat="1" ht="11.25" customHeight="1">
      <c r="A6" s="139" t="s">
        <v>6</v>
      </c>
      <c r="B6" s="136"/>
      <c r="C6" s="143">
        <f>E6-2</f>
        <v>2014</v>
      </c>
      <c r="D6" s="144">
        <f>E6-1</f>
        <v>2015</v>
      </c>
      <c r="E6" s="144">
        <v>2016</v>
      </c>
      <c r="F6" s="145">
        <f>E6</f>
        <v>2016</v>
      </c>
      <c r="G6" s="146"/>
      <c r="H6" s="143">
        <f>J6-2</f>
        <v>2014</v>
      </c>
      <c r="I6" s="144">
        <f>J6-1</f>
        <v>2015</v>
      </c>
      <c r="J6" s="144">
        <v>2016</v>
      </c>
      <c r="K6" s="145">
        <f>J6</f>
        <v>2016</v>
      </c>
    </row>
    <row r="7" spans="1:11" s="138" customFormat="1" ht="11.25" customHeight="1" thickBot="1">
      <c r="A7" s="147"/>
      <c r="B7" s="136"/>
      <c r="C7" s="148"/>
      <c r="D7" s="149"/>
      <c r="E7" s="149"/>
      <c r="F7" s="150" t="str">
        <f>CONCATENATE(D6,"=100")</f>
        <v>2015=100</v>
      </c>
      <c r="G7" s="151"/>
      <c r="H7" s="148" t="s">
        <v>277</v>
      </c>
      <c r="I7" s="149" t="s">
        <v>7</v>
      </c>
      <c r="J7" s="149">
        <v>7</v>
      </c>
      <c r="K7" s="150" t="str">
        <f>CONCATENATE(I6,"=100")</f>
        <v>2015=100</v>
      </c>
    </row>
    <row r="8" spans="1:11" s="130" customFormat="1" ht="11.25" customHeight="1">
      <c r="A8" s="152"/>
      <c r="B8" s="153"/>
      <c r="C8" s="153"/>
      <c r="D8" s="153"/>
      <c r="E8" s="153"/>
      <c r="F8" s="153"/>
      <c r="G8" s="154"/>
      <c r="H8" s="155"/>
      <c r="I8" s="155"/>
      <c r="J8" s="155"/>
      <c r="K8" s="156"/>
    </row>
    <row r="9" spans="1:11" s="163" customFormat="1" ht="11.25" customHeight="1">
      <c r="A9" s="157" t="s">
        <v>8</v>
      </c>
      <c r="B9" s="158"/>
      <c r="C9" s="159"/>
      <c r="D9" s="159"/>
      <c r="E9" s="159"/>
      <c r="F9" s="160"/>
      <c r="G9" s="160"/>
      <c r="H9" s="161">
        <v>10.157620426727973</v>
      </c>
      <c r="I9" s="161">
        <v>18.32447265253858</v>
      </c>
      <c r="J9" s="161">
        <v>16.492</v>
      </c>
      <c r="K9" s="162"/>
    </row>
    <row r="10" spans="1:11" s="163" customFormat="1" ht="11.25" customHeight="1">
      <c r="A10" s="164" t="s">
        <v>9</v>
      </c>
      <c r="B10" s="158"/>
      <c r="C10" s="159"/>
      <c r="D10" s="159"/>
      <c r="E10" s="159"/>
      <c r="F10" s="160"/>
      <c r="G10" s="160"/>
      <c r="H10" s="161">
        <v>8.330201558621626</v>
      </c>
      <c r="I10" s="161">
        <v>12.46857850158489</v>
      </c>
      <c r="J10" s="161">
        <v>11.221</v>
      </c>
      <c r="K10" s="162"/>
    </row>
    <row r="11" spans="1:11" s="163" customFormat="1" ht="11.25" customHeight="1">
      <c r="A11" s="157" t="s">
        <v>10</v>
      </c>
      <c r="B11" s="158"/>
      <c r="C11" s="159"/>
      <c r="D11" s="159"/>
      <c r="E11" s="159"/>
      <c r="F11" s="160"/>
      <c r="G11" s="160"/>
      <c r="H11" s="161">
        <v>53.566768922153734</v>
      </c>
      <c r="I11" s="161">
        <v>60.28203060761975</v>
      </c>
      <c r="J11" s="161">
        <v>54.253</v>
      </c>
      <c r="K11" s="162"/>
    </row>
    <row r="12" spans="1:11" s="163" customFormat="1" ht="11.25" customHeight="1">
      <c r="A12" s="164" t="s">
        <v>11</v>
      </c>
      <c r="B12" s="158"/>
      <c r="C12" s="159"/>
      <c r="D12" s="159"/>
      <c r="E12" s="159"/>
      <c r="F12" s="160"/>
      <c r="G12" s="160"/>
      <c r="H12" s="161">
        <v>41.5770496297344</v>
      </c>
      <c r="I12" s="161">
        <v>54.15877792445225</v>
      </c>
      <c r="J12" s="161">
        <v>48.742</v>
      </c>
      <c r="K12" s="162"/>
    </row>
    <row r="13" spans="1:11" s="173" customFormat="1" ht="11.25" customHeight="1">
      <c r="A13" s="165" t="s">
        <v>12</v>
      </c>
      <c r="B13" s="166"/>
      <c r="C13" s="167"/>
      <c r="D13" s="167"/>
      <c r="E13" s="167"/>
      <c r="F13" s="168"/>
      <c r="G13" s="169"/>
      <c r="H13" s="170">
        <v>113.63164053723773</v>
      </c>
      <c r="I13" s="171">
        <v>145.23385968619547</v>
      </c>
      <c r="J13" s="171">
        <v>130.708</v>
      </c>
      <c r="K13" s="172">
        <f>IF(I13&gt;0,100*J13/I13,0)</f>
        <v>89.99829673494784</v>
      </c>
    </row>
    <row r="14" spans="1:11" s="163" customFormat="1" ht="11.25" customHeight="1">
      <c r="A14" s="164"/>
      <c r="B14" s="158"/>
      <c r="C14" s="159"/>
      <c r="D14" s="159"/>
      <c r="E14" s="159"/>
      <c r="F14" s="160"/>
      <c r="G14" s="160"/>
      <c r="H14" s="161"/>
      <c r="I14" s="161"/>
      <c r="J14" s="161"/>
      <c r="K14" s="162"/>
    </row>
    <row r="15" spans="1:11" s="173" customFormat="1" ht="11.25" customHeight="1">
      <c r="A15" s="165" t="s">
        <v>13</v>
      </c>
      <c r="B15" s="166"/>
      <c r="C15" s="167"/>
      <c r="D15" s="167"/>
      <c r="E15" s="167"/>
      <c r="F15" s="168"/>
      <c r="G15" s="169"/>
      <c r="H15" s="170">
        <v>0.555</v>
      </c>
      <c r="I15" s="171">
        <v>0.267</v>
      </c>
      <c r="J15" s="171">
        <v>0.267</v>
      </c>
      <c r="K15" s="172">
        <f>IF(I15&gt;0,100*J15/I15,0)</f>
        <v>100</v>
      </c>
    </row>
    <row r="16" spans="1:11" s="163" customFormat="1" ht="11.25" customHeight="1">
      <c r="A16" s="174"/>
      <c r="B16" s="158"/>
      <c r="C16" s="159"/>
      <c r="D16" s="159"/>
      <c r="E16" s="159"/>
      <c r="F16" s="160"/>
      <c r="G16" s="160"/>
      <c r="H16" s="161"/>
      <c r="I16" s="161"/>
      <c r="J16" s="161"/>
      <c r="K16" s="162"/>
    </row>
    <row r="17" spans="1:11" s="173" customFormat="1" ht="11.25" customHeight="1">
      <c r="A17" s="165" t="s">
        <v>14</v>
      </c>
      <c r="B17" s="166"/>
      <c r="C17" s="167"/>
      <c r="D17" s="167"/>
      <c r="E17" s="167"/>
      <c r="F17" s="168"/>
      <c r="G17" s="169"/>
      <c r="H17" s="170">
        <v>0.722</v>
      </c>
      <c r="I17" s="171">
        <v>0.528</v>
      </c>
      <c r="J17" s="171">
        <v>0.495</v>
      </c>
      <c r="K17" s="172">
        <f>IF(I17&gt;0,100*J17/I17,0)</f>
        <v>93.75</v>
      </c>
    </row>
    <row r="18" spans="1:11" s="163" customFormat="1" ht="11.25" customHeight="1">
      <c r="A18" s="164"/>
      <c r="B18" s="158"/>
      <c r="C18" s="159"/>
      <c r="D18" s="159"/>
      <c r="E18" s="159"/>
      <c r="F18" s="160"/>
      <c r="G18" s="160"/>
      <c r="H18" s="161"/>
      <c r="I18" s="161"/>
      <c r="J18" s="161"/>
      <c r="K18" s="162"/>
    </row>
    <row r="19" spans="1:11" s="163" customFormat="1" ht="11.25" customHeight="1">
      <c r="A19" s="157" t="s">
        <v>15</v>
      </c>
      <c r="B19" s="158"/>
      <c r="C19" s="159"/>
      <c r="D19" s="159"/>
      <c r="E19" s="159"/>
      <c r="F19" s="160"/>
      <c r="G19" s="160"/>
      <c r="H19" s="161">
        <v>104.497</v>
      </c>
      <c r="I19" s="161">
        <v>98.034</v>
      </c>
      <c r="J19" s="161">
        <v>82</v>
      </c>
      <c r="K19" s="162"/>
    </row>
    <row r="20" spans="1:11" s="163" customFormat="1" ht="11.25" customHeight="1">
      <c r="A20" s="164" t="s">
        <v>16</v>
      </c>
      <c r="B20" s="158"/>
      <c r="C20" s="159"/>
      <c r="D20" s="159"/>
      <c r="E20" s="159"/>
      <c r="F20" s="160"/>
      <c r="G20" s="160"/>
      <c r="H20" s="161">
        <v>3.515</v>
      </c>
      <c r="I20" s="161">
        <v>3.729</v>
      </c>
      <c r="J20" s="161">
        <v>3.729</v>
      </c>
      <c r="K20" s="162"/>
    </row>
    <row r="21" spans="1:11" s="163" customFormat="1" ht="11.25" customHeight="1">
      <c r="A21" s="164" t="s">
        <v>17</v>
      </c>
      <c r="B21" s="158"/>
      <c r="C21" s="159"/>
      <c r="D21" s="159"/>
      <c r="E21" s="159"/>
      <c r="F21" s="160"/>
      <c r="G21" s="160"/>
      <c r="H21" s="161">
        <v>2.323</v>
      </c>
      <c r="I21" s="161">
        <v>2.681</v>
      </c>
      <c r="J21" s="161">
        <v>2.681</v>
      </c>
      <c r="K21" s="162"/>
    </row>
    <row r="22" spans="1:11" s="173" customFormat="1" ht="11.25" customHeight="1">
      <c r="A22" s="165" t="s">
        <v>18</v>
      </c>
      <c r="B22" s="166"/>
      <c r="C22" s="167"/>
      <c r="D22" s="167"/>
      <c r="E22" s="167"/>
      <c r="F22" s="168"/>
      <c r="G22" s="169"/>
      <c r="H22" s="170">
        <v>110.335</v>
      </c>
      <c r="I22" s="171">
        <v>104.444</v>
      </c>
      <c r="J22" s="171">
        <v>88.41</v>
      </c>
      <c r="K22" s="172">
        <f>IF(I22&gt;0,100*J22/I22,0)</f>
        <v>84.64823254567041</v>
      </c>
    </row>
    <row r="23" spans="1:11" s="163" customFormat="1" ht="11.25" customHeight="1">
      <c r="A23" s="164"/>
      <c r="B23" s="158"/>
      <c r="C23" s="159"/>
      <c r="D23" s="159"/>
      <c r="E23" s="159"/>
      <c r="F23" s="160"/>
      <c r="G23" s="160"/>
      <c r="H23" s="161"/>
      <c r="I23" s="161"/>
      <c r="J23" s="161"/>
      <c r="K23" s="162"/>
    </row>
    <row r="24" spans="1:11" s="173" customFormat="1" ht="11.25" customHeight="1">
      <c r="A24" s="165" t="s">
        <v>19</v>
      </c>
      <c r="B24" s="166"/>
      <c r="C24" s="167"/>
      <c r="D24" s="167"/>
      <c r="E24" s="167"/>
      <c r="F24" s="168"/>
      <c r="G24" s="169"/>
      <c r="H24" s="170">
        <v>121.934</v>
      </c>
      <c r="I24" s="171">
        <v>131.786</v>
      </c>
      <c r="J24" s="171">
        <v>118.738</v>
      </c>
      <c r="K24" s="172">
        <f>IF(I24&gt;0,100*J24/I24,0)</f>
        <v>90.09910005615163</v>
      </c>
    </row>
    <row r="25" spans="1:11" s="163" customFormat="1" ht="11.25" customHeight="1">
      <c r="A25" s="164"/>
      <c r="B25" s="158"/>
      <c r="C25" s="159"/>
      <c r="D25" s="159"/>
      <c r="E25" s="159"/>
      <c r="F25" s="160"/>
      <c r="G25" s="160"/>
      <c r="H25" s="161"/>
      <c r="I25" s="161"/>
      <c r="J25" s="161"/>
      <c r="K25" s="162"/>
    </row>
    <row r="26" spans="1:11" s="173" customFormat="1" ht="11.25" customHeight="1">
      <c r="A26" s="165" t="s">
        <v>20</v>
      </c>
      <c r="B26" s="166"/>
      <c r="C26" s="167"/>
      <c r="D26" s="167"/>
      <c r="E26" s="167"/>
      <c r="F26" s="168"/>
      <c r="G26" s="169"/>
      <c r="H26" s="170">
        <v>288.345</v>
      </c>
      <c r="I26" s="171">
        <v>309.832</v>
      </c>
      <c r="J26" s="171">
        <v>310</v>
      </c>
      <c r="K26" s="172">
        <f>IF(I26&gt;0,100*J26/I26,0)</f>
        <v>100.05422293371892</v>
      </c>
    </row>
    <row r="27" spans="1:11" s="163" customFormat="1" ht="11.25" customHeight="1">
      <c r="A27" s="164"/>
      <c r="B27" s="158"/>
      <c r="C27" s="159"/>
      <c r="D27" s="159"/>
      <c r="E27" s="159"/>
      <c r="F27" s="160"/>
      <c r="G27" s="160"/>
      <c r="H27" s="161"/>
      <c r="I27" s="161"/>
      <c r="J27" s="161"/>
      <c r="K27" s="162"/>
    </row>
    <row r="28" spans="1:11" s="163" customFormat="1" ht="11.25" customHeight="1">
      <c r="A28" s="164" t="s">
        <v>21</v>
      </c>
      <c r="B28" s="158"/>
      <c r="C28" s="159"/>
      <c r="D28" s="159"/>
      <c r="E28" s="159"/>
      <c r="F28" s="160"/>
      <c r="G28" s="160"/>
      <c r="H28" s="161">
        <v>19.555</v>
      </c>
      <c r="I28" s="161">
        <v>19.349</v>
      </c>
      <c r="J28" s="161">
        <v>15.541</v>
      </c>
      <c r="K28" s="162"/>
    </row>
    <row r="29" spans="1:11" s="163" customFormat="1" ht="11.25" customHeight="1">
      <c r="A29" s="164" t="s">
        <v>22</v>
      </c>
      <c r="B29" s="158"/>
      <c r="C29" s="159"/>
      <c r="D29" s="159"/>
      <c r="E29" s="159"/>
      <c r="F29" s="160"/>
      <c r="G29" s="160"/>
      <c r="H29" s="161">
        <v>5.983</v>
      </c>
      <c r="I29" s="161">
        <v>4.622</v>
      </c>
      <c r="J29" s="161">
        <v>5.345</v>
      </c>
      <c r="K29" s="162"/>
    </row>
    <row r="30" spans="1:11" s="163" customFormat="1" ht="11.25" customHeight="1">
      <c r="A30" s="164" t="s">
        <v>23</v>
      </c>
      <c r="B30" s="158"/>
      <c r="C30" s="159"/>
      <c r="D30" s="159"/>
      <c r="E30" s="159"/>
      <c r="F30" s="160"/>
      <c r="G30" s="160"/>
      <c r="H30" s="161">
        <v>121.418</v>
      </c>
      <c r="I30" s="161">
        <v>163.409</v>
      </c>
      <c r="J30" s="161">
        <v>161.757</v>
      </c>
      <c r="K30" s="162"/>
    </row>
    <row r="31" spans="1:11" s="173" customFormat="1" ht="11.25" customHeight="1">
      <c r="A31" s="175" t="s">
        <v>24</v>
      </c>
      <c r="B31" s="166"/>
      <c r="C31" s="167"/>
      <c r="D31" s="167"/>
      <c r="E31" s="167"/>
      <c r="F31" s="168"/>
      <c r="G31" s="169"/>
      <c r="H31" s="170">
        <v>146.95600000000002</v>
      </c>
      <c r="I31" s="171">
        <v>187.38</v>
      </c>
      <c r="J31" s="171">
        <v>182.643</v>
      </c>
      <c r="K31" s="172">
        <f>IF(I31&gt;0,100*J31/I31,0)</f>
        <v>97.47198206852386</v>
      </c>
    </row>
    <row r="32" spans="1:11" s="163" customFormat="1" ht="11.25" customHeight="1">
      <c r="A32" s="164"/>
      <c r="B32" s="158"/>
      <c r="C32" s="159"/>
      <c r="D32" s="159"/>
      <c r="E32" s="159"/>
      <c r="F32" s="160"/>
      <c r="G32" s="160"/>
      <c r="H32" s="161"/>
      <c r="I32" s="161"/>
      <c r="J32" s="161"/>
      <c r="K32" s="162"/>
    </row>
    <row r="33" spans="1:11" s="163" customFormat="1" ht="11.25" customHeight="1">
      <c r="A33" s="164" t="s">
        <v>25</v>
      </c>
      <c r="B33" s="158"/>
      <c r="C33" s="159"/>
      <c r="D33" s="159"/>
      <c r="E33" s="159"/>
      <c r="F33" s="160"/>
      <c r="G33" s="160"/>
      <c r="H33" s="161">
        <v>208.516</v>
      </c>
      <c r="I33" s="161">
        <v>199.897</v>
      </c>
      <c r="J33" s="161">
        <v>159.918</v>
      </c>
      <c r="K33" s="162"/>
    </row>
    <row r="34" spans="1:11" s="163" customFormat="1" ht="11.25" customHeight="1">
      <c r="A34" s="164" t="s">
        <v>26</v>
      </c>
      <c r="B34" s="158"/>
      <c r="C34" s="159"/>
      <c r="D34" s="159"/>
      <c r="E34" s="159"/>
      <c r="F34" s="160"/>
      <c r="G34" s="160"/>
      <c r="H34" s="161">
        <v>8.995</v>
      </c>
      <c r="I34" s="161">
        <v>7.788</v>
      </c>
      <c r="J34" s="161">
        <v>7.5</v>
      </c>
      <c r="K34" s="162"/>
    </row>
    <row r="35" spans="1:11" s="163" customFormat="1" ht="11.25" customHeight="1">
      <c r="A35" s="164" t="s">
        <v>27</v>
      </c>
      <c r="B35" s="158"/>
      <c r="C35" s="159"/>
      <c r="D35" s="159"/>
      <c r="E35" s="159"/>
      <c r="F35" s="160"/>
      <c r="G35" s="160"/>
      <c r="H35" s="161">
        <v>37.376</v>
      </c>
      <c r="I35" s="161">
        <v>36.838</v>
      </c>
      <c r="J35" s="161">
        <v>45</v>
      </c>
      <c r="K35" s="162"/>
    </row>
    <row r="36" spans="1:11" s="163" customFormat="1" ht="11.25" customHeight="1">
      <c r="A36" s="164" t="s">
        <v>28</v>
      </c>
      <c r="B36" s="158"/>
      <c r="C36" s="159"/>
      <c r="D36" s="159"/>
      <c r="E36" s="159"/>
      <c r="F36" s="160"/>
      <c r="G36" s="160"/>
      <c r="H36" s="161">
        <v>196.959</v>
      </c>
      <c r="I36" s="161">
        <v>196.916</v>
      </c>
      <c r="J36" s="161">
        <v>170</v>
      </c>
      <c r="K36" s="162"/>
    </row>
    <row r="37" spans="1:11" s="173" customFormat="1" ht="11.25" customHeight="1">
      <c r="A37" s="165" t="s">
        <v>29</v>
      </c>
      <c r="B37" s="166"/>
      <c r="C37" s="167"/>
      <c r="D37" s="167"/>
      <c r="E37" s="167"/>
      <c r="F37" s="168"/>
      <c r="G37" s="169"/>
      <c r="H37" s="170">
        <v>451.846</v>
      </c>
      <c r="I37" s="171">
        <v>441.43899999999996</v>
      </c>
      <c r="J37" s="171">
        <v>382.418</v>
      </c>
      <c r="K37" s="172">
        <f>IF(I37&gt;0,100*J37/I37,0)</f>
        <v>86.62986278964932</v>
      </c>
    </row>
    <row r="38" spans="1:11" s="163" customFormat="1" ht="11.25" customHeight="1">
      <c r="A38" s="164"/>
      <c r="B38" s="158"/>
      <c r="C38" s="159"/>
      <c r="D38" s="159"/>
      <c r="E38" s="159"/>
      <c r="F38" s="160"/>
      <c r="G38" s="160"/>
      <c r="H38" s="161"/>
      <c r="I38" s="161"/>
      <c r="J38" s="161"/>
      <c r="K38" s="162"/>
    </row>
    <row r="39" spans="1:11" s="173" customFormat="1" ht="11.25" customHeight="1">
      <c r="A39" s="165" t="s">
        <v>30</v>
      </c>
      <c r="B39" s="166"/>
      <c r="C39" s="167"/>
      <c r="D39" s="167"/>
      <c r="E39" s="167"/>
      <c r="F39" s="168"/>
      <c r="G39" s="169"/>
      <c r="H39" s="170">
        <v>7.874</v>
      </c>
      <c r="I39" s="171">
        <v>8.66</v>
      </c>
      <c r="J39" s="171">
        <v>10</v>
      </c>
      <c r="K39" s="172">
        <f>IF(I39&gt;0,100*J39/I39,0)</f>
        <v>115.47344110854503</v>
      </c>
    </row>
    <row r="40" spans="1:11" s="163" customFormat="1" ht="11.25" customHeight="1">
      <c r="A40" s="164"/>
      <c r="B40" s="158"/>
      <c r="C40" s="159"/>
      <c r="D40" s="159"/>
      <c r="E40" s="159"/>
      <c r="F40" s="160"/>
      <c r="G40" s="160"/>
      <c r="H40" s="161"/>
      <c r="I40" s="161"/>
      <c r="J40" s="161"/>
      <c r="K40" s="162"/>
    </row>
    <row r="41" spans="1:11" s="163" customFormat="1" ht="11.25" customHeight="1">
      <c r="A41" s="157" t="s">
        <v>31</v>
      </c>
      <c r="B41" s="158"/>
      <c r="C41" s="159"/>
      <c r="D41" s="159"/>
      <c r="E41" s="159"/>
      <c r="F41" s="160"/>
      <c r="G41" s="160"/>
      <c r="H41" s="161">
        <v>5.81</v>
      </c>
      <c r="I41" s="161">
        <v>5.304</v>
      </c>
      <c r="J41" s="161">
        <v>4.6</v>
      </c>
      <c r="K41" s="162"/>
    </row>
    <row r="42" spans="1:11" s="163" customFormat="1" ht="11.25" customHeight="1">
      <c r="A42" s="164" t="s">
        <v>32</v>
      </c>
      <c r="B42" s="158"/>
      <c r="C42" s="159"/>
      <c r="D42" s="159"/>
      <c r="E42" s="159"/>
      <c r="F42" s="160"/>
      <c r="G42" s="160"/>
      <c r="H42" s="161">
        <v>88.17</v>
      </c>
      <c r="I42" s="161">
        <v>56.679</v>
      </c>
      <c r="J42" s="161">
        <v>80</v>
      </c>
      <c r="K42" s="162"/>
    </row>
    <row r="43" spans="1:11" s="163" customFormat="1" ht="11.25" customHeight="1">
      <c r="A43" s="164" t="s">
        <v>33</v>
      </c>
      <c r="B43" s="158"/>
      <c r="C43" s="159"/>
      <c r="D43" s="159"/>
      <c r="E43" s="159"/>
      <c r="F43" s="160"/>
      <c r="G43" s="160"/>
      <c r="H43" s="161">
        <v>23.382</v>
      </c>
      <c r="I43" s="161">
        <v>25.023</v>
      </c>
      <c r="J43" s="161">
        <v>28</v>
      </c>
      <c r="K43" s="162"/>
    </row>
    <row r="44" spans="1:11" s="163" customFormat="1" ht="11.25" customHeight="1">
      <c r="A44" s="164" t="s">
        <v>34</v>
      </c>
      <c r="B44" s="158"/>
      <c r="C44" s="159"/>
      <c r="D44" s="159"/>
      <c r="E44" s="159"/>
      <c r="F44" s="160"/>
      <c r="G44" s="160"/>
      <c r="H44" s="161">
        <v>1.808</v>
      </c>
      <c r="I44" s="161">
        <v>1.54</v>
      </c>
      <c r="J44" s="161">
        <v>1.54</v>
      </c>
      <c r="K44" s="162"/>
    </row>
    <row r="45" spans="1:11" s="163" customFormat="1" ht="11.25" customHeight="1">
      <c r="A45" s="164" t="s">
        <v>35</v>
      </c>
      <c r="B45" s="158"/>
      <c r="C45" s="159"/>
      <c r="D45" s="159"/>
      <c r="E45" s="159"/>
      <c r="F45" s="160"/>
      <c r="G45" s="160"/>
      <c r="H45" s="161">
        <v>1.73</v>
      </c>
      <c r="I45" s="161">
        <v>1.6</v>
      </c>
      <c r="J45" s="161">
        <v>1.6</v>
      </c>
      <c r="K45" s="162"/>
    </row>
    <row r="46" spans="1:11" s="163" customFormat="1" ht="11.25" customHeight="1">
      <c r="A46" s="164" t="s">
        <v>36</v>
      </c>
      <c r="B46" s="158"/>
      <c r="C46" s="159"/>
      <c r="D46" s="159"/>
      <c r="E46" s="159"/>
      <c r="F46" s="160"/>
      <c r="G46" s="160"/>
      <c r="H46" s="161">
        <v>10.705</v>
      </c>
      <c r="I46" s="161">
        <v>10.224</v>
      </c>
      <c r="J46" s="161">
        <v>10.764</v>
      </c>
      <c r="K46" s="162"/>
    </row>
    <row r="47" spans="1:11" s="163" customFormat="1" ht="11.25" customHeight="1">
      <c r="A47" s="164" t="s">
        <v>37</v>
      </c>
      <c r="B47" s="158"/>
      <c r="C47" s="159"/>
      <c r="D47" s="159"/>
      <c r="E47" s="159"/>
      <c r="F47" s="160"/>
      <c r="G47" s="160"/>
      <c r="H47" s="161">
        <v>4.934</v>
      </c>
      <c r="I47" s="161">
        <v>3.56</v>
      </c>
      <c r="J47" s="161">
        <v>5</v>
      </c>
      <c r="K47" s="162"/>
    </row>
    <row r="48" spans="1:11" s="163" customFormat="1" ht="11.25" customHeight="1">
      <c r="A48" s="164" t="s">
        <v>38</v>
      </c>
      <c r="B48" s="158"/>
      <c r="C48" s="159"/>
      <c r="D48" s="159"/>
      <c r="E48" s="159"/>
      <c r="F48" s="160"/>
      <c r="G48" s="160"/>
      <c r="H48" s="161">
        <v>144.306</v>
      </c>
      <c r="I48" s="161">
        <v>129.95</v>
      </c>
      <c r="J48" s="161">
        <v>144</v>
      </c>
      <c r="K48" s="162"/>
    </row>
    <row r="49" spans="1:11" s="163" customFormat="1" ht="11.25" customHeight="1">
      <c r="A49" s="164" t="s">
        <v>39</v>
      </c>
      <c r="B49" s="158"/>
      <c r="C49" s="159"/>
      <c r="D49" s="159"/>
      <c r="E49" s="159"/>
      <c r="F49" s="160"/>
      <c r="G49" s="160"/>
      <c r="H49" s="161">
        <v>49.8</v>
      </c>
      <c r="I49" s="161">
        <v>42.4</v>
      </c>
      <c r="J49" s="161">
        <v>50</v>
      </c>
      <c r="K49" s="162"/>
    </row>
    <row r="50" spans="1:11" s="173" customFormat="1" ht="11.25" customHeight="1">
      <c r="A50" s="175" t="s">
        <v>40</v>
      </c>
      <c r="B50" s="166"/>
      <c r="C50" s="167"/>
      <c r="D50" s="167"/>
      <c r="E50" s="167"/>
      <c r="F50" s="168"/>
      <c r="G50" s="169"/>
      <c r="H50" s="170">
        <v>330.64500000000004</v>
      </c>
      <c r="I50" s="171">
        <v>276.28</v>
      </c>
      <c r="J50" s="171">
        <v>325.504</v>
      </c>
      <c r="K50" s="172">
        <f>IF(I50&gt;0,100*J50/I50,0)</f>
        <v>117.81670768785293</v>
      </c>
    </row>
    <row r="51" spans="1:11" s="163" customFormat="1" ht="11.25" customHeight="1">
      <c r="A51" s="164"/>
      <c r="B51" s="176"/>
      <c r="C51" s="177"/>
      <c r="D51" s="177"/>
      <c r="E51" s="177"/>
      <c r="F51" s="178"/>
      <c r="G51" s="160"/>
      <c r="H51" s="161"/>
      <c r="I51" s="161"/>
      <c r="J51" s="161"/>
      <c r="K51" s="162"/>
    </row>
    <row r="52" spans="1:11" s="173" customFormat="1" ht="11.25" customHeight="1">
      <c r="A52" s="165" t="s">
        <v>41</v>
      </c>
      <c r="B52" s="166"/>
      <c r="C52" s="167"/>
      <c r="D52" s="167"/>
      <c r="E52" s="167"/>
      <c r="F52" s="168"/>
      <c r="G52" s="169"/>
      <c r="H52" s="170">
        <v>18.041</v>
      </c>
      <c r="I52" s="171">
        <v>16.538</v>
      </c>
      <c r="J52" s="171">
        <v>16.538</v>
      </c>
      <c r="K52" s="172">
        <f>IF(I52&gt;0,100*J52/I52,0)</f>
        <v>100</v>
      </c>
    </row>
    <row r="53" spans="1:11" s="163" customFormat="1" ht="11.25" customHeight="1">
      <c r="A53" s="164"/>
      <c r="B53" s="158"/>
      <c r="C53" s="159"/>
      <c r="D53" s="159"/>
      <c r="E53" s="159"/>
      <c r="F53" s="160"/>
      <c r="G53" s="160"/>
      <c r="H53" s="161"/>
      <c r="I53" s="161"/>
      <c r="J53" s="161"/>
      <c r="K53" s="162"/>
    </row>
    <row r="54" spans="1:11" s="163" customFormat="1" ht="11.25" customHeight="1">
      <c r="A54" s="164" t="s">
        <v>42</v>
      </c>
      <c r="B54" s="158"/>
      <c r="C54" s="159"/>
      <c r="D54" s="159"/>
      <c r="E54" s="159"/>
      <c r="F54" s="160"/>
      <c r="G54" s="160"/>
      <c r="H54" s="161">
        <v>482.732</v>
      </c>
      <c r="I54" s="161">
        <v>457.147</v>
      </c>
      <c r="J54" s="161">
        <v>460</v>
      </c>
      <c r="K54" s="162"/>
    </row>
    <row r="55" spans="1:11" s="163" customFormat="1" ht="11.25" customHeight="1">
      <c r="A55" s="164" t="s">
        <v>43</v>
      </c>
      <c r="B55" s="158"/>
      <c r="C55" s="159"/>
      <c r="D55" s="159"/>
      <c r="E55" s="159"/>
      <c r="F55" s="160"/>
      <c r="G55" s="160"/>
      <c r="H55" s="161">
        <v>1646.384</v>
      </c>
      <c r="I55" s="161">
        <v>1469.035</v>
      </c>
      <c r="J55" s="161">
        <v>1322.132</v>
      </c>
      <c r="K55" s="162"/>
    </row>
    <row r="56" spans="1:11" s="163" customFormat="1" ht="11.25" customHeight="1">
      <c r="A56" s="164" t="s">
        <v>44</v>
      </c>
      <c r="B56" s="158"/>
      <c r="C56" s="159"/>
      <c r="D56" s="159"/>
      <c r="E56" s="159"/>
      <c r="F56" s="160"/>
      <c r="G56" s="160"/>
      <c r="H56" s="161">
        <v>437.7</v>
      </c>
      <c r="I56" s="161">
        <v>430</v>
      </c>
      <c r="J56" s="161">
        <v>408.5</v>
      </c>
      <c r="K56" s="162"/>
    </row>
    <row r="57" spans="1:11" s="163" customFormat="1" ht="11.25" customHeight="1">
      <c r="A57" s="164" t="s">
        <v>45</v>
      </c>
      <c r="B57" s="158"/>
      <c r="C57" s="159"/>
      <c r="D57" s="159"/>
      <c r="E57" s="159"/>
      <c r="F57" s="160"/>
      <c r="G57" s="160"/>
      <c r="H57" s="161">
        <v>8.588</v>
      </c>
      <c r="I57" s="161">
        <v>8.608</v>
      </c>
      <c r="J57" s="161">
        <v>7.532</v>
      </c>
      <c r="K57" s="162"/>
    </row>
    <row r="58" spans="1:11" s="163" customFormat="1" ht="11.25" customHeight="1">
      <c r="A58" s="164" t="s">
        <v>46</v>
      </c>
      <c r="B58" s="158"/>
      <c r="C58" s="159"/>
      <c r="D58" s="159"/>
      <c r="E58" s="159"/>
      <c r="F58" s="160"/>
      <c r="G58" s="160"/>
      <c r="H58" s="161">
        <v>741.792</v>
      </c>
      <c r="I58" s="161">
        <v>681.16</v>
      </c>
      <c r="J58" s="161">
        <v>691.078</v>
      </c>
      <c r="K58" s="162"/>
    </row>
    <row r="59" spans="1:11" s="173" customFormat="1" ht="11.25" customHeight="1">
      <c r="A59" s="165" t="s">
        <v>47</v>
      </c>
      <c r="B59" s="166"/>
      <c r="C59" s="167"/>
      <c r="D59" s="167"/>
      <c r="E59" s="167"/>
      <c r="F59" s="168"/>
      <c r="G59" s="169"/>
      <c r="H59" s="170">
        <v>3317.196</v>
      </c>
      <c r="I59" s="171">
        <v>3045.95</v>
      </c>
      <c r="J59" s="171">
        <v>2889.242</v>
      </c>
      <c r="K59" s="172">
        <f>IF(I59&gt;0,100*J59/I59,0)</f>
        <v>94.85520116876509</v>
      </c>
    </row>
    <row r="60" spans="1:11" s="163" customFormat="1" ht="11.25" customHeight="1">
      <c r="A60" s="164"/>
      <c r="B60" s="158"/>
      <c r="C60" s="159"/>
      <c r="D60" s="159"/>
      <c r="E60" s="159"/>
      <c r="F60" s="160"/>
      <c r="G60" s="160"/>
      <c r="H60" s="161"/>
      <c r="I60" s="161"/>
      <c r="J60" s="161"/>
      <c r="K60" s="162"/>
    </row>
    <row r="61" spans="1:11" s="163" customFormat="1" ht="11.25" customHeight="1">
      <c r="A61" s="164" t="s">
        <v>48</v>
      </c>
      <c r="B61" s="158"/>
      <c r="C61" s="159"/>
      <c r="D61" s="159"/>
      <c r="E61" s="159"/>
      <c r="F61" s="160"/>
      <c r="G61" s="160"/>
      <c r="H61" s="161">
        <v>30</v>
      </c>
      <c r="I61" s="161">
        <v>32.364</v>
      </c>
      <c r="J61" s="161">
        <v>39.5</v>
      </c>
      <c r="K61" s="162"/>
    </row>
    <row r="62" spans="1:11" s="163" customFormat="1" ht="11.25" customHeight="1">
      <c r="A62" s="164" t="s">
        <v>49</v>
      </c>
      <c r="B62" s="158"/>
      <c r="C62" s="159"/>
      <c r="D62" s="159"/>
      <c r="E62" s="159"/>
      <c r="F62" s="160"/>
      <c r="G62" s="160"/>
      <c r="H62" s="161">
        <v>1.316</v>
      </c>
      <c r="I62" s="161">
        <v>1.527</v>
      </c>
      <c r="J62" s="161">
        <v>1.527</v>
      </c>
      <c r="K62" s="162"/>
    </row>
    <row r="63" spans="1:11" s="163" customFormat="1" ht="11.25" customHeight="1">
      <c r="A63" s="164" t="s">
        <v>50</v>
      </c>
      <c r="B63" s="158"/>
      <c r="C63" s="159"/>
      <c r="D63" s="159"/>
      <c r="E63" s="159"/>
      <c r="F63" s="160"/>
      <c r="G63" s="160"/>
      <c r="H63" s="161">
        <v>149.671</v>
      </c>
      <c r="I63" s="161">
        <v>209.354</v>
      </c>
      <c r="J63" s="161">
        <v>200</v>
      </c>
      <c r="K63" s="162"/>
    </row>
    <row r="64" spans="1:11" s="173" customFormat="1" ht="11.25" customHeight="1">
      <c r="A64" s="165" t="s">
        <v>51</v>
      </c>
      <c r="B64" s="166"/>
      <c r="C64" s="167"/>
      <c r="D64" s="167"/>
      <c r="E64" s="167"/>
      <c r="F64" s="168"/>
      <c r="G64" s="169"/>
      <c r="H64" s="170">
        <v>180.987</v>
      </c>
      <c r="I64" s="171">
        <v>243.245</v>
      </c>
      <c r="J64" s="171">
        <v>241.027</v>
      </c>
      <c r="K64" s="172">
        <f>IF(I64&gt;0,100*J64/I64,0)</f>
        <v>99.08816214105119</v>
      </c>
    </row>
    <row r="65" spans="1:11" s="163" customFormat="1" ht="11.25" customHeight="1">
      <c r="A65" s="164"/>
      <c r="B65" s="158"/>
      <c r="C65" s="159"/>
      <c r="D65" s="159"/>
      <c r="E65" s="159"/>
      <c r="F65" s="160"/>
      <c r="G65" s="160"/>
      <c r="H65" s="161"/>
      <c r="I65" s="161"/>
      <c r="J65" s="161"/>
      <c r="K65" s="162"/>
    </row>
    <row r="66" spans="1:11" s="173" customFormat="1" ht="11.25" customHeight="1">
      <c r="A66" s="165" t="s">
        <v>52</v>
      </c>
      <c r="B66" s="166"/>
      <c r="C66" s="167"/>
      <c r="D66" s="167"/>
      <c r="E66" s="167"/>
      <c r="F66" s="168"/>
      <c r="G66" s="169"/>
      <c r="H66" s="170">
        <v>50.305</v>
      </c>
      <c r="I66" s="171">
        <v>68.702</v>
      </c>
      <c r="J66" s="171">
        <v>58.604</v>
      </c>
      <c r="K66" s="172">
        <f>IF(I66&gt;0,100*J66/I66,0)</f>
        <v>85.3017379406713</v>
      </c>
    </row>
    <row r="67" spans="1:11" s="163" customFormat="1" ht="11.25" customHeight="1">
      <c r="A67" s="164"/>
      <c r="B67" s="158"/>
      <c r="C67" s="159"/>
      <c r="D67" s="159"/>
      <c r="E67" s="159"/>
      <c r="F67" s="160"/>
      <c r="G67" s="160"/>
      <c r="H67" s="161"/>
      <c r="I67" s="161"/>
      <c r="J67" s="161"/>
      <c r="K67" s="162"/>
    </row>
    <row r="68" spans="1:11" s="163" customFormat="1" ht="11.25" customHeight="1">
      <c r="A68" s="164" t="s">
        <v>53</v>
      </c>
      <c r="B68" s="158"/>
      <c r="C68" s="159"/>
      <c r="D68" s="159"/>
      <c r="E68" s="159"/>
      <c r="F68" s="160"/>
      <c r="G68" s="160"/>
      <c r="H68" s="161">
        <v>573.74</v>
      </c>
      <c r="I68" s="161">
        <v>543.45</v>
      </c>
      <c r="J68" s="161">
        <v>480</v>
      </c>
      <c r="K68" s="162"/>
    </row>
    <row r="69" spans="1:11" s="163" customFormat="1" ht="11.25" customHeight="1">
      <c r="A69" s="164" t="s">
        <v>54</v>
      </c>
      <c r="B69" s="158"/>
      <c r="C69" s="159"/>
      <c r="D69" s="159"/>
      <c r="E69" s="159"/>
      <c r="F69" s="160"/>
      <c r="G69" s="160"/>
      <c r="H69" s="161">
        <v>6.575</v>
      </c>
      <c r="I69" s="161">
        <v>5.75</v>
      </c>
      <c r="J69" s="161">
        <v>5.5</v>
      </c>
      <c r="K69" s="162"/>
    </row>
    <row r="70" spans="1:11" s="173" customFormat="1" ht="11.25" customHeight="1">
      <c r="A70" s="165" t="s">
        <v>55</v>
      </c>
      <c r="B70" s="166"/>
      <c r="C70" s="167"/>
      <c r="D70" s="167"/>
      <c r="E70" s="167"/>
      <c r="F70" s="168"/>
      <c r="G70" s="169"/>
      <c r="H70" s="170">
        <v>580.315</v>
      </c>
      <c r="I70" s="171">
        <v>549.2</v>
      </c>
      <c r="J70" s="171">
        <v>485.5</v>
      </c>
      <c r="K70" s="172">
        <f>IF(I70&gt;0,100*J70/I70,0)</f>
        <v>88.401310997815</v>
      </c>
    </row>
    <row r="71" spans="1:11" s="163" customFormat="1" ht="11.25" customHeight="1">
      <c r="A71" s="164"/>
      <c r="B71" s="158"/>
      <c r="C71" s="159"/>
      <c r="D71" s="159"/>
      <c r="E71" s="159"/>
      <c r="F71" s="160"/>
      <c r="G71" s="160"/>
      <c r="H71" s="161"/>
      <c r="I71" s="161"/>
      <c r="J71" s="161"/>
      <c r="K71" s="162"/>
    </row>
    <row r="72" spans="1:11" s="163" customFormat="1" ht="11.25" customHeight="1">
      <c r="A72" s="164" t="s">
        <v>56</v>
      </c>
      <c r="B72" s="158"/>
      <c r="C72" s="159"/>
      <c r="D72" s="159"/>
      <c r="E72" s="159"/>
      <c r="F72" s="160"/>
      <c r="G72" s="160"/>
      <c r="H72" s="161">
        <v>1.412</v>
      </c>
      <c r="I72" s="161">
        <v>1.483</v>
      </c>
      <c r="J72" s="161">
        <v>1.406</v>
      </c>
      <c r="K72" s="162"/>
    </row>
    <row r="73" spans="1:11" s="163" customFormat="1" ht="11.25" customHeight="1">
      <c r="A73" s="164" t="s">
        <v>57</v>
      </c>
      <c r="B73" s="158"/>
      <c r="C73" s="159"/>
      <c r="D73" s="159"/>
      <c r="E73" s="159"/>
      <c r="F73" s="160"/>
      <c r="G73" s="160"/>
      <c r="H73" s="161">
        <v>70.156</v>
      </c>
      <c r="I73" s="161">
        <v>76.414</v>
      </c>
      <c r="J73" s="161">
        <v>64.1</v>
      </c>
      <c r="K73" s="162"/>
    </row>
    <row r="74" spans="1:11" s="163" customFormat="1" ht="11.25" customHeight="1">
      <c r="A74" s="164" t="s">
        <v>58</v>
      </c>
      <c r="B74" s="158"/>
      <c r="C74" s="159"/>
      <c r="D74" s="159"/>
      <c r="E74" s="159"/>
      <c r="F74" s="160"/>
      <c r="G74" s="160"/>
      <c r="H74" s="161">
        <v>54.5</v>
      </c>
      <c r="I74" s="161">
        <v>48</v>
      </c>
      <c r="J74" s="161">
        <v>50</v>
      </c>
      <c r="K74" s="162"/>
    </row>
    <row r="75" spans="1:11" s="163" customFormat="1" ht="11.25" customHeight="1">
      <c r="A75" s="164" t="s">
        <v>59</v>
      </c>
      <c r="B75" s="158"/>
      <c r="C75" s="159"/>
      <c r="D75" s="159"/>
      <c r="E75" s="159"/>
      <c r="F75" s="160"/>
      <c r="G75" s="160"/>
      <c r="H75" s="161">
        <v>7.452</v>
      </c>
      <c r="I75" s="161">
        <v>6.22023</v>
      </c>
      <c r="J75" s="161">
        <v>6.22023</v>
      </c>
      <c r="K75" s="162"/>
    </row>
    <row r="76" spans="1:11" s="163" customFormat="1" ht="11.25" customHeight="1">
      <c r="A76" s="164" t="s">
        <v>60</v>
      </c>
      <c r="B76" s="158"/>
      <c r="C76" s="159"/>
      <c r="D76" s="159"/>
      <c r="E76" s="159"/>
      <c r="F76" s="160"/>
      <c r="G76" s="160"/>
      <c r="H76" s="161">
        <v>20.179</v>
      </c>
      <c r="I76" s="161">
        <v>37.8</v>
      </c>
      <c r="J76" s="161">
        <v>24.6</v>
      </c>
      <c r="K76" s="162"/>
    </row>
    <row r="77" spans="1:11" s="163" customFormat="1" ht="11.25" customHeight="1">
      <c r="A77" s="164" t="s">
        <v>61</v>
      </c>
      <c r="B77" s="158"/>
      <c r="C77" s="159"/>
      <c r="D77" s="159"/>
      <c r="E77" s="159"/>
      <c r="F77" s="160"/>
      <c r="G77" s="160"/>
      <c r="H77" s="161">
        <v>0.97</v>
      </c>
      <c r="I77" s="161">
        <v>0.574</v>
      </c>
      <c r="J77" s="161">
        <v>0.4</v>
      </c>
      <c r="K77" s="162"/>
    </row>
    <row r="78" spans="1:11" s="163" customFormat="1" ht="11.25" customHeight="1">
      <c r="A78" s="164" t="s">
        <v>62</v>
      </c>
      <c r="B78" s="158"/>
      <c r="C78" s="159"/>
      <c r="D78" s="159"/>
      <c r="E78" s="159"/>
      <c r="F78" s="160"/>
      <c r="G78" s="160"/>
      <c r="H78" s="161">
        <v>11.724</v>
      </c>
      <c r="I78" s="161">
        <v>5.986</v>
      </c>
      <c r="J78" s="161">
        <v>6</v>
      </c>
      <c r="K78" s="162"/>
    </row>
    <row r="79" spans="1:11" s="163" customFormat="1" ht="11.25" customHeight="1">
      <c r="A79" s="164" t="s">
        <v>63</v>
      </c>
      <c r="B79" s="158"/>
      <c r="C79" s="159"/>
      <c r="D79" s="159"/>
      <c r="E79" s="159"/>
      <c r="F79" s="160"/>
      <c r="G79" s="160"/>
      <c r="H79" s="161">
        <v>6.39</v>
      </c>
      <c r="I79" s="161">
        <v>4.281867262515853</v>
      </c>
      <c r="J79" s="161">
        <v>4.109</v>
      </c>
      <c r="K79" s="162"/>
    </row>
    <row r="80" spans="1:11" s="173" customFormat="1" ht="11.25" customHeight="1">
      <c r="A80" s="175" t="s">
        <v>64</v>
      </c>
      <c r="B80" s="166"/>
      <c r="C80" s="167"/>
      <c r="D80" s="167"/>
      <c r="E80" s="167"/>
      <c r="F80" s="168"/>
      <c r="G80" s="169"/>
      <c r="H80" s="170">
        <v>172.783</v>
      </c>
      <c r="I80" s="171">
        <v>180.75909726251587</v>
      </c>
      <c r="J80" s="171">
        <v>156.83523000000002</v>
      </c>
      <c r="K80" s="172">
        <f>IF(I80&gt;0,100*J80/I80,0)</f>
        <v>86.7647783017132</v>
      </c>
    </row>
    <row r="81" spans="1:11" s="163" customFormat="1" ht="11.25" customHeight="1">
      <c r="A81" s="164"/>
      <c r="B81" s="158"/>
      <c r="C81" s="159"/>
      <c r="D81" s="159"/>
      <c r="E81" s="159"/>
      <c r="F81" s="160"/>
      <c r="G81" s="160"/>
      <c r="H81" s="161"/>
      <c r="I81" s="161"/>
      <c r="J81" s="161"/>
      <c r="K81" s="162"/>
    </row>
    <row r="82" spans="1:11" s="163" customFormat="1" ht="11.25" customHeight="1">
      <c r="A82" s="164" t="s">
        <v>65</v>
      </c>
      <c r="B82" s="158"/>
      <c r="C82" s="159"/>
      <c r="D82" s="159"/>
      <c r="E82" s="159"/>
      <c r="F82" s="160"/>
      <c r="G82" s="160"/>
      <c r="H82" s="161">
        <v>2.905</v>
      </c>
      <c r="I82" s="161">
        <v>3.618</v>
      </c>
      <c r="J82" s="161">
        <v>3.122</v>
      </c>
      <c r="K82" s="162"/>
    </row>
    <row r="83" spans="1:11" s="163" customFormat="1" ht="11.25" customHeight="1">
      <c r="A83" s="164" t="s">
        <v>66</v>
      </c>
      <c r="B83" s="158"/>
      <c r="C83" s="159"/>
      <c r="D83" s="159"/>
      <c r="E83" s="159"/>
      <c r="F83" s="160"/>
      <c r="G83" s="160"/>
      <c r="H83" s="161">
        <v>16.228</v>
      </c>
      <c r="I83" s="161">
        <v>16</v>
      </c>
      <c r="J83" s="161">
        <v>11.45</v>
      </c>
      <c r="K83" s="162"/>
    </row>
    <row r="84" spans="1:11" s="173" customFormat="1" ht="11.25" customHeight="1">
      <c r="A84" s="165" t="s">
        <v>67</v>
      </c>
      <c r="B84" s="166"/>
      <c r="C84" s="167"/>
      <c r="D84" s="167"/>
      <c r="E84" s="167"/>
      <c r="F84" s="168"/>
      <c r="G84" s="169"/>
      <c r="H84" s="170">
        <v>19.133000000000003</v>
      </c>
      <c r="I84" s="171">
        <v>19.618</v>
      </c>
      <c r="J84" s="171">
        <v>14.572</v>
      </c>
      <c r="K84" s="172">
        <f>IF(I84&gt;0,100*J84/I84,0)</f>
        <v>74.27872362116423</v>
      </c>
    </row>
    <row r="85" spans="1:11" s="163" customFormat="1" ht="11.25" customHeight="1" thickBot="1">
      <c r="A85" s="164"/>
      <c r="B85" s="158"/>
      <c r="C85" s="159"/>
      <c r="D85" s="159"/>
      <c r="E85" s="159"/>
      <c r="F85" s="160"/>
      <c r="G85" s="160"/>
      <c r="H85" s="161"/>
      <c r="I85" s="161"/>
      <c r="J85" s="161"/>
      <c r="K85" s="162"/>
    </row>
    <row r="86" spans="1:11" s="163" customFormat="1" ht="11.25" customHeight="1">
      <c r="A86" s="179"/>
      <c r="B86" s="180"/>
      <c r="C86" s="181"/>
      <c r="D86" s="181"/>
      <c r="E86" s="181"/>
      <c r="F86" s="182"/>
      <c r="G86" s="160"/>
      <c r="H86" s="183"/>
      <c r="I86" s="184"/>
      <c r="J86" s="184"/>
      <c r="K86" s="182"/>
    </row>
    <row r="87" spans="1:11" s="173" customFormat="1" ht="11.25" customHeight="1">
      <c r="A87" s="185" t="s">
        <v>68</v>
      </c>
      <c r="B87" s="186"/>
      <c r="C87" s="187"/>
      <c r="D87" s="187"/>
      <c r="E87" s="187"/>
      <c r="F87" s="188"/>
      <c r="G87" s="169"/>
      <c r="H87" s="189">
        <v>5911.603640537239</v>
      </c>
      <c r="I87" s="190">
        <v>5729.861956948711</v>
      </c>
      <c r="J87" s="190">
        <v>5411.50123</v>
      </c>
      <c r="K87" s="188">
        <f>IF(I87&gt;0,100*J87/I87,0)</f>
        <v>94.44383251567469</v>
      </c>
    </row>
    <row r="88" spans="1:11" ht="11.25" customHeight="1" thickBot="1">
      <c r="A88" s="191"/>
      <c r="B88" s="192"/>
      <c r="C88" s="193"/>
      <c r="D88" s="193"/>
      <c r="E88" s="193"/>
      <c r="F88" s="194"/>
      <c r="G88" s="195"/>
      <c r="H88" s="196"/>
      <c r="I88" s="197"/>
      <c r="J88" s="197"/>
      <c r="K88" s="194"/>
    </row>
    <row r="622" ht="11.25" customHeight="1">
      <c r="B622" s="198"/>
    </row>
    <row r="623" ht="11.25" customHeight="1">
      <c r="B623" s="198"/>
    </row>
    <row r="624" ht="11.25" customHeight="1">
      <c r="B624" s="198"/>
    </row>
    <row r="625" ht="11.25" customHeight="1">
      <c r="B625" s="19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4" useFirstPageNumber="1" horizontalDpi="600" verticalDpi="600" orientation="portrait" paperSize="9" scale="73" r:id="rId1"/>
  <headerFooter alignWithMargins="0">
    <oddFooter>&amp;C54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60" zoomScaleNormal="70" zoomScalePageLayoutView="0" workbookViewId="0" topLeftCell="A29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3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633</v>
      </c>
      <c r="D24" s="39">
        <v>530</v>
      </c>
      <c r="E24" s="39">
        <v>1003</v>
      </c>
      <c r="F24" s="40">
        <f>IF(D24&gt;0,100*E24/D24,0)</f>
        <v>189.24528301886792</v>
      </c>
      <c r="G24" s="41"/>
      <c r="H24" s="122">
        <v>1.452</v>
      </c>
      <c r="I24" s="123">
        <v>1.965</v>
      </c>
      <c r="J24" s="123">
        <v>4.068</v>
      </c>
      <c r="K24" s="42">
        <f>IF(I24&gt;0,100*J24/I24,0)</f>
        <v>207.02290076335873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55</v>
      </c>
      <c r="D26" s="39">
        <v>40</v>
      </c>
      <c r="E26" s="39">
        <v>45</v>
      </c>
      <c r="F26" s="40">
        <f>IF(D26&gt;0,100*E26/D26,0)</f>
        <v>112.5</v>
      </c>
      <c r="G26" s="41"/>
      <c r="H26" s="122">
        <v>0.16</v>
      </c>
      <c r="I26" s="123">
        <v>0.1</v>
      </c>
      <c r="J26" s="123">
        <v>0.25</v>
      </c>
      <c r="K26" s="42">
        <f>IF(I26&gt;0,100*J26/I26,0)</f>
        <v>250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1748</v>
      </c>
      <c r="D28" s="31">
        <v>3629</v>
      </c>
      <c r="E28" s="31">
        <v>7300</v>
      </c>
      <c r="F28" s="32"/>
      <c r="G28" s="32"/>
      <c r="H28" s="121">
        <v>6.112</v>
      </c>
      <c r="I28" s="121">
        <v>9.527</v>
      </c>
      <c r="J28" s="121">
        <v>24.85</v>
      </c>
      <c r="K28" s="33"/>
    </row>
    <row r="29" spans="1:11" s="34" customFormat="1" ht="11.25" customHeight="1">
      <c r="A29" s="36" t="s">
        <v>22</v>
      </c>
      <c r="B29" s="30"/>
      <c r="C29" s="31">
        <v>945</v>
      </c>
      <c r="D29" s="31">
        <v>1242</v>
      </c>
      <c r="E29" s="31">
        <v>2383</v>
      </c>
      <c r="F29" s="32"/>
      <c r="G29" s="32"/>
      <c r="H29" s="121">
        <v>0.841</v>
      </c>
      <c r="I29" s="121">
        <v>1.372</v>
      </c>
      <c r="J29" s="121">
        <v>4.65</v>
      </c>
      <c r="K29" s="33"/>
    </row>
    <row r="30" spans="1:11" s="34" customFormat="1" ht="11.25" customHeight="1">
      <c r="A30" s="36" t="s">
        <v>23</v>
      </c>
      <c r="B30" s="30"/>
      <c r="C30" s="31">
        <v>85132</v>
      </c>
      <c r="D30" s="31">
        <v>97698</v>
      </c>
      <c r="E30" s="31">
        <v>97698</v>
      </c>
      <c r="F30" s="32"/>
      <c r="G30" s="32"/>
      <c r="H30" s="121">
        <v>151.381</v>
      </c>
      <c r="I30" s="121">
        <v>181.799</v>
      </c>
      <c r="J30" s="121">
        <v>211.908</v>
      </c>
      <c r="K30" s="33"/>
    </row>
    <row r="31" spans="1:11" s="43" customFormat="1" ht="11.25" customHeight="1">
      <c r="A31" s="44" t="s">
        <v>24</v>
      </c>
      <c r="B31" s="38"/>
      <c r="C31" s="39">
        <v>87825</v>
      </c>
      <c r="D31" s="39">
        <v>102569</v>
      </c>
      <c r="E31" s="39">
        <v>107381</v>
      </c>
      <c r="F31" s="40">
        <f>IF(D31&gt;0,100*E31/D31,0)</f>
        <v>104.69147598202186</v>
      </c>
      <c r="G31" s="41"/>
      <c r="H31" s="122">
        <v>158.334</v>
      </c>
      <c r="I31" s="123">
        <v>192.698</v>
      </c>
      <c r="J31" s="123">
        <v>241.408</v>
      </c>
      <c r="K31" s="42">
        <f>IF(I31&gt;0,100*J31/I31,0)</f>
        <v>125.27789598231429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24</v>
      </c>
      <c r="D33" s="31">
        <v>10</v>
      </c>
      <c r="E33" s="31">
        <v>24</v>
      </c>
      <c r="F33" s="32"/>
      <c r="G33" s="32"/>
      <c r="H33" s="121">
        <v>0.086</v>
      </c>
      <c r="I33" s="121">
        <v>0.04</v>
      </c>
      <c r="J33" s="121">
        <v>0.1</v>
      </c>
      <c r="K33" s="33"/>
    </row>
    <row r="34" spans="1:11" s="34" customFormat="1" ht="11.25" customHeight="1">
      <c r="A34" s="36" t="s">
        <v>26</v>
      </c>
      <c r="B34" s="30"/>
      <c r="C34" s="31">
        <v>8</v>
      </c>
      <c r="D34" s="31">
        <v>20</v>
      </c>
      <c r="E34" s="31">
        <v>8</v>
      </c>
      <c r="F34" s="32"/>
      <c r="G34" s="32"/>
      <c r="H34" s="121">
        <v>0.02</v>
      </c>
      <c r="I34" s="121">
        <v>0.06</v>
      </c>
      <c r="J34" s="121">
        <v>0.03</v>
      </c>
      <c r="K34" s="33"/>
    </row>
    <row r="35" spans="1:11" s="34" customFormat="1" ht="11.25" customHeight="1">
      <c r="A35" s="36" t="s">
        <v>27</v>
      </c>
      <c r="B35" s="30"/>
      <c r="C35" s="31">
        <v>147</v>
      </c>
      <c r="D35" s="31">
        <v>160</v>
      </c>
      <c r="E35" s="31">
        <v>180</v>
      </c>
      <c r="F35" s="32"/>
      <c r="G35" s="32"/>
      <c r="H35" s="121">
        <v>0.553</v>
      </c>
      <c r="I35" s="121">
        <v>0.54</v>
      </c>
      <c r="J35" s="121">
        <v>0.6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179</v>
      </c>
      <c r="D37" s="39">
        <v>190</v>
      </c>
      <c r="E37" s="39">
        <v>212</v>
      </c>
      <c r="F37" s="40">
        <f>IF(D37&gt;0,100*E37/D37,0)</f>
        <v>111.57894736842105</v>
      </c>
      <c r="G37" s="41"/>
      <c r="H37" s="122">
        <v>0.659</v>
      </c>
      <c r="I37" s="123">
        <v>0.64</v>
      </c>
      <c r="J37" s="123">
        <v>0.73</v>
      </c>
      <c r="K37" s="42">
        <f>IF(I37&gt;0,100*J37/I37,0)</f>
        <v>114.0625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25</v>
      </c>
      <c r="D39" s="39">
        <v>25</v>
      </c>
      <c r="E39" s="39"/>
      <c r="F39" s="40"/>
      <c r="G39" s="41"/>
      <c r="H39" s="122">
        <v>0.045</v>
      </c>
      <c r="I39" s="123">
        <v>0.04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6</v>
      </c>
      <c r="D41" s="31"/>
      <c r="E41" s="31">
        <v>12</v>
      </c>
      <c r="F41" s="32"/>
      <c r="G41" s="32"/>
      <c r="H41" s="121">
        <v>0.009</v>
      </c>
      <c r="I41" s="121"/>
      <c r="J41" s="121">
        <v>0.029</v>
      </c>
      <c r="K41" s="33"/>
    </row>
    <row r="42" spans="1:11" s="34" customFormat="1" ht="11.25" customHeight="1">
      <c r="A42" s="36" t="s">
        <v>32</v>
      </c>
      <c r="B42" s="30"/>
      <c r="C42" s="31">
        <v>351</v>
      </c>
      <c r="D42" s="31">
        <v>396</v>
      </c>
      <c r="E42" s="31">
        <v>885</v>
      </c>
      <c r="F42" s="32"/>
      <c r="G42" s="32"/>
      <c r="H42" s="121">
        <v>1.062</v>
      </c>
      <c r="I42" s="121">
        <v>1.269</v>
      </c>
      <c r="J42" s="121">
        <v>3.582</v>
      </c>
      <c r="K42" s="33"/>
    </row>
    <row r="43" spans="1:11" s="34" customFormat="1" ht="11.25" customHeight="1">
      <c r="A43" s="36" t="s">
        <v>33</v>
      </c>
      <c r="B43" s="30"/>
      <c r="C43" s="31">
        <v>50</v>
      </c>
      <c r="D43" s="31">
        <v>51</v>
      </c>
      <c r="E43" s="31">
        <v>298</v>
      </c>
      <c r="F43" s="32"/>
      <c r="G43" s="32"/>
      <c r="H43" s="121">
        <v>0.264</v>
      </c>
      <c r="I43" s="121">
        <v>0.244</v>
      </c>
      <c r="J43" s="121">
        <v>1.733</v>
      </c>
      <c r="K43" s="33"/>
    </row>
    <row r="44" spans="1:11" s="34" customFormat="1" ht="11.25" customHeight="1">
      <c r="A44" s="36" t="s">
        <v>34</v>
      </c>
      <c r="B44" s="30"/>
      <c r="C44" s="31">
        <v>93</v>
      </c>
      <c r="D44" s="31">
        <v>183</v>
      </c>
      <c r="E44" s="31">
        <v>735</v>
      </c>
      <c r="F44" s="32"/>
      <c r="G44" s="32"/>
      <c r="H44" s="121">
        <v>0.321</v>
      </c>
      <c r="I44" s="121">
        <v>0.788</v>
      </c>
      <c r="J44" s="121">
        <v>3.085</v>
      </c>
      <c r="K44" s="33"/>
    </row>
    <row r="45" spans="1:11" s="34" customFormat="1" ht="11.25" customHeight="1">
      <c r="A45" s="36" t="s">
        <v>35</v>
      </c>
      <c r="B45" s="30"/>
      <c r="C45" s="31">
        <v>54</v>
      </c>
      <c r="D45" s="31">
        <v>62</v>
      </c>
      <c r="E45" s="31">
        <v>163</v>
      </c>
      <c r="F45" s="32"/>
      <c r="G45" s="32"/>
      <c r="H45" s="121">
        <v>0.126</v>
      </c>
      <c r="I45" s="121">
        <v>0.151</v>
      </c>
      <c r="J45" s="121">
        <v>0.565</v>
      </c>
      <c r="K45" s="33"/>
    </row>
    <row r="46" spans="1:11" s="34" customFormat="1" ht="11.25" customHeight="1">
      <c r="A46" s="36" t="s">
        <v>36</v>
      </c>
      <c r="B46" s="30"/>
      <c r="C46" s="31">
        <v>166</v>
      </c>
      <c r="D46" s="31">
        <v>62</v>
      </c>
      <c r="E46" s="31">
        <v>151</v>
      </c>
      <c r="F46" s="32"/>
      <c r="G46" s="32"/>
      <c r="H46" s="121">
        <v>0.398</v>
      </c>
      <c r="I46" s="121">
        <v>0.167</v>
      </c>
      <c r="J46" s="121">
        <v>0.554</v>
      </c>
      <c r="K46" s="33"/>
    </row>
    <row r="47" spans="1:11" s="34" customFormat="1" ht="11.25" customHeight="1">
      <c r="A47" s="36" t="s">
        <v>37</v>
      </c>
      <c r="B47" s="30"/>
      <c r="C47" s="31">
        <v>58</v>
      </c>
      <c r="D47" s="31">
        <v>161</v>
      </c>
      <c r="E47" s="31">
        <v>163</v>
      </c>
      <c r="F47" s="32"/>
      <c r="G47" s="32"/>
      <c r="H47" s="121">
        <v>0.15</v>
      </c>
      <c r="I47" s="121">
        <v>0.343</v>
      </c>
      <c r="J47" s="121">
        <v>0.501</v>
      </c>
      <c r="K47" s="33"/>
    </row>
    <row r="48" spans="1:11" s="34" customFormat="1" ht="11.25" customHeight="1">
      <c r="A48" s="36" t="s">
        <v>38</v>
      </c>
      <c r="B48" s="30"/>
      <c r="C48" s="31">
        <v>730</v>
      </c>
      <c r="D48" s="31">
        <v>187</v>
      </c>
      <c r="E48" s="31">
        <v>1846</v>
      </c>
      <c r="F48" s="32"/>
      <c r="G48" s="32"/>
      <c r="H48" s="121">
        <v>2.244</v>
      </c>
      <c r="I48" s="121">
        <v>0.781</v>
      </c>
      <c r="J48" s="121">
        <v>9.864</v>
      </c>
      <c r="K48" s="33"/>
    </row>
    <row r="49" spans="1:11" s="34" customFormat="1" ht="11.25" customHeight="1">
      <c r="A49" s="36" t="s">
        <v>39</v>
      </c>
      <c r="B49" s="30"/>
      <c r="C49" s="31">
        <v>97</v>
      </c>
      <c r="D49" s="31">
        <v>56</v>
      </c>
      <c r="E49" s="31">
        <v>210</v>
      </c>
      <c r="F49" s="32"/>
      <c r="G49" s="32"/>
      <c r="H49" s="121">
        <v>0.176</v>
      </c>
      <c r="I49" s="121">
        <v>0.081</v>
      </c>
      <c r="J49" s="121">
        <v>0.545</v>
      </c>
      <c r="K49" s="33"/>
    </row>
    <row r="50" spans="1:11" s="43" customFormat="1" ht="11.25" customHeight="1">
      <c r="A50" s="44" t="s">
        <v>40</v>
      </c>
      <c r="B50" s="38"/>
      <c r="C50" s="39">
        <v>1605</v>
      </c>
      <c r="D50" s="39">
        <v>1158</v>
      </c>
      <c r="E50" s="39">
        <v>4463</v>
      </c>
      <c r="F50" s="40">
        <f>IF(D50&gt;0,100*E50/D50,0)</f>
        <v>385.40587219343695</v>
      </c>
      <c r="G50" s="41"/>
      <c r="H50" s="122">
        <v>4.75</v>
      </c>
      <c r="I50" s="123">
        <v>3.824</v>
      </c>
      <c r="J50" s="123">
        <v>20.458</v>
      </c>
      <c r="K50" s="42">
        <f>IF(I50&gt;0,100*J50/I50,0)</f>
        <v>534.9895397489539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32</v>
      </c>
      <c r="D52" s="39">
        <v>32</v>
      </c>
      <c r="E52" s="39">
        <v>32</v>
      </c>
      <c r="F52" s="40">
        <f>IF(D52&gt;0,100*E52/D52,0)</f>
        <v>100</v>
      </c>
      <c r="G52" s="41"/>
      <c r="H52" s="122">
        <v>0.063</v>
      </c>
      <c r="I52" s="123">
        <v>0.063</v>
      </c>
      <c r="J52" s="123">
        <v>0.063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373</v>
      </c>
      <c r="D54" s="31">
        <v>411</v>
      </c>
      <c r="E54" s="31">
        <v>3130</v>
      </c>
      <c r="F54" s="32"/>
      <c r="G54" s="32"/>
      <c r="H54" s="121">
        <v>0.264</v>
      </c>
      <c r="I54" s="121">
        <v>1.947</v>
      </c>
      <c r="J54" s="121">
        <v>20.123</v>
      </c>
      <c r="K54" s="33"/>
    </row>
    <row r="55" spans="1:11" s="34" customFormat="1" ht="11.25" customHeight="1">
      <c r="A55" s="36" t="s">
        <v>43</v>
      </c>
      <c r="B55" s="30"/>
      <c r="C55" s="31">
        <v>295</v>
      </c>
      <c r="D55" s="31">
        <v>335</v>
      </c>
      <c r="E55" s="31">
        <v>300</v>
      </c>
      <c r="F55" s="32"/>
      <c r="G55" s="32"/>
      <c r="H55" s="121">
        <v>0.391</v>
      </c>
      <c r="I55" s="121">
        <v>0.548</v>
      </c>
      <c r="J55" s="121">
        <v>0.645</v>
      </c>
      <c r="K55" s="33"/>
    </row>
    <row r="56" spans="1:11" s="34" customFormat="1" ht="11.25" customHeight="1">
      <c r="A56" s="36" t="s">
        <v>44</v>
      </c>
      <c r="B56" s="30"/>
      <c r="C56" s="31">
        <v>226</v>
      </c>
      <c r="D56" s="31">
        <v>610</v>
      </c>
      <c r="E56" s="31">
        <v>256</v>
      </c>
      <c r="F56" s="32"/>
      <c r="G56" s="32"/>
      <c r="H56" s="121">
        <v>0.565</v>
      </c>
      <c r="I56" s="121">
        <v>1.098</v>
      </c>
      <c r="J56" s="121">
        <v>0.75</v>
      </c>
      <c r="K56" s="33"/>
    </row>
    <row r="57" spans="1:11" s="34" customFormat="1" ht="11.25" customHeight="1">
      <c r="A57" s="36" t="s">
        <v>45</v>
      </c>
      <c r="B57" s="30"/>
      <c r="C57" s="31">
        <v>59</v>
      </c>
      <c r="D57" s="31">
        <v>432</v>
      </c>
      <c r="E57" s="31">
        <v>432</v>
      </c>
      <c r="F57" s="32"/>
      <c r="G57" s="32"/>
      <c r="H57" s="121">
        <v>0.885</v>
      </c>
      <c r="I57" s="121">
        <v>0.3909</v>
      </c>
      <c r="J57" s="121">
        <v>1.08</v>
      </c>
      <c r="K57" s="33"/>
    </row>
    <row r="58" spans="1:11" s="34" customFormat="1" ht="11.25" customHeight="1">
      <c r="A58" s="36" t="s">
        <v>46</v>
      </c>
      <c r="B58" s="30"/>
      <c r="C58" s="31">
        <v>1625</v>
      </c>
      <c r="D58" s="31">
        <v>1955</v>
      </c>
      <c r="E58" s="31">
        <v>1955</v>
      </c>
      <c r="F58" s="32"/>
      <c r="G58" s="32"/>
      <c r="H58" s="121">
        <v>2.244</v>
      </c>
      <c r="I58" s="121">
        <v>2.32</v>
      </c>
      <c r="J58" s="121">
        <v>5.142</v>
      </c>
      <c r="K58" s="33"/>
    </row>
    <row r="59" spans="1:11" s="43" customFormat="1" ht="11.25" customHeight="1">
      <c r="A59" s="37" t="s">
        <v>47</v>
      </c>
      <c r="B59" s="38"/>
      <c r="C59" s="39">
        <v>2578</v>
      </c>
      <c r="D59" s="39">
        <v>3743</v>
      </c>
      <c r="E59" s="39">
        <v>6073</v>
      </c>
      <c r="F59" s="40">
        <f>IF(D59&gt;0,100*E59/D59,0)</f>
        <v>162.24953246059312</v>
      </c>
      <c r="G59" s="41"/>
      <c r="H59" s="122">
        <v>4.349</v>
      </c>
      <c r="I59" s="123">
        <v>6.3039000000000005</v>
      </c>
      <c r="J59" s="123">
        <v>27.74</v>
      </c>
      <c r="K59" s="42">
        <f>IF(I59&gt;0,100*J59/I59,0)</f>
        <v>440.04505147607034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21</v>
      </c>
      <c r="D61" s="31">
        <v>50</v>
      </c>
      <c r="E61" s="31">
        <v>40</v>
      </c>
      <c r="F61" s="32"/>
      <c r="G61" s="32"/>
      <c r="H61" s="121">
        <v>0.059</v>
      </c>
      <c r="I61" s="121">
        <v>0.126</v>
      </c>
      <c r="J61" s="121">
        <v>0.1145</v>
      </c>
      <c r="K61" s="33"/>
    </row>
    <row r="62" spans="1:11" s="34" customFormat="1" ht="11.25" customHeight="1">
      <c r="A62" s="36" t="s">
        <v>49</v>
      </c>
      <c r="B62" s="30"/>
      <c r="C62" s="31">
        <v>8</v>
      </c>
      <c r="D62" s="31">
        <v>20</v>
      </c>
      <c r="E62" s="31">
        <v>34</v>
      </c>
      <c r="F62" s="32"/>
      <c r="G62" s="32"/>
      <c r="H62" s="121">
        <v>0.004</v>
      </c>
      <c r="I62" s="121">
        <v>0.037</v>
      </c>
      <c r="J62" s="121">
        <v>0.066</v>
      </c>
      <c r="K62" s="33"/>
    </row>
    <row r="63" spans="1:11" s="34" customFormat="1" ht="11.25" customHeight="1">
      <c r="A63" s="36" t="s">
        <v>50</v>
      </c>
      <c r="B63" s="30"/>
      <c r="C63" s="31">
        <v>48</v>
      </c>
      <c r="D63" s="31">
        <v>122</v>
      </c>
      <c r="E63" s="31">
        <v>135</v>
      </c>
      <c r="F63" s="32"/>
      <c r="G63" s="32"/>
      <c r="H63" s="121">
        <v>0.022</v>
      </c>
      <c r="I63" s="121">
        <v>0.07</v>
      </c>
      <c r="J63" s="121">
        <v>0.19292979409575764</v>
      </c>
      <c r="K63" s="33"/>
    </row>
    <row r="64" spans="1:11" s="43" customFormat="1" ht="11.25" customHeight="1">
      <c r="A64" s="37" t="s">
        <v>51</v>
      </c>
      <c r="B64" s="38"/>
      <c r="C64" s="39">
        <v>77</v>
      </c>
      <c r="D64" s="39">
        <v>192</v>
      </c>
      <c r="E64" s="39">
        <v>209</v>
      </c>
      <c r="F64" s="40">
        <f>IF(D64&gt;0,100*E64/D64,0)</f>
        <v>108.85416666666667</v>
      </c>
      <c r="G64" s="41"/>
      <c r="H64" s="122">
        <v>0.08499999999999999</v>
      </c>
      <c r="I64" s="123">
        <v>0.233</v>
      </c>
      <c r="J64" s="123">
        <v>0.3734297940957576</v>
      </c>
      <c r="K64" s="42">
        <f>IF(I64&gt;0,100*J64/I64,0)</f>
        <v>160.27029789517493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2015</v>
      </c>
      <c r="D66" s="39">
        <v>2015</v>
      </c>
      <c r="E66" s="39">
        <v>1514</v>
      </c>
      <c r="F66" s="40">
        <f>IF(D66&gt;0,100*E66/D66,0)</f>
        <v>75.136476426799</v>
      </c>
      <c r="G66" s="41"/>
      <c r="H66" s="122">
        <v>2.738</v>
      </c>
      <c r="I66" s="123">
        <v>4.046</v>
      </c>
      <c r="J66" s="123">
        <v>1.606</v>
      </c>
      <c r="K66" s="42">
        <f>IF(I66&gt;0,100*J66/I66,0)</f>
        <v>39.693524468610974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5270</v>
      </c>
      <c r="D68" s="31">
        <v>6400</v>
      </c>
      <c r="E68" s="31">
        <v>10000</v>
      </c>
      <c r="F68" s="32"/>
      <c r="G68" s="32"/>
      <c r="H68" s="121">
        <v>9.175</v>
      </c>
      <c r="I68" s="121">
        <v>12.5</v>
      </c>
      <c r="J68" s="121">
        <v>25</v>
      </c>
      <c r="K68" s="33"/>
    </row>
    <row r="69" spans="1:11" s="34" customFormat="1" ht="11.25" customHeight="1">
      <c r="A69" s="36" t="s">
        <v>54</v>
      </c>
      <c r="B69" s="30"/>
      <c r="C69" s="31">
        <v>4</v>
      </c>
      <c r="D69" s="31"/>
      <c r="E69" s="31">
        <v>30</v>
      </c>
      <c r="F69" s="32"/>
      <c r="G69" s="32"/>
      <c r="H69" s="121">
        <v>0.007</v>
      </c>
      <c r="I69" s="121"/>
      <c r="J69" s="121">
        <v>0.06</v>
      </c>
      <c r="K69" s="33"/>
    </row>
    <row r="70" spans="1:11" s="43" customFormat="1" ht="11.25" customHeight="1">
      <c r="A70" s="37" t="s">
        <v>55</v>
      </c>
      <c r="B70" s="38"/>
      <c r="C70" s="39">
        <v>5274</v>
      </c>
      <c r="D70" s="39">
        <v>6400</v>
      </c>
      <c r="E70" s="39">
        <v>10030</v>
      </c>
      <c r="F70" s="40">
        <f>IF(D70&gt;0,100*E70/D70,0)</f>
        <v>156.71875</v>
      </c>
      <c r="G70" s="41"/>
      <c r="H70" s="122">
        <v>9.182</v>
      </c>
      <c r="I70" s="123">
        <v>12.5</v>
      </c>
      <c r="J70" s="123">
        <v>25.06</v>
      </c>
      <c r="K70" s="42">
        <f>IF(I70&gt;0,100*J70/I70,0)</f>
        <v>200.48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228</v>
      </c>
      <c r="D72" s="31">
        <v>242</v>
      </c>
      <c r="E72" s="31">
        <v>442</v>
      </c>
      <c r="F72" s="32"/>
      <c r="G72" s="32"/>
      <c r="H72" s="121">
        <v>0.035</v>
      </c>
      <c r="I72" s="121">
        <v>0.149</v>
      </c>
      <c r="J72" s="121">
        <v>0.066</v>
      </c>
      <c r="K72" s="33"/>
    </row>
    <row r="73" spans="1:11" s="34" customFormat="1" ht="11.25" customHeight="1">
      <c r="A73" s="36" t="s">
        <v>57</v>
      </c>
      <c r="B73" s="30"/>
      <c r="C73" s="31">
        <v>42392</v>
      </c>
      <c r="D73" s="31">
        <v>49683</v>
      </c>
      <c r="E73" s="31">
        <v>49500</v>
      </c>
      <c r="F73" s="32"/>
      <c r="G73" s="32"/>
      <c r="H73" s="121">
        <v>137.771</v>
      </c>
      <c r="I73" s="121">
        <v>145.2</v>
      </c>
      <c r="J73" s="121">
        <v>119</v>
      </c>
      <c r="K73" s="33"/>
    </row>
    <row r="74" spans="1:11" s="34" customFormat="1" ht="11.25" customHeight="1">
      <c r="A74" s="36" t="s">
        <v>58</v>
      </c>
      <c r="B74" s="30"/>
      <c r="C74" s="31">
        <v>47337</v>
      </c>
      <c r="D74" s="31">
        <v>53029</v>
      </c>
      <c r="E74" s="31">
        <v>59950</v>
      </c>
      <c r="F74" s="32"/>
      <c r="G74" s="32"/>
      <c r="H74" s="121">
        <v>165.63</v>
      </c>
      <c r="I74" s="121">
        <v>135.37</v>
      </c>
      <c r="J74" s="121">
        <v>127.693</v>
      </c>
      <c r="K74" s="33"/>
    </row>
    <row r="75" spans="1:11" s="34" customFormat="1" ht="11.25" customHeight="1">
      <c r="A75" s="36" t="s">
        <v>59</v>
      </c>
      <c r="B75" s="30"/>
      <c r="C75" s="31">
        <v>1884</v>
      </c>
      <c r="D75" s="31">
        <v>2300</v>
      </c>
      <c r="E75" s="31">
        <v>2304</v>
      </c>
      <c r="F75" s="32"/>
      <c r="G75" s="32"/>
      <c r="H75" s="121">
        <v>2.598</v>
      </c>
      <c r="I75" s="121">
        <v>3.5465999999999998</v>
      </c>
      <c r="J75" s="121">
        <v>6.813</v>
      </c>
      <c r="K75" s="33"/>
    </row>
    <row r="76" spans="1:11" s="34" customFormat="1" ht="11.25" customHeight="1">
      <c r="A76" s="36" t="s">
        <v>60</v>
      </c>
      <c r="B76" s="30"/>
      <c r="C76" s="31">
        <v>9362</v>
      </c>
      <c r="D76" s="31">
        <v>10763</v>
      </c>
      <c r="E76" s="31">
        <v>13058</v>
      </c>
      <c r="F76" s="32"/>
      <c r="G76" s="32"/>
      <c r="H76" s="121">
        <v>28.086</v>
      </c>
      <c r="I76" s="121">
        <v>41.255</v>
      </c>
      <c r="J76" s="121">
        <v>36.562</v>
      </c>
      <c r="K76" s="33"/>
    </row>
    <row r="77" spans="1:11" s="34" customFormat="1" ht="11.25" customHeight="1">
      <c r="A77" s="36" t="s">
        <v>61</v>
      </c>
      <c r="B77" s="30"/>
      <c r="C77" s="31">
        <v>3960</v>
      </c>
      <c r="D77" s="31">
        <v>6370</v>
      </c>
      <c r="E77" s="31">
        <v>6300</v>
      </c>
      <c r="F77" s="32"/>
      <c r="G77" s="32"/>
      <c r="H77" s="121">
        <v>11.411</v>
      </c>
      <c r="I77" s="121">
        <v>18.154</v>
      </c>
      <c r="J77" s="121">
        <v>10.958</v>
      </c>
      <c r="K77" s="33"/>
    </row>
    <row r="78" spans="1:11" s="34" customFormat="1" ht="11.25" customHeight="1">
      <c r="A78" s="36" t="s">
        <v>62</v>
      </c>
      <c r="B78" s="30"/>
      <c r="C78" s="31">
        <v>15657</v>
      </c>
      <c r="D78" s="31">
        <v>14500</v>
      </c>
      <c r="E78" s="31">
        <v>17742</v>
      </c>
      <c r="F78" s="32"/>
      <c r="G78" s="32"/>
      <c r="H78" s="121">
        <v>33.595</v>
      </c>
      <c r="I78" s="121">
        <v>33.35</v>
      </c>
      <c r="J78" s="121">
        <v>40.807</v>
      </c>
      <c r="K78" s="33"/>
    </row>
    <row r="79" spans="1:11" s="34" customFormat="1" ht="11.25" customHeight="1">
      <c r="A79" s="36" t="s">
        <v>63</v>
      </c>
      <c r="B79" s="30"/>
      <c r="C79" s="31">
        <v>76020</v>
      </c>
      <c r="D79" s="31">
        <v>95500</v>
      </c>
      <c r="E79" s="31">
        <v>124081</v>
      </c>
      <c r="F79" s="32"/>
      <c r="G79" s="32"/>
      <c r="H79" s="121">
        <v>264.51</v>
      </c>
      <c r="I79" s="121">
        <v>305.6</v>
      </c>
      <c r="J79" s="121">
        <v>186.522</v>
      </c>
      <c r="K79" s="33"/>
    </row>
    <row r="80" spans="1:11" s="43" customFormat="1" ht="11.25" customHeight="1">
      <c r="A80" s="44" t="s">
        <v>64</v>
      </c>
      <c r="B80" s="38"/>
      <c r="C80" s="39">
        <v>196840</v>
      </c>
      <c r="D80" s="39">
        <v>232387</v>
      </c>
      <c r="E80" s="39">
        <v>273377</v>
      </c>
      <c r="F80" s="40">
        <f>IF(D80&gt;0,100*E80/D80,0)</f>
        <v>117.63868030483633</v>
      </c>
      <c r="G80" s="41"/>
      <c r="H80" s="122">
        <v>643.636</v>
      </c>
      <c r="I80" s="123">
        <v>682.6246000000001</v>
      </c>
      <c r="J80" s="123">
        <v>528.421</v>
      </c>
      <c r="K80" s="42">
        <f>IF(I80&gt;0,100*J80/I80,0)</f>
        <v>77.41019002245157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297138</v>
      </c>
      <c r="D87" s="54">
        <v>349281</v>
      </c>
      <c r="E87" s="54">
        <v>404339</v>
      </c>
      <c r="F87" s="55">
        <f>IF(D87&gt;0,100*E87/D87,0)</f>
        <v>115.76323934024468</v>
      </c>
      <c r="G87" s="41"/>
      <c r="H87" s="126">
        <v>825.453</v>
      </c>
      <c r="I87" s="127">
        <v>905.0375000000001</v>
      </c>
      <c r="J87" s="127">
        <v>850.1774297940958</v>
      </c>
      <c r="K87" s="55">
        <f>IF(I87&gt;0,100*J87/I87,0)</f>
        <v>93.9383649621254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60" zoomScaleNormal="70" zoomScalePageLayoutView="0" workbookViewId="0" topLeftCell="A55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3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1731</v>
      </c>
      <c r="D9" s="31">
        <v>1711</v>
      </c>
      <c r="E9" s="31">
        <v>1711</v>
      </c>
      <c r="F9" s="32"/>
      <c r="G9" s="32"/>
      <c r="H9" s="121">
        <v>5.368</v>
      </c>
      <c r="I9" s="121">
        <v>5.367</v>
      </c>
      <c r="J9" s="121">
        <v>5.367</v>
      </c>
      <c r="K9" s="33"/>
    </row>
    <row r="10" spans="1:11" s="34" customFormat="1" ht="11.25" customHeight="1">
      <c r="A10" s="36" t="s">
        <v>9</v>
      </c>
      <c r="B10" s="30"/>
      <c r="C10" s="31">
        <v>3681</v>
      </c>
      <c r="D10" s="31">
        <v>3826</v>
      </c>
      <c r="E10" s="31">
        <v>3826</v>
      </c>
      <c r="F10" s="32"/>
      <c r="G10" s="32"/>
      <c r="H10" s="121">
        <v>9.755</v>
      </c>
      <c r="I10" s="121">
        <v>9.755</v>
      </c>
      <c r="J10" s="121">
        <v>9.755</v>
      </c>
      <c r="K10" s="33"/>
    </row>
    <row r="11" spans="1:11" s="34" customFormat="1" ht="11.25" customHeight="1">
      <c r="A11" s="29" t="s">
        <v>10</v>
      </c>
      <c r="B11" s="30"/>
      <c r="C11" s="31">
        <v>8235</v>
      </c>
      <c r="D11" s="31">
        <v>9248</v>
      </c>
      <c r="E11" s="31">
        <v>9248</v>
      </c>
      <c r="F11" s="32"/>
      <c r="G11" s="32"/>
      <c r="H11" s="121">
        <v>26.813</v>
      </c>
      <c r="I11" s="121">
        <v>26.815</v>
      </c>
      <c r="J11" s="121">
        <v>26.815</v>
      </c>
      <c r="K11" s="33"/>
    </row>
    <row r="12" spans="1:11" s="34" customFormat="1" ht="11.25" customHeight="1">
      <c r="A12" s="36" t="s">
        <v>11</v>
      </c>
      <c r="B12" s="30"/>
      <c r="C12" s="31">
        <v>308</v>
      </c>
      <c r="D12" s="31">
        <v>307.8050585307383</v>
      </c>
      <c r="E12" s="31">
        <v>420</v>
      </c>
      <c r="F12" s="32"/>
      <c r="G12" s="32"/>
      <c r="H12" s="121">
        <v>0.921</v>
      </c>
      <c r="I12" s="121">
        <v>0.9202755639952014</v>
      </c>
      <c r="J12" s="121">
        <v>1.255716</v>
      </c>
      <c r="K12" s="33"/>
    </row>
    <row r="13" spans="1:11" s="43" customFormat="1" ht="11.25" customHeight="1">
      <c r="A13" s="37" t="s">
        <v>12</v>
      </c>
      <c r="B13" s="38"/>
      <c r="C13" s="39">
        <v>13955</v>
      </c>
      <c r="D13" s="39">
        <v>15092.80505853074</v>
      </c>
      <c r="E13" s="39">
        <v>15205</v>
      </c>
      <c r="F13" s="40">
        <f>IF(D13&gt;0,100*E13/D13,0)</f>
        <v>100.74336706155127</v>
      </c>
      <c r="G13" s="41"/>
      <c r="H13" s="122">
        <v>42.857</v>
      </c>
      <c r="I13" s="123">
        <v>42.8572755639952</v>
      </c>
      <c r="J13" s="123">
        <v>43.192716</v>
      </c>
      <c r="K13" s="42">
        <f>IF(I13&gt;0,100*J13/I13,0)</f>
        <v>100.78269192707762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45</v>
      </c>
      <c r="E15" s="39">
        <v>45</v>
      </c>
      <c r="F15" s="40">
        <f>IF(D15&gt;0,100*E15/D15,0)</f>
        <v>100</v>
      </c>
      <c r="G15" s="41"/>
      <c r="H15" s="122">
        <v>0.06</v>
      </c>
      <c r="I15" s="123">
        <v>0.06</v>
      </c>
      <c r="J15" s="123">
        <v>0.054</v>
      </c>
      <c r="K15" s="42">
        <f>IF(I15&gt;0,100*J15/I15,0)</f>
        <v>90.00000000000001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178</v>
      </c>
      <c r="D17" s="39">
        <v>679.4</v>
      </c>
      <c r="E17" s="39">
        <v>775</v>
      </c>
      <c r="F17" s="40">
        <f>IF(D17&gt;0,100*E17/D17,0)</f>
        <v>114.07123932881954</v>
      </c>
      <c r="G17" s="41"/>
      <c r="H17" s="122">
        <v>0.436</v>
      </c>
      <c r="I17" s="123">
        <v>1.698</v>
      </c>
      <c r="J17" s="123">
        <v>1.55</v>
      </c>
      <c r="K17" s="42">
        <f>IF(I17&gt;0,100*J17/I17,0)</f>
        <v>91.28386336866903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24705</v>
      </c>
      <c r="D19" s="31">
        <v>23368.02</v>
      </c>
      <c r="E19" s="31">
        <v>25007</v>
      </c>
      <c r="F19" s="32"/>
      <c r="G19" s="32"/>
      <c r="H19" s="121">
        <v>123.525</v>
      </c>
      <c r="I19" s="121">
        <v>121.514</v>
      </c>
      <c r="J19" s="121">
        <v>160.045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24705</v>
      </c>
      <c r="D22" s="39">
        <v>23368.02</v>
      </c>
      <c r="E22" s="39">
        <v>25007</v>
      </c>
      <c r="F22" s="40">
        <f>IF(D22&gt;0,100*E22/D22,0)</f>
        <v>107.01377352467175</v>
      </c>
      <c r="G22" s="41"/>
      <c r="H22" s="122">
        <v>123.525</v>
      </c>
      <c r="I22" s="123">
        <v>121.514</v>
      </c>
      <c r="J22" s="123">
        <v>160.045</v>
      </c>
      <c r="K22" s="42">
        <f>IF(I22&gt;0,100*J22/I22,0)</f>
        <v>131.70910347778855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72233</v>
      </c>
      <c r="D24" s="39">
        <v>73454</v>
      </c>
      <c r="E24" s="39">
        <v>76408</v>
      </c>
      <c r="F24" s="40">
        <f>IF(D24&gt;0,100*E24/D24,0)</f>
        <v>104.02156451656819</v>
      </c>
      <c r="G24" s="41"/>
      <c r="H24" s="122">
        <v>341.1</v>
      </c>
      <c r="I24" s="123">
        <v>317.988</v>
      </c>
      <c r="J24" s="123">
        <v>432.352</v>
      </c>
      <c r="K24" s="42">
        <f>IF(I24&gt;0,100*J24/I24,0)</f>
        <v>135.9648791778306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32774</v>
      </c>
      <c r="D26" s="39">
        <v>30040</v>
      </c>
      <c r="E26" s="39">
        <v>29545</v>
      </c>
      <c r="F26" s="40">
        <f>IF(D26&gt;0,100*E26/D26,0)</f>
        <v>98.35219707057257</v>
      </c>
      <c r="G26" s="41"/>
      <c r="H26" s="122">
        <v>147.745</v>
      </c>
      <c r="I26" s="123">
        <v>106.1</v>
      </c>
      <c r="J26" s="123">
        <v>158.25</v>
      </c>
      <c r="K26" s="42">
        <f>IF(I26&gt;0,100*J26/I26,0)</f>
        <v>149.1517436380773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51501</v>
      </c>
      <c r="D28" s="31">
        <v>63591</v>
      </c>
      <c r="E28" s="31">
        <v>69300</v>
      </c>
      <c r="F28" s="32"/>
      <c r="G28" s="32"/>
      <c r="H28" s="121">
        <v>204.36</v>
      </c>
      <c r="I28" s="121">
        <v>203.524</v>
      </c>
      <c r="J28" s="121">
        <v>246.95</v>
      </c>
      <c r="K28" s="33"/>
    </row>
    <row r="29" spans="1:11" s="34" customFormat="1" ht="11.25" customHeight="1">
      <c r="A29" s="36" t="s">
        <v>22</v>
      </c>
      <c r="B29" s="30"/>
      <c r="C29" s="31">
        <v>42167</v>
      </c>
      <c r="D29" s="31">
        <v>41780</v>
      </c>
      <c r="E29" s="31">
        <v>43481</v>
      </c>
      <c r="F29" s="32"/>
      <c r="G29" s="32"/>
      <c r="H29" s="121">
        <v>70.606</v>
      </c>
      <c r="I29" s="121">
        <v>76.072</v>
      </c>
      <c r="J29" s="121">
        <v>105.102</v>
      </c>
      <c r="K29" s="33"/>
    </row>
    <row r="30" spans="1:11" s="34" customFormat="1" ht="11.25" customHeight="1">
      <c r="A30" s="36" t="s">
        <v>23</v>
      </c>
      <c r="B30" s="30"/>
      <c r="C30" s="31">
        <v>143022</v>
      </c>
      <c r="D30" s="31">
        <v>159804</v>
      </c>
      <c r="E30" s="31">
        <v>159804</v>
      </c>
      <c r="F30" s="32"/>
      <c r="G30" s="32"/>
      <c r="H30" s="121">
        <v>313.637</v>
      </c>
      <c r="I30" s="121">
        <v>369.815</v>
      </c>
      <c r="J30" s="121">
        <v>99.981</v>
      </c>
      <c r="K30" s="33"/>
    </row>
    <row r="31" spans="1:11" s="43" customFormat="1" ht="11.25" customHeight="1">
      <c r="A31" s="44" t="s">
        <v>24</v>
      </c>
      <c r="B31" s="38"/>
      <c r="C31" s="39">
        <v>236690</v>
      </c>
      <c r="D31" s="39">
        <v>265175</v>
      </c>
      <c r="E31" s="39">
        <v>272585</v>
      </c>
      <c r="F31" s="40">
        <f>IF(D31&gt;0,100*E31/D31,0)</f>
        <v>102.79438106910531</v>
      </c>
      <c r="G31" s="41"/>
      <c r="H31" s="122">
        <v>588.6030000000001</v>
      </c>
      <c r="I31" s="123">
        <v>649.4110000000001</v>
      </c>
      <c r="J31" s="123">
        <v>452.033</v>
      </c>
      <c r="K31" s="42">
        <f>IF(I31&gt;0,100*J31/I31,0)</f>
        <v>69.60661276140995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23862</v>
      </c>
      <c r="D33" s="31">
        <v>23786</v>
      </c>
      <c r="E33" s="31">
        <v>24393</v>
      </c>
      <c r="F33" s="32"/>
      <c r="G33" s="32"/>
      <c r="H33" s="121">
        <v>86.143</v>
      </c>
      <c r="I33" s="121">
        <v>64.595</v>
      </c>
      <c r="J33" s="121">
        <v>99</v>
      </c>
      <c r="K33" s="33"/>
    </row>
    <row r="34" spans="1:11" s="34" customFormat="1" ht="11.25" customHeight="1">
      <c r="A34" s="36" t="s">
        <v>26</v>
      </c>
      <c r="B34" s="30"/>
      <c r="C34" s="31">
        <v>14618</v>
      </c>
      <c r="D34" s="31">
        <v>11223</v>
      </c>
      <c r="E34" s="31">
        <v>13608</v>
      </c>
      <c r="F34" s="32"/>
      <c r="G34" s="32"/>
      <c r="H34" s="121">
        <v>58.629000000000005</v>
      </c>
      <c r="I34" s="121">
        <v>40.36</v>
      </c>
      <c r="J34" s="121">
        <v>54.03</v>
      </c>
      <c r="K34" s="33"/>
    </row>
    <row r="35" spans="1:11" s="34" customFormat="1" ht="11.25" customHeight="1">
      <c r="A35" s="36" t="s">
        <v>27</v>
      </c>
      <c r="B35" s="30"/>
      <c r="C35" s="31">
        <v>48973</v>
      </c>
      <c r="D35" s="31">
        <v>50160</v>
      </c>
      <c r="E35" s="31">
        <v>49180</v>
      </c>
      <c r="F35" s="32"/>
      <c r="G35" s="32"/>
      <c r="H35" s="121">
        <v>184.417</v>
      </c>
      <c r="I35" s="121">
        <v>169.94</v>
      </c>
      <c r="J35" s="121">
        <v>167.1</v>
      </c>
      <c r="K35" s="33"/>
    </row>
    <row r="36" spans="1:11" s="34" customFormat="1" ht="11.25" customHeight="1">
      <c r="A36" s="36" t="s">
        <v>28</v>
      </c>
      <c r="B36" s="30"/>
      <c r="C36" s="31">
        <v>6284</v>
      </c>
      <c r="D36" s="31">
        <v>6056</v>
      </c>
      <c r="E36" s="31">
        <v>6495</v>
      </c>
      <c r="F36" s="32"/>
      <c r="G36" s="32"/>
      <c r="H36" s="121">
        <v>16.945</v>
      </c>
      <c r="I36" s="121">
        <v>16.534</v>
      </c>
      <c r="J36" s="121">
        <v>25</v>
      </c>
      <c r="K36" s="33"/>
    </row>
    <row r="37" spans="1:11" s="43" customFormat="1" ht="11.25" customHeight="1">
      <c r="A37" s="37" t="s">
        <v>29</v>
      </c>
      <c r="B37" s="38"/>
      <c r="C37" s="39">
        <v>93737</v>
      </c>
      <c r="D37" s="39">
        <v>91225</v>
      </c>
      <c r="E37" s="39">
        <v>93676</v>
      </c>
      <c r="F37" s="40">
        <f>IF(D37&gt;0,100*E37/D37,0)</f>
        <v>102.68676349684846</v>
      </c>
      <c r="G37" s="41"/>
      <c r="H37" s="122">
        <v>346.13399999999996</v>
      </c>
      <c r="I37" s="123">
        <v>291.429</v>
      </c>
      <c r="J37" s="123">
        <v>345.13</v>
      </c>
      <c r="K37" s="42">
        <f>IF(I37&gt;0,100*J37/I37,0)</f>
        <v>118.42678662727458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4997</v>
      </c>
      <c r="D39" s="39">
        <v>4995</v>
      </c>
      <c r="E39" s="39">
        <v>4620</v>
      </c>
      <c r="F39" s="40">
        <f>IF(D39&gt;0,100*E39/D39,0)</f>
        <v>92.49249249249249</v>
      </c>
      <c r="G39" s="41"/>
      <c r="H39" s="122">
        <v>9.035</v>
      </c>
      <c r="I39" s="123">
        <v>8.13</v>
      </c>
      <c r="J39" s="123">
        <v>7.8</v>
      </c>
      <c r="K39" s="42">
        <f>IF(I39&gt;0,100*J39/I39,0)</f>
        <v>95.94095940959409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38869</v>
      </c>
      <c r="D41" s="31">
        <v>39214</v>
      </c>
      <c r="E41" s="31">
        <v>38946</v>
      </c>
      <c r="F41" s="32"/>
      <c r="G41" s="32"/>
      <c r="H41" s="121">
        <v>72.309</v>
      </c>
      <c r="I41" s="121">
        <v>104.345</v>
      </c>
      <c r="J41" s="121">
        <v>127.606</v>
      </c>
      <c r="K41" s="33"/>
    </row>
    <row r="42" spans="1:11" s="34" customFormat="1" ht="11.25" customHeight="1">
      <c r="A42" s="36" t="s">
        <v>32</v>
      </c>
      <c r="B42" s="30"/>
      <c r="C42" s="31">
        <v>233607</v>
      </c>
      <c r="D42" s="31">
        <v>214571</v>
      </c>
      <c r="E42" s="31">
        <v>232416</v>
      </c>
      <c r="F42" s="32"/>
      <c r="G42" s="32"/>
      <c r="H42" s="121">
        <v>977.241</v>
      </c>
      <c r="I42" s="121">
        <v>824.403</v>
      </c>
      <c r="J42" s="121">
        <v>1100.223</v>
      </c>
      <c r="K42" s="33"/>
    </row>
    <row r="43" spans="1:11" s="34" customFormat="1" ht="11.25" customHeight="1">
      <c r="A43" s="36" t="s">
        <v>33</v>
      </c>
      <c r="B43" s="30"/>
      <c r="C43" s="31">
        <v>62771</v>
      </c>
      <c r="D43" s="31">
        <v>57431</v>
      </c>
      <c r="E43" s="31">
        <v>58768</v>
      </c>
      <c r="F43" s="32"/>
      <c r="G43" s="32"/>
      <c r="H43" s="121">
        <v>222.729</v>
      </c>
      <c r="I43" s="121">
        <v>243.369</v>
      </c>
      <c r="J43" s="121">
        <v>282.555</v>
      </c>
      <c r="K43" s="33"/>
    </row>
    <row r="44" spans="1:11" s="34" customFormat="1" ht="11.25" customHeight="1">
      <c r="A44" s="36" t="s">
        <v>34</v>
      </c>
      <c r="B44" s="30"/>
      <c r="C44" s="31">
        <v>125876</v>
      </c>
      <c r="D44" s="31">
        <v>127204</v>
      </c>
      <c r="E44" s="31">
        <v>132647</v>
      </c>
      <c r="F44" s="32"/>
      <c r="G44" s="32"/>
      <c r="H44" s="121">
        <v>420.472</v>
      </c>
      <c r="I44" s="121">
        <v>451.841</v>
      </c>
      <c r="J44" s="121">
        <v>623.575</v>
      </c>
      <c r="K44" s="33"/>
    </row>
    <row r="45" spans="1:11" s="34" customFormat="1" ht="11.25" customHeight="1">
      <c r="A45" s="36" t="s">
        <v>35</v>
      </c>
      <c r="B45" s="30"/>
      <c r="C45" s="31">
        <v>76722</v>
      </c>
      <c r="D45" s="31">
        <v>73006</v>
      </c>
      <c r="E45" s="31">
        <v>75382</v>
      </c>
      <c r="F45" s="32"/>
      <c r="G45" s="32"/>
      <c r="H45" s="121">
        <v>184.442</v>
      </c>
      <c r="I45" s="121">
        <v>198.751</v>
      </c>
      <c r="J45" s="121">
        <v>308.128</v>
      </c>
      <c r="K45" s="33"/>
    </row>
    <row r="46" spans="1:11" s="34" customFormat="1" ht="11.25" customHeight="1">
      <c r="A46" s="36" t="s">
        <v>36</v>
      </c>
      <c r="B46" s="30"/>
      <c r="C46" s="31">
        <v>71511</v>
      </c>
      <c r="D46" s="31">
        <v>73299</v>
      </c>
      <c r="E46" s="31">
        <v>74685</v>
      </c>
      <c r="F46" s="32"/>
      <c r="G46" s="32"/>
      <c r="H46" s="121">
        <v>160.046</v>
      </c>
      <c r="I46" s="121">
        <v>186.051</v>
      </c>
      <c r="J46" s="121">
        <v>247.075</v>
      </c>
      <c r="K46" s="33"/>
    </row>
    <row r="47" spans="1:11" s="34" customFormat="1" ht="11.25" customHeight="1">
      <c r="A47" s="36" t="s">
        <v>37</v>
      </c>
      <c r="B47" s="30"/>
      <c r="C47" s="31">
        <v>106283</v>
      </c>
      <c r="D47" s="31">
        <v>103555</v>
      </c>
      <c r="E47" s="31">
        <v>108384</v>
      </c>
      <c r="F47" s="32"/>
      <c r="G47" s="32"/>
      <c r="H47" s="121">
        <v>299.726</v>
      </c>
      <c r="I47" s="121">
        <v>290.747</v>
      </c>
      <c r="J47" s="121">
        <v>420.174</v>
      </c>
      <c r="K47" s="33"/>
    </row>
    <row r="48" spans="1:11" s="34" customFormat="1" ht="11.25" customHeight="1">
      <c r="A48" s="36" t="s">
        <v>38</v>
      </c>
      <c r="B48" s="30"/>
      <c r="C48" s="31">
        <v>94699</v>
      </c>
      <c r="D48" s="31">
        <v>101150</v>
      </c>
      <c r="E48" s="31">
        <v>111142</v>
      </c>
      <c r="F48" s="32"/>
      <c r="G48" s="32"/>
      <c r="H48" s="121">
        <v>270.698</v>
      </c>
      <c r="I48" s="121">
        <v>327.106</v>
      </c>
      <c r="J48" s="121">
        <v>552.123</v>
      </c>
      <c r="K48" s="33"/>
    </row>
    <row r="49" spans="1:11" s="34" customFormat="1" ht="11.25" customHeight="1">
      <c r="A49" s="36" t="s">
        <v>39</v>
      </c>
      <c r="B49" s="30"/>
      <c r="C49" s="31">
        <v>74739</v>
      </c>
      <c r="D49" s="31">
        <v>76172</v>
      </c>
      <c r="E49" s="31">
        <v>72796</v>
      </c>
      <c r="F49" s="32"/>
      <c r="G49" s="32"/>
      <c r="H49" s="121">
        <v>176.673</v>
      </c>
      <c r="I49" s="121">
        <v>211.228</v>
      </c>
      <c r="J49" s="121">
        <v>315.8</v>
      </c>
      <c r="K49" s="33"/>
    </row>
    <row r="50" spans="1:11" s="43" customFormat="1" ht="11.25" customHeight="1">
      <c r="A50" s="44" t="s">
        <v>40</v>
      </c>
      <c r="B50" s="38"/>
      <c r="C50" s="39">
        <v>885077</v>
      </c>
      <c r="D50" s="39">
        <v>865602</v>
      </c>
      <c r="E50" s="39">
        <v>905166</v>
      </c>
      <c r="F50" s="40">
        <f>IF(D50&gt;0,100*E50/D50,0)</f>
        <v>104.57069184220924</v>
      </c>
      <c r="G50" s="41"/>
      <c r="H50" s="122">
        <v>2784.3360000000002</v>
      </c>
      <c r="I50" s="123">
        <v>2837.8410000000003</v>
      </c>
      <c r="J50" s="123">
        <v>3977.259</v>
      </c>
      <c r="K50" s="42">
        <f>IF(I50&gt;0,100*J50/I50,0)</f>
        <v>140.15087526045326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28552</v>
      </c>
      <c r="D52" s="39">
        <v>28552</v>
      </c>
      <c r="E52" s="39">
        <v>28552</v>
      </c>
      <c r="F52" s="40">
        <f>IF(D52&gt;0,100*E52/D52,0)</f>
        <v>100</v>
      </c>
      <c r="G52" s="41"/>
      <c r="H52" s="122">
        <v>56.353</v>
      </c>
      <c r="I52" s="123">
        <v>56.353</v>
      </c>
      <c r="J52" s="123">
        <v>56.353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68680</v>
      </c>
      <c r="D54" s="31">
        <v>73034</v>
      </c>
      <c r="E54" s="31">
        <v>74830</v>
      </c>
      <c r="F54" s="32"/>
      <c r="G54" s="32"/>
      <c r="H54" s="121">
        <v>163.593</v>
      </c>
      <c r="I54" s="121">
        <v>201.868</v>
      </c>
      <c r="J54" s="121">
        <v>242.594</v>
      </c>
      <c r="K54" s="33"/>
    </row>
    <row r="55" spans="1:11" s="34" customFormat="1" ht="11.25" customHeight="1">
      <c r="A55" s="36" t="s">
        <v>43</v>
      </c>
      <c r="B55" s="30"/>
      <c r="C55" s="31">
        <v>55003</v>
      </c>
      <c r="D55" s="31">
        <v>56953</v>
      </c>
      <c r="E55" s="31">
        <v>55700</v>
      </c>
      <c r="F55" s="32"/>
      <c r="G55" s="32"/>
      <c r="H55" s="121">
        <v>70.034</v>
      </c>
      <c r="I55" s="121">
        <v>93.159</v>
      </c>
      <c r="J55" s="121">
        <v>119.755</v>
      </c>
      <c r="K55" s="33"/>
    </row>
    <row r="56" spans="1:11" s="34" customFormat="1" ht="11.25" customHeight="1">
      <c r="A56" s="36" t="s">
        <v>44</v>
      </c>
      <c r="B56" s="30"/>
      <c r="C56" s="31">
        <v>34654</v>
      </c>
      <c r="D56" s="31">
        <v>30660</v>
      </c>
      <c r="E56" s="31">
        <v>36256</v>
      </c>
      <c r="F56" s="32"/>
      <c r="G56" s="32"/>
      <c r="H56" s="121">
        <v>103.776</v>
      </c>
      <c r="I56" s="121">
        <v>59.188</v>
      </c>
      <c r="J56" s="121">
        <v>109.75</v>
      </c>
      <c r="K56" s="33"/>
    </row>
    <row r="57" spans="1:11" s="34" customFormat="1" ht="11.25" customHeight="1">
      <c r="A57" s="36" t="s">
        <v>45</v>
      </c>
      <c r="B57" s="30"/>
      <c r="C57" s="31">
        <v>70431</v>
      </c>
      <c r="D57" s="31">
        <v>66716</v>
      </c>
      <c r="E57" s="31">
        <v>66716</v>
      </c>
      <c r="F57" s="32"/>
      <c r="G57" s="32"/>
      <c r="H57" s="121">
        <v>145.406</v>
      </c>
      <c r="I57" s="121">
        <v>122.9984</v>
      </c>
      <c r="J57" s="121">
        <v>233.074</v>
      </c>
      <c r="K57" s="33"/>
    </row>
    <row r="58" spans="1:11" s="34" customFormat="1" ht="11.25" customHeight="1">
      <c r="A58" s="36" t="s">
        <v>46</v>
      </c>
      <c r="B58" s="30"/>
      <c r="C58" s="31">
        <v>66160</v>
      </c>
      <c r="D58" s="31">
        <v>65028</v>
      </c>
      <c r="E58" s="31">
        <v>63083</v>
      </c>
      <c r="F58" s="32"/>
      <c r="G58" s="32"/>
      <c r="H58" s="121">
        <v>103.332</v>
      </c>
      <c r="I58" s="121">
        <v>81.221</v>
      </c>
      <c r="J58" s="121">
        <v>114.203</v>
      </c>
      <c r="K58" s="33"/>
    </row>
    <row r="59" spans="1:11" s="43" customFormat="1" ht="11.25" customHeight="1">
      <c r="A59" s="37" t="s">
        <v>47</v>
      </c>
      <c r="B59" s="38"/>
      <c r="C59" s="39">
        <v>294928</v>
      </c>
      <c r="D59" s="39">
        <v>292391</v>
      </c>
      <c r="E59" s="39">
        <v>296585</v>
      </c>
      <c r="F59" s="40">
        <f>IF(D59&gt;0,100*E59/D59,0)</f>
        <v>101.43438067519178</v>
      </c>
      <c r="G59" s="41"/>
      <c r="H59" s="122">
        <v>586.1410000000001</v>
      </c>
      <c r="I59" s="123">
        <v>558.4344</v>
      </c>
      <c r="J59" s="123">
        <v>819.376</v>
      </c>
      <c r="K59" s="42">
        <f>IF(I59&gt;0,100*J59/I59,0)</f>
        <v>146.7273506073408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1204</v>
      </c>
      <c r="D61" s="31">
        <v>1650</v>
      </c>
      <c r="E61" s="31">
        <v>1540</v>
      </c>
      <c r="F61" s="32"/>
      <c r="G61" s="32"/>
      <c r="H61" s="121">
        <v>2.087</v>
      </c>
      <c r="I61" s="121">
        <v>3.326</v>
      </c>
      <c r="J61" s="121">
        <v>2.8895</v>
      </c>
      <c r="K61" s="33"/>
    </row>
    <row r="62" spans="1:11" s="34" customFormat="1" ht="11.25" customHeight="1">
      <c r="A62" s="36" t="s">
        <v>49</v>
      </c>
      <c r="B62" s="30"/>
      <c r="C62" s="31">
        <v>595</v>
      </c>
      <c r="D62" s="31">
        <v>645</v>
      </c>
      <c r="E62" s="31">
        <v>830</v>
      </c>
      <c r="F62" s="32"/>
      <c r="G62" s="32"/>
      <c r="H62" s="121">
        <v>0.327</v>
      </c>
      <c r="I62" s="121">
        <v>0.822</v>
      </c>
      <c r="J62" s="121">
        <v>1.635</v>
      </c>
      <c r="K62" s="33"/>
    </row>
    <row r="63" spans="1:11" s="34" customFormat="1" ht="11.25" customHeight="1">
      <c r="A63" s="36" t="s">
        <v>50</v>
      </c>
      <c r="B63" s="30"/>
      <c r="C63" s="31">
        <v>1601</v>
      </c>
      <c r="D63" s="31">
        <v>2117</v>
      </c>
      <c r="E63" s="31">
        <v>2457.6</v>
      </c>
      <c r="F63" s="32"/>
      <c r="G63" s="32"/>
      <c r="H63" s="121">
        <v>0.946</v>
      </c>
      <c r="I63" s="121">
        <v>3.7</v>
      </c>
      <c r="J63" s="121">
        <v>3.85</v>
      </c>
      <c r="K63" s="33"/>
    </row>
    <row r="64" spans="1:11" s="43" customFormat="1" ht="11.25" customHeight="1">
      <c r="A64" s="37" t="s">
        <v>51</v>
      </c>
      <c r="B64" s="38"/>
      <c r="C64" s="39">
        <v>3400</v>
      </c>
      <c r="D64" s="39">
        <v>4412</v>
      </c>
      <c r="E64" s="39">
        <v>4827.6</v>
      </c>
      <c r="F64" s="40">
        <f>IF(D64&gt;0,100*E64/D64,0)</f>
        <v>109.41976427923845</v>
      </c>
      <c r="G64" s="41"/>
      <c r="H64" s="122">
        <v>3.3600000000000003</v>
      </c>
      <c r="I64" s="123">
        <v>7.848</v>
      </c>
      <c r="J64" s="123">
        <v>8.3745</v>
      </c>
      <c r="K64" s="42">
        <f>IF(I64&gt;0,100*J64/I64,0)</f>
        <v>106.70871559633026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7226</v>
      </c>
      <c r="D66" s="39">
        <v>7226</v>
      </c>
      <c r="E66" s="39">
        <v>5880</v>
      </c>
      <c r="F66" s="40">
        <f>IF(D66&gt;0,100*E66/D66,0)</f>
        <v>81.37282037088292</v>
      </c>
      <c r="G66" s="41"/>
      <c r="H66" s="122">
        <v>9.818</v>
      </c>
      <c r="I66" s="123">
        <v>13.804</v>
      </c>
      <c r="J66" s="123">
        <v>6.91</v>
      </c>
      <c r="K66" s="42">
        <f>IF(I66&gt;0,100*J66/I66,0)</f>
        <v>50.05795421616923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84067</v>
      </c>
      <c r="D68" s="31">
        <v>78900</v>
      </c>
      <c r="E68" s="31">
        <v>74500</v>
      </c>
      <c r="F68" s="32"/>
      <c r="G68" s="32"/>
      <c r="H68" s="121">
        <v>173.861</v>
      </c>
      <c r="I68" s="121">
        <v>165</v>
      </c>
      <c r="J68" s="121">
        <v>186</v>
      </c>
      <c r="K68" s="33"/>
    </row>
    <row r="69" spans="1:11" s="34" customFormat="1" ht="11.25" customHeight="1">
      <c r="A69" s="36" t="s">
        <v>54</v>
      </c>
      <c r="B69" s="30"/>
      <c r="C69" s="31">
        <v>5764</v>
      </c>
      <c r="D69" s="31">
        <v>4900</v>
      </c>
      <c r="E69" s="31">
        <v>4380</v>
      </c>
      <c r="F69" s="32"/>
      <c r="G69" s="32"/>
      <c r="H69" s="121">
        <v>8.451</v>
      </c>
      <c r="I69" s="121">
        <v>8</v>
      </c>
      <c r="J69" s="121">
        <v>9.06</v>
      </c>
      <c r="K69" s="33"/>
    </row>
    <row r="70" spans="1:11" s="43" customFormat="1" ht="11.25" customHeight="1">
      <c r="A70" s="37" t="s">
        <v>55</v>
      </c>
      <c r="B70" s="38"/>
      <c r="C70" s="39">
        <v>89831</v>
      </c>
      <c r="D70" s="39">
        <v>83800</v>
      </c>
      <c r="E70" s="39">
        <v>78880</v>
      </c>
      <c r="F70" s="40">
        <f>IF(D70&gt;0,100*E70/D70,0)</f>
        <v>94.12887828162292</v>
      </c>
      <c r="G70" s="41"/>
      <c r="H70" s="122">
        <v>182.31199999999998</v>
      </c>
      <c r="I70" s="123">
        <v>173</v>
      </c>
      <c r="J70" s="123">
        <v>195.06</v>
      </c>
      <c r="K70" s="42">
        <f>IF(I70&gt;0,100*J70/I70,0)</f>
        <v>112.7514450867052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2015</v>
      </c>
      <c r="D72" s="31">
        <v>2412</v>
      </c>
      <c r="E72" s="31">
        <v>3095</v>
      </c>
      <c r="F72" s="32"/>
      <c r="G72" s="32"/>
      <c r="H72" s="121">
        <v>0.802</v>
      </c>
      <c r="I72" s="121">
        <v>2.886</v>
      </c>
      <c r="J72" s="121">
        <v>0.664</v>
      </c>
      <c r="K72" s="33"/>
    </row>
    <row r="73" spans="1:11" s="34" customFormat="1" ht="11.25" customHeight="1">
      <c r="A73" s="36" t="s">
        <v>57</v>
      </c>
      <c r="B73" s="30"/>
      <c r="C73" s="31">
        <v>64418</v>
      </c>
      <c r="D73" s="31">
        <v>66708</v>
      </c>
      <c r="E73" s="31">
        <v>66600</v>
      </c>
      <c r="F73" s="32"/>
      <c r="G73" s="32"/>
      <c r="H73" s="121">
        <v>214.863</v>
      </c>
      <c r="I73" s="121">
        <v>222.3</v>
      </c>
      <c r="J73" s="121">
        <v>165.1</v>
      </c>
      <c r="K73" s="33"/>
    </row>
    <row r="74" spans="1:11" s="34" customFormat="1" ht="11.25" customHeight="1">
      <c r="A74" s="36" t="s">
        <v>58</v>
      </c>
      <c r="B74" s="30"/>
      <c r="C74" s="31">
        <v>86194</v>
      </c>
      <c r="D74" s="31">
        <v>84310</v>
      </c>
      <c r="E74" s="31">
        <v>82308</v>
      </c>
      <c r="F74" s="32"/>
      <c r="G74" s="32"/>
      <c r="H74" s="121">
        <v>301.146</v>
      </c>
      <c r="I74" s="121">
        <v>208.027</v>
      </c>
      <c r="J74" s="121">
        <v>169.95</v>
      </c>
      <c r="K74" s="33"/>
    </row>
    <row r="75" spans="1:11" s="34" customFormat="1" ht="11.25" customHeight="1">
      <c r="A75" s="36" t="s">
        <v>59</v>
      </c>
      <c r="B75" s="30"/>
      <c r="C75" s="31">
        <v>13779</v>
      </c>
      <c r="D75" s="31">
        <v>13000</v>
      </c>
      <c r="E75" s="31">
        <v>12822.58</v>
      </c>
      <c r="F75" s="32"/>
      <c r="G75" s="32"/>
      <c r="H75" s="121">
        <v>14.715</v>
      </c>
      <c r="I75" s="121">
        <v>19.2007</v>
      </c>
      <c r="J75" s="121">
        <v>26.752</v>
      </c>
      <c r="K75" s="33"/>
    </row>
    <row r="76" spans="1:11" s="34" customFormat="1" ht="11.25" customHeight="1">
      <c r="A76" s="36" t="s">
        <v>60</v>
      </c>
      <c r="B76" s="30"/>
      <c r="C76" s="31">
        <v>15546</v>
      </c>
      <c r="D76" s="31">
        <v>16347</v>
      </c>
      <c r="E76" s="31">
        <v>17104</v>
      </c>
      <c r="F76" s="32"/>
      <c r="G76" s="32"/>
      <c r="H76" s="121">
        <v>48.493</v>
      </c>
      <c r="I76" s="121">
        <v>61.804</v>
      </c>
      <c r="J76" s="121">
        <v>48.923</v>
      </c>
      <c r="K76" s="33"/>
    </row>
    <row r="77" spans="1:11" s="34" customFormat="1" ht="11.25" customHeight="1">
      <c r="A77" s="36" t="s">
        <v>61</v>
      </c>
      <c r="B77" s="30"/>
      <c r="C77" s="31">
        <v>9711</v>
      </c>
      <c r="D77" s="31">
        <v>9255</v>
      </c>
      <c r="E77" s="31">
        <v>8900</v>
      </c>
      <c r="F77" s="32"/>
      <c r="G77" s="32"/>
      <c r="H77" s="121">
        <v>19.359</v>
      </c>
      <c r="I77" s="121">
        <v>25.944</v>
      </c>
      <c r="J77" s="121">
        <v>14.444</v>
      </c>
      <c r="K77" s="33"/>
    </row>
    <row r="78" spans="1:11" s="34" customFormat="1" ht="11.25" customHeight="1">
      <c r="A78" s="36" t="s">
        <v>62</v>
      </c>
      <c r="B78" s="30"/>
      <c r="C78" s="31">
        <v>22367</v>
      </c>
      <c r="D78" s="31">
        <v>21550</v>
      </c>
      <c r="E78" s="31">
        <v>22713</v>
      </c>
      <c r="F78" s="32"/>
      <c r="G78" s="32"/>
      <c r="H78" s="121">
        <v>40.969</v>
      </c>
      <c r="I78" s="121">
        <v>50.27</v>
      </c>
      <c r="J78" s="121">
        <v>50.997</v>
      </c>
      <c r="K78" s="33"/>
    </row>
    <row r="79" spans="1:11" s="34" customFormat="1" ht="11.25" customHeight="1">
      <c r="A79" s="36" t="s">
        <v>63</v>
      </c>
      <c r="B79" s="30"/>
      <c r="C79" s="31">
        <v>169022</v>
      </c>
      <c r="D79" s="31">
        <v>166600</v>
      </c>
      <c r="E79" s="31">
        <v>172926</v>
      </c>
      <c r="F79" s="32"/>
      <c r="G79" s="32"/>
      <c r="H79" s="121">
        <v>610.245</v>
      </c>
      <c r="I79" s="121">
        <v>554.45</v>
      </c>
      <c r="J79" s="121">
        <v>276.386</v>
      </c>
      <c r="K79" s="33"/>
    </row>
    <row r="80" spans="1:11" s="43" customFormat="1" ht="11.25" customHeight="1">
      <c r="A80" s="44" t="s">
        <v>64</v>
      </c>
      <c r="B80" s="38"/>
      <c r="C80" s="39">
        <v>383052</v>
      </c>
      <c r="D80" s="39">
        <v>380182</v>
      </c>
      <c r="E80" s="39">
        <v>386468.57999999996</v>
      </c>
      <c r="F80" s="40">
        <f>IF(D80&gt;0,100*E80/D80,0)</f>
        <v>101.65357118432749</v>
      </c>
      <c r="G80" s="41"/>
      <c r="H80" s="122">
        <v>1250.592</v>
      </c>
      <c r="I80" s="123">
        <v>1144.8817</v>
      </c>
      <c r="J80" s="123">
        <v>753.216</v>
      </c>
      <c r="K80" s="42">
        <f>IF(I80&gt;0,100*J80/I80,0)</f>
        <v>65.7898540958424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103</v>
      </c>
      <c r="D82" s="31"/>
      <c r="E82" s="31"/>
      <c r="F82" s="32"/>
      <c r="G82" s="32"/>
      <c r="H82" s="121">
        <v>0.155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192</v>
      </c>
      <c r="D83" s="31">
        <v>192</v>
      </c>
      <c r="E83" s="31">
        <v>190</v>
      </c>
      <c r="F83" s="32"/>
      <c r="G83" s="32"/>
      <c r="H83" s="121">
        <v>0.192</v>
      </c>
      <c r="I83" s="121">
        <v>0.192</v>
      </c>
      <c r="J83" s="121">
        <v>0.19</v>
      </c>
      <c r="K83" s="33"/>
    </row>
    <row r="84" spans="1:11" s="43" customFormat="1" ht="11.25" customHeight="1">
      <c r="A84" s="37" t="s">
        <v>67</v>
      </c>
      <c r="B84" s="38"/>
      <c r="C84" s="39">
        <v>295</v>
      </c>
      <c r="D84" s="39">
        <v>192</v>
      </c>
      <c r="E84" s="39">
        <v>190</v>
      </c>
      <c r="F84" s="40">
        <f>IF(D84&gt;0,100*E84/D84,0)</f>
        <v>98.95833333333333</v>
      </c>
      <c r="G84" s="41"/>
      <c r="H84" s="122">
        <v>0.347</v>
      </c>
      <c r="I84" s="123">
        <v>0.192</v>
      </c>
      <c r="J84" s="123">
        <v>0.19</v>
      </c>
      <c r="K84" s="42">
        <f>IF(I84&gt;0,100*J84/I84,0)</f>
        <v>98.95833333333333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2171680</v>
      </c>
      <c r="D87" s="54">
        <v>2166431.2250585305</v>
      </c>
      <c r="E87" s="54">
        <v>2224415.18</v>
      </c>
      <c r="F87" s="55">
        <f>IF(D87&gt;0,100*E87/D87,0)</f>
        <v>102.67647337569663</v>
      </c>
      <c r="G87" s="41"/>
      <c r="H87" s="126">
        <v>6472.754000000001</v>
      </c>
      <c r="I87" s="127">
        <v>6331.541375563997</v>
      </c>
      <c r="J87" s="127">
        <v>7417.145216000001</v>
      </c>
      <c r="K87" s="55">
        <f>IF(I87&gt;0,100*J87/I87,0)</f>
        <v>117.14596456126455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60" zoomScaleNormal="70" zoomScalePageLayoutView="0" workbookViewId="0" topLeftCell="A52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3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85</v>
      </c>
      <c r="D17" s="39">
        <v>144.83</v>
      </c>
      <c r="E17" s="39"/>
      <c r="F17" s="40"/>
      <c r="G17" s="41"/>
      <c r="H17" s="122">
        <v>0.11</v>
      </c>
      <c r="I17" s="123">
        <v>0.203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8200</v>
      </c>
      <c r="D28" s="31">
        <v>6348</v>
      </c>
      <c r="E28" s="31">
        <v>6500</v>
      </c>
      <c r="F28" s="32"/>
      <c r="G28" s="32"/>
      <c r="H28" s="121">
        <v>31.308</v>
      </c>
      <c r="I28" s="121">
        <v>21.432</v>
      </c>
      <c r="J28" s="121">
        <v>25.75</v>
      </c>
      <c r="K28" s="33"/>
    </row>
    <row r="29" spans="1:11" s="34" customFormat="1" ht="11.25" customHeight="1">
      <c r="A29" s="36" t="s">
        <v>22</v>
      </c>
      <c r="B29" s="30"/>
      <c r="C29" s="31">
        <v>12820</v>
      </c>
      <c r="D29" s="31">
        <v>2689</v>
      </c>
      <c r="E29" s="31">
        <v>4810</v>
      </c>
      <c r="F29" s="32"/>
      <c r="G29" s="32"/>
      <c r="H29" s="121">
        <v>20.928</v>
      </c>
      <c r="I29" s="121">
        <v>3.749</v>
      </c>
      <c r="J29" s="121">
        <v>10.94</v>
      </c>
      <c r="K29" s="33"/>
    </row>
    <row r="30" spans="1:11" s="34" customFormat="1" ht="11.25" customHeight="1">
      <c r="A30" s="36" t="s">
        <v>23</v>
      </c>
      <c r="B30" s="30"/>
      <c r="C30" s="31">
        <v>4512</v>
      </c>
      <c r="D30" s="31">
        <v>21650</v>
      </c>
      <c r="E30" s="31">
        <v>19717</v>
      </c>
      <c r="F30" s="32"/>
      <c r="G30" s="32"/>
      <c r="H30" s="121">
        <v>10.608</v>
      </c>
      <c r="I30" s="121">
        <v>46.289</v>
      </c>
      <c r="J30" s="121">
        <v>59.418</v>
      </c>
      <c r="K30" s="33"/>
    </row>
    <row r="31" spans="1:11" s="43" customFormat="1" ht="11.25" customHeight="1">
      <c r="A31" s="44" t="s">
        <v>24</v>
      </c>
      <c r="B31" s="38"/>
      <c r="C31" s="39">
        <v>25532</v>
      </c>
      <c r="D31" s="39">
        <v>30687</v>
      </c>
      <c r="E31" s="39">
        <v>31027</v>
      </c>
      <c r="F31" s="40">
        <f>IF(D31&gt;0,100*E31/D31,0)</f>
        <v>101.10796102584156</v>
      </c>
      <c r="G31" s="41"/>
      <c r="H31" s="122">
        <v>62.84400000000001</v>
      </c>
      <c r="I31" s="123">
        <v>71.47</v>
      </c>
      <c r="J31" s="123">
        <v>96.108</v>
      </c>
      <c r="K31" s="42">
        <f>IF(I31&gt;0,100*J31/I31,0)</f>
        <v>134.47320554078635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397</v>
      </c>
      <c r="D33" s="31">
        <v>375</v>
      </c>
      <c r="E33" s="31">
        <v>350</v>
      </c>
      <c r="F33" s="32"/>
      <c r="G33" s="32"/>
      <c r="H33" s="121">
        <v>1.163</v>
      </c>
      <c r="I33" s="121">
        <v>0.897</v>
      </c>
      <c r="J33" s="121">
        <v>1.56</v>
      </c>
      <c r="K33" s="33"/>
    </row>
    <row r="34" spans="1:11" s="34" customFormat="1" ht="11.25" customHeight="1">
      <c r="A34" s="36" t="s">
        <v>26</v>
      </c>
      <c r="B34" s="30"/>
      <c r="C34" s="31">
        <v>727</v>
      </c>
      <c r="D34" s="31">
        <v>721</v>
      </c>
      <c r="E34" s="31">
        <v>800</v>
      </c>
      <c r="F34" s="32"/>
      <c r="G34" s="32"/>
      <c r="H34" s="121">
        <v>2.38</v>
      </c>
      <c r="I34" s="121">
        <v>2</v>
      </c>
      <c r="J34" s="121">
        <v>3</v>
      </c>
      <c r="K34" s="33"/>
    </row>
    <row r="35" spans="1:11" s="34" customFormat="1" ht="11.25" customHeight="1">
      <c r="A35" s="36" t="s">
        <v>27</v>
      </c>
      <c r="B35" s="30"/>
      <c r="C35" s="31">
        <v>15166</v>
      </c>
      <c r="D35" s="31">
        <v>15000</v>
      </c>
      <c r="E35" s="31">
        <v>5000</v>
      </c>
      <c r="F35" s="32"/>
      <c r="G35" s="32"/>
      <c r="H35" s="121">
        <v>47.796</v>
      </c>
      <c r="I35" s="121">
        <v>45.2</v>
      </c>
      <c r="J35" s="121">
        <v>19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16290</v>
      </c>
      <c r="D37" s="39">
        <v>16096</v>
      </c>
      <c r="E37" s="39">
        <v>6150</v>
      </c>
      <c r="F37" s="40">
        <f>IF(D37&gt;0,100*E37/D37,0)</f>
        <v>38.20825049701789</v>
      </c>
      <c r="G37" s="41"/>
      <c r="H37" s="122">
        <v>51.339</v>
      </c>
      <c r="I37" s="123">
        <v>48.097</v>
      </c>
      <c r="J37" s="123">
        <v>23.560000000000002</v>
      </c>
      <c r="K37" s="42">
        <f>IF(I37&gt;0,100*J37/I37,0)</f>
        <v>48.984344137888016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14043</v>
      </c>
      <c r="D39" s="39">
        <v>14040</v>
      </c>
      <c r="E39" s="39">
        <v>11480</v>
      </c>
      <c r="F39" s="40">
        <f>IF(D39&gt;0,100*E39/D39,0)</f>
        <v>81.76638176638177</v>
      </c>
      <c r="G39" s="41"/>
      <c r="H39" s="122">
        <v>21.359</v>
      </c>
      <c r="I39" s="123">
        <v>19.225</v>
      </c>
      <c r="J39" s="123">
        <v>18.5</v>
      </c>
      <c r="K39" s="42">
        <f>IF(I39&gt;0,100*J39/I39,0)</f>
        <v>96.22886866059817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12835</v>
      </c>
      <c r="D41" s="31">
        <v>12030</v>
      </c>
      <c r="E41" s="31">
        <v>11270</v>
      </c>
      <c r="F41" s="32"/>
      <c r="G41" s="32"/>
      <c r="H41" s="121">
        <v>17.247</v>
      </c>
      <c r="I41" s="121">
        <v>24.796</v>
      </c>
      <c r="J41" s="121">
        <v>33.819</v>
      </c>
      <c r="K41" s="33"/>
    </row>
    <row r="42" spans="1:11" s="34" customFormat="1" ht="11.25" customHeight="1">
      <c r="A42" s="36" t="s">
        <v>32</v>
      </c>
      <c r="B42" s="30"/>
      <c r="C42" s="31">
        <v>3500</v>
      </c>
      <c r="D42" s="31">
        <v>4000</v>
      </c>
      <c r="E42" s="31">
        <v>4500</v>
      </c>
      <c r="F42" s="32"/>
      <c r="G42" s="32"/>
      <c r="H42" s="121">
        <v>12.407</v>
      </c>
      <c r="I42" s="121">
        <v>13</v>
      </c>
      <c r="J42" s="121">
        <v>19.508</v>
      </c>
      <c r="K42" s="33"/>
    </row>
    <row r="43" spans="1:11" s="34" customFormat="1" ht="11.25" customHeight="1">
      <c r="A43" s="36" t="s">
        <v>33</v>
      </c>
      <c r="B43" s="30"/>
      <c r="C43" s="31">
        <v>1200</v>
      </c>
      <c r="D43" s="31">
        <v>1100</v>
      </c>
      <c r="E43" s="31">
        <v>1400</v>
      </c>
      <c r="F43" s="32"/>
      <c r="G43" s="32"/>
      <c r="H43" s="121">
        <v>2.64</v>
      </c>
      <c r="I43" s="121">
        <v>3.08</v>
      </c>
      <c r="J43" s="121">
        <v>5.46</v>
      </c>
      <c r="K43" s="33"/>
    </row>
    <row r="44" spans="1:11" s="34" customFormat="1" ht="11.25" customHeight="1">
      <c r="A44" s="36" t="s">
        <v>34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21">
        <v>21.981</v>
      </c>
      <c r="I44" s="121">
        <v>31.005</v>
      </c>
      <c r="J44" s="121">
        <v>46.258</v>
      </c>
      <c r="K44" s="33"/>
    </row>
    <row r="45" spans="1:11" s="34" customFormat="1" ht="11.25" customHeight="1">
      <c r="A45" s="36" t="s">
        <v>35</v>
      </c>
      <c r="B45" s="30"/>
      <c r="C45" s="31">
        <v>3000</v>
      </c>
      <c r="D45" s="31">
        <v>2800</v>
      </c>
      <c r="E45" s="31">
        <v>1000</v>
      </c>
      <c r="F45" s="32"/>
      <c r="G45" s="32"/>
      <c r="H45" s="121">
        <v>5.818</v>
      </c>
      <c r="I45" s="121">
        <v>7.168</v>
      </c>
      <c r="J45" s="121">
        <v>3.85</v>
      </c>
      <c r="K45" s="33"/>
    </row>
    <row r="46" spans="1:11" s="34" customFormat="1" ht="11.25" customHeight="1">
      <c r="A46" s="36" t="s">
        <v>36</v>
      </c>
      <c r="B46" s="30"/>
      <c r="C46" s="31">
        <v>24000</v>
      </c>
      <c r="D46" s="31">
        <v>19000</v>
      </c>
      <c r="E46" s="31">
        <v>18000</v>
      </c>
      <c r="F46" s="32"/>
      <c r="G46" s="32"/>
      <c r="H46" s="121">
        <v>45.559</v>
      </c>
      <c r="I46" s="121">
        <v>44.26</v>
      </c>
      <c r="J46" s="121">
        <v>60.474</v>
      </c>
      <c r="K46" s="33"/>
    </row>
    <row r="47" spans="1:11" s="34" customFormat="1" ht="11.25" customHeight="1">
      <c r="A47" s="36" t="s">
        <v>37</v>
      </c>
      <c r="B47" s="30"/>
      <c r="C47" s="31">
        <v>5000</v>
      </c>
      <c r="D47" s="31">
        <v>5000</v>
      </c>
      <c r="E47" s="31">
        <v>5000</v>
      </c>
      <c r="F47" s="32"/>
      <c r="G47" s="32"/>
      <c r="H47" s="121">
        <v>12.89</v>
      </c>
      <c r="I47" s="121">
        <v>13.52</v>
      </c>
      <c r="J47" s="121">
        <v>19.085</v>
      </c>
      <c r="K47" s="33"/>
    </row>
    <row r="48" spans="1:11" s="34" customFormat="1" ht="11.25" customHeight="1">
      <c r="A48" s="36" t="s">
        <v>38</v>
      </c>
      <c r="B48" s="30"/>
      <c r="C48" s="31">
        <v>2682</v>
      </c>
      <c r="D48" s="31">
        <v>2006</v>
      </c>
      <c r="E48" s="31">
        <v>1840</v>
      </c>
      <c r="F48" s="32"/>
      <c r="G48" s="32"/>
      <c r="H48" s="121">
        <v>6.444</v>
      </c>
      <c r="I48" s="121">
        <v>5.695</v>
      </c>
      <c r="J48" s="121">
        <v>8.345</v>
      </c>
      <c r="K48" s="33"/>
    </row>
    <row r="49" spans="1:11" s="34" customFormat="1" ht="11.25" customHeight="1">
      <c r="A49" s="36" t="s">
        <v>39</v>
      </c>
      <c r="B49" s="30"/>
      <c r="C49" s="31">
        <v>11560</v>
      </c>
      <c r="D49" s="31">
        <v>9237</v>
      </c>
      <c r="E49" s="31">
        <v>9627</v>
      </c>
      <c r="F49" s="32"/>
      <c r="G49" s="32"/>
      <c r="H49" s="121">
        <v>22.341</v>
      </c>
      <c r="I49" s="121">
        <v>24.165</v>
      </c>
      <c r="J49" s="121">
        <v>41.874</v>
      </c>
      <c r="K49" s="33"/>
    </row>
    <row r="50" spans="1:11" s="43" customFormat="1" ht="11.25" customHeight="1">
      <c r="A50" s="44" t="s">
        <v>40</v>
      </c>
      <c r="B50" s="38"/>
      <c r="C50" s="39">
        <v>73777</v>
      </c>
      <c r="D50" s="39">
        <v>65173</v>
      </c>
      <c r="E50" s="39">
        <v>62637</v>
      </c>
      <c r="F50" s="40">
        <f>IF(D50&gt;0,100*E50/D50,0)</f>
        <v>96.10881806883218</v>
      </c>
      <c r="G50" s="41"/>
      <c r="H50" s="122">
        <v>147.327</v>
      </c>
      <c r="I50" s="123">
        <v>166.689</v>
      </c>
      <c r="J50" s="123">
        <v>238.673</v>
      </c>
      <c r="K50" s="42">
        <f>IF(I50&gt;0,100*J50/I50,0)</f>
        <v>143.1846132618229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542</v>
      </c>
      <c r="D52" s="39">
        <v>542</v>
      </c>
      <c r="E52" s="39">
        <v>542</v>
      </c>
      <c r="F52" s="40">
        <f>IF(D52&gt;0,100*E52/D52,0)</f>
        <v>100</v>
      </c>
      <c r="G52" s="41"/>
      <c r="H52" s="122">
        <v>0.869</v>
      </c>
      <c r="I52" s="123">
        <v>0.869</v>
      </c>
      <c r="J52" s="123">
        <v>0.869</v>
      </c>
      <c r="K52" s="42">
        <f>IF(I52&gt;0,100*J52/I52,0)</f>
        <v>100.00000000000001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33000</v>
      </c>
      <c r="D54" s="31">
        <v>33022</v>
      </c>
      <c r="E54" s="31">
        <v>33000</v>
      </c>
      <c r="F54" s="32"/>
      <c r="G54" s="32"/>
      <c r="H54" s="121">
        <v>45.9</v>
      </c>
      <c r="I54" s="121">
        <v>55.632</v>
      </c>
      <c r="J54" s="121">
        <v>87</v>
      </c>
      <c r="K54" s="33"/>
    </row>
    <row r="55" spans="1:11" s="34" customFormat="1" ht="11.25" customHeight="1">
      <c r="A55" s="36" t="s">
        <v>43</v>
      </c>
      <c r="B55" s="30"/>
      <c r="C55" s="31">
        <v>59800</v>
      </c>
      <c r="D55" s="31">
        <v>45360</v>
      </c>
      <c r="E55" s="31">
        <v>45360</v>
      </c>
      <c r="F55" s="32"/>
      <c r="G55" s="32"/>
      <c r="H55" s="121">
        <v>125.92</v>
      </c>
      <c r="I55" s="121">
        <v>133.607</v>
      </c>
      <c r="J55" s="121">
        <v>140.616</v>
      </c>
      <c r="K55" s="33"/>
    </row>
    <row r="56" spans="1:11" s="34" customFormat="1" ht="11.25" customHeight="1">
      <c r="A56" s="36" t="s">
        <v>44</v>
      </c>
      <c r="B56" s="30"/>
      <c r="C56" s="31">
        <v>68250</v>
      </c>
      <c r="D56" s="31">
        <v>32850</v>
      </c>
      <c r="E56" s="31">
        <v>45000</v>
      </c>
      <c r="F56" s="32"/>
      <c r="G56" s="32"/>
      <c r="H56" s="121">
        <v>144.043</v>
      </c>
      <c r="I56" s="121">
        <v>72.27</v>
      </c>
      <c r="J56" s="121">
        <v>125</v>
      </c>
      <c r="K56" s="33"/>
    </row>
    <row r="57" spans="1:11" s="34" customFormat="1" ht="11.25" customHeight="1">
      <c r="A57" s="36" t="s">
        <v>45</v>
      </c>
      <c r="B57" s="30"/>
      <c r="C57" s="31">
        <v>9450</v>
      </c>
      <c r="D57" s="31">
        <v>8333</v>
      </c>
      <c r="E57" s="31">
        <v>8996</v>
      </c>
      <c r="F57" s="32"/>
      <c r="G57" s="32"/>
      <c r="H57" s="121">
        <v>16.065</v>
      </c>
      <c r="I57" s="121">
        <v>14.408</v>
      </c>
      <c r="J57" s="121">
        <v>44.98</v>
      </c>
      <c r="K57" s="33"/>
    </row>
    <row r="58" spans="1:11" s="34" customFormat="1" ht="11.25" customHeight="1">
      <c r="A58" s="36" t="s">
        <v>46</v>
      </c>
      <c r="B58" s="30"/>
      <c r="C58" s="31">
        <v>2781</v>
      </c>
      <c r="D58" s="31">
        <v>4143</v>
      </c>
      <c r="E58" s="31">
        <v>4140</v>
      </c>
      <c r="F58" s="32"/>
      <c r="G58" s="32"/>
      <c r="H58" s="121">
        <v>4.172</v>
      </c>
      <c r="I58" s="121">
        <v>5.22</v>
      </c>
      <c r="J58" s="121">
        <v>8.72</v>
      </c>
      <c r="K58" s="33"/>
    </row>
    <row r="59" spans="1:11" s="43" customFormat="1" ht="11.25" customHeight="1">
      <c r="A59" s="37" t="s">
        <v>47</v>
      </c>
      <c r="B59" s="38"/>
      <c r="C59" s="39">
        <v>173281</v>
      </c>
      <c r="D59" s="39">
        <v>123708</v>
      </c>
      <c r="E59" s="39">
        <v>136496</v>
      </c>
      <c r="F59" s="40">
        <f>IF(D59&gt;0,100*E59/D59,0)</f>
        <v>110.33724577230252</v>
      </c>
      <c r="G59" s="41"/>
      <c r="H59" s="122">
        <v>336.1</v>
      </c>
      <c r="I59" s="123">
        <v>281.13700000000006</v>
      </c>
      <c r="J59" s="123">
        <v>406.31600000000003</v>
      </c>
      <c r="K59" s="42">
        <f>IF(I59&gt;0,100*J59/I59,0)</f>
        <v>144.5259784375589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1832</v>
      </c>
      <c r="D61" s="31">
        <v>1025</v>
      </c>
      <c r="E61" s="31">
        <v>900</v>
      </c>
      <c r="F61" s="32"/>
      <c r="G61" s="32"/>
      <c r="H61" s="121">
        <v>2.942</v>
      </c>
      <c r="I61" s="121">
        <v>1.48</v>
      </c>
      <c r="J61" s="121">
        <v>1.02375</v>
      </c>
      <c r="K61" s="33"/>
    </row>
    <row r="62" spans="1:11" s="34" customFormat="1" ht="11.25" customHeight="1">
      <c r="A62" s="36" t="s">
        <v>49</v>
      </c>
      <c r="B62" s="30"/>
      <c r="C62" s="31">
        <v>425</v>
      </c>
      <c r="D62" s="31">
        <v>450</v>
      </c>
      <c r="E62" s="31">
        <v>375</v>
      </c>
      <c r="F62" s="32"/>
      <c r="G62" s="32"/>
      <c r="H62" s="121">
        <v>0.208</v>
      </c>
      <c r="I62" s="121">
        <v>0.42</v>
      </c>
      <c r="J62" s="121">
        <v>0.676</v>
      </c>
      <c r="K62" s="33"/>
    </row>
    <row r="63" spans="1:11" s="34" customFormat="1" ht="11.25" customHeight="1">
      <c r="A63" s="36" t="s">
        <v>50</v>
      </c>
      <c r="B63" s="30"/>
      <c r="C63" s="31">
        <v>2250</v>
      </c>
      <c r="D63" s="31">
        <v>2132</v>
      </c>
      <c r="E63" s="31">
        <v>1998.75</v>
      </c>
      <c r="F63" s="32"/>
      <c r="G63" s="32"/>
      <c r="H63" s="121">
        <v>0.923</v>
      </c>
      <c r="I63" s="121">
        <v>3.14</v>
      </c>
      <c r="J63" s="121">
        <v>3.747008386173041</v>
      </c>
      <c r="K63" s="33"/>
    </row>
    <row r="64" spans="1:11" s="43" customFormat="1" ht="11.25" customHeight="1">
      <c r="A64" s="37" t="s">
        <v>51</v>
      </c>
      <c r="B64" s="38"/>
      <c r="C64" s="39">
        <v>4507</v>
      </c>
      <c r="D64" s="39">
        <v>3607</v>
      </c>
      <c r="E64" s="39">
        <v>3273.75</v>
      </c>
      <c r="F64" s="40">
        <f>IF(D64&gt;0,100*E64/D64,0)</f>
        <v>90.76102023842529</v>
      </c>
      <c r="G64" s="41"/>
      <c r="H64" s="122">
        <v>4.073</v>
      </c>
      <c r="I64" s="123">
        <v>5.04</v>
      </c>
      <c r="J64" s="123">
        <v>5.446758386173041</v>
      </c>
      <c r="K64" s="42">
        <f>IF(I64&gt;0,100*J64/I64,0)</f>
        <v>108.07060290025875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10085</v>
      </c>
      <c r="D66" s="39">
        <v>8100</v>
      </c>
      <c r="E66" s="39">
        <v>10085</v>
      </c>
      <c r="F66" s="40">
        <f>IF(D66&gt;0,100*E66/D66,0)</f>
        <v>124.50617283950618</v>
      </c>
      <c r="G66" s="41"/>
      <c r="H66" s="122">
        <v>3.575</v>
      </c>
      <c r="I66" s="123">
        <v>5.901</v>
      </c>
      <c r="J66" s="123">
        <v>6.182</v>
      </c>
      <c r="K66" s="42">
        <f>IF(I66&gt;0,100*J66/I66,0)</f>
        <v>104.76190476190477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10760</v>
      </c>
      <c r="D72" s="31">
        <v>11130</v>
      </c>
      <c r="E72" s="31">
        <v>9627</v>
      </c>
      <c r="F72" s="32"/>
      <c r="G72" s="32"/>
      <c r="H72" s="121">
        <v>3.954</v>
      </c>
      <c r="I72" s="121">
        <v>18.368</v>
      </c>
      <c r="J72" s="121">
        <v>3.022</v>
      </c>
      <c r="K72" s="33"/>
    </row>
    <row r="73" spans="1:11" s="34" customFormat="1" ht="11.25" customHeight="1">
      <c r="A73" s="36" t="s">
        <v>57</v>
      </c>
      <c r="B73" s="30"/>
      <c r="C73" s="31">
        <v>6013</v>
      </c>
      <c r="D73" s="31">
        <v>6663</v>
      </c>
      <c r="E73" s="31">
        <v>6615</v>
      </c>
      <c r="F73" s="32"/>
      <c r="G73" s="32"/>
      <c r="H73" s="121">
        <v>21.9</v>
      </c>
      <c r="I73" s="121">
        <v>17.82</v>
      </c>
      <c r="J73" s="121">
        <v>16.8</v>
      </c>
      <c r="K73" s="33"/>
    </row>
    <row r="74" spans="1:11" s="34" customFormat="1" ht="11.25" customHeight="1">
      <c r="A74" s="36" t="s">
        <v>58</v>
      </c>
      <c r="B74" s="30"/>
      <c r="C74" s="31">
        <v>6637</v>
      </c>
      <c r="D74" s="31">
        <v>8075</v>
      </c>
      <c r="E74" s="31">
        <v>8807</v>
      </c>
      <c r="F74" s="32"/>
      <c r="G74" s="32"/>
      <c r="H74" s="121">
        <v>14.1</v>
      </c>
      <c r="I74" s="121">
        <v>12.112</v>
      </c>
      <c r="J74" s="121">
        <v>12.99</v>
      </c>
      <c r="K74" s="33"/>
    </row>
    <row r="75" spans="1:11" s="34" customFormat="1" ht="11.25" customHeight="1">
      <c r="A75" s="36" t="s">
        <v>59</v>
      </c>
      <c r="B75" s="30"/>
      <c r="C75" s="31">
        <v>36497</v>
      </c>
      <c r="D75" s="31">
        <v>37287</v>
      </c>
      <c r="E75" s="31">
        <v>37996.63</v>
      </c>
      <c r="F75" s="32"/>
      <c r="G75" s="32"/>
      <c r="H75" s="121">
        <v>24.529</v>
      </c>
      <c r="I75" s="121">
        <v>34.341327</v>
      </c>
      <c r="J75" s="121">
        <v>46.346</v>
      </c>
      <c r="K75" s="33"/>
    </row>
    <row r="76" spans="1:11" s="34" customFormat="1" ht="11.25" customHeight="1">
      <c r="A76" s="36" t="s">
        <v>60</v>
      </c>
      <c r="B76" s="30"/>
      <c r="C76" s="31">
        <v>790</v>
      </c>
      <c r="D76" s="31">
        <v>1183</v>
      </c>
      <c r="E76" s="31">
        <v>1190</v>
      </c>
      <c r="F76" s="32"/>
      <c r="G76" s="32"/>
      <c r="H76" s="121">
        <v>1.625</v>
      </c>
      <c r="I76" s="121">
        <v>2.958</v>
      </c>
      <c r="J76" s="121">
        <v>2.846</v>
      </c>
      <c r="K76" s="33"/>
    </row>
    <row r="77" spans="1:11" s="34" customFormat="1" ht="11.25" customHeight="1">
      <c r="A77" s="36" t="s">
        <v>61</v>
      </c>
      <c r="B77" s="30"/>
      <c r="C77" s="31">
        <v>3308</v>
      </c>
      <c r="D77" s="31">
        <v>5030</v>
      </c>
      <c r="E77" s="31">
        <v>4800</v>
      </c>
      <c r="F77" s="32"/>
      <c r="G77" s="32"/>
      <c r="H77" s="121">
        <v>5.86</v>
      </c>
      <c r="I77" s="121">
        <v>15.09</v>
      </c>
      <c r="J77" s="121">
        <v>6.817</v>
      </c>
      <c r="K77" s="33"/>
    </row>
    <row r="78" spans="1:11" s="34" customFormat="1" ht="11.25" customHeight="1">
      <c r="A78" s="36" t="s">
        <v>62</v>
      </c>
      <c r="B78" s="30"/>
      <c r="C78" s="31">
        <v>1472</v>
      </c>
      <c r="D78" s="31">
        <v>2250</v>
      </c>
      <c r="E78" s="31">
        <v>2300</v>
      </c>
      <c r="F78" s="32"/>
      <c r="G78" s="32"/>
      <c r="H78" s="121">
        <v>2.877</v>
      </c>
      <c r="I78" s="121">
        <v>5.737</v>
      </c>
      <c r="J78" s="121">
        <v>5.29</v>
      </c>
      <c r="K78" s="33"/>
    </row>
    <row r="79" spans="1:11" s="34" customFormat="1" ht="11.25" customHeight="1">
      <c r="A79" s="36" t="s">
        <v>63</v>
      </c>
      <c r="B79" s="30"/>
      <c r="C79" s="31">
        <v>850</v>
      </c>
      <c r="D79" s="31">
        <v>500</v>
      </c>
      <c r="E79" s="31">
        <v>499</v>
      </c>
      <c r="F79" s="32"/>
      <c r="G79" s="32"/>
      <c r="H79" s="121">
        <v>1.785</v>
      </c>
      <c r="I79" s="121">
        <v>1.2</v>
      </c>
      <c r="J79" s="121">
        <v>1.595</v>
      </c>
      <c r="K79" s="33"/>
    </row>
    <row r="80" spans="1:11" s="43" customFormat="1" ht="11.25" customHeight="1">
      <c r="A80" s="44" t="s">
        <v>64</v>
      </c>
      <c r="B80" s="38"/>
      <c r="C80" s="39">
        <v>66327</v>
      </c>
      <c r="D80" s="39">
        <v>72118</v>
      </c>
      <c r="E80" s="39">
        <v>71834.63</v>
      </c>
      <c r="F80" s="40">
        <f>IF(D80&gt;0,100*E80/D80,0)</f>
        <v>99.60707451676419</v>
      </c>
      <c r="G80" s="41"/>
      <c r="H80" s="122">
        <v>76.63</v>
      </c>
      <c r="I80" s="123">
        <v>107.626327</v>
      </c>
      <c r="J80" s="123">
        <v>95.706</v>
      </c>
      <c r="K80" s="42">
        <f>IF(I80&gt;0,100*J80/I80,0)</f>
        <v>88.92433911639482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64</v>
      </c>
      <c r="D82" s="31"/>
      <c r="E82" s="31"/>
      <c r="F82" s="32"/>
      <c r="G82" s="32"/>
      <c r="H82" s="121">
        <v>0.096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>
        <v>64</v>
      </c>
      <c r="D84" s="39"/>
      <c r="E84" s="39"/>
      <c r="F84" s="40"/>
      <c r="G84" s="41"/>
      <c r="H84" s="122">
        <v>0.096</v>
      </c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384533</v>
      </c>
      <c r="D87" s="54">
        <v>334215.83</v>
      </c>
      <c r="E87" s="54">
        <v>333525.38</v>
      </c>
      <c r="F87" s="55">
        <f>IF(D87&gt;0,100*E87/D87,0)</f>
        <v>99.79341193982343</v>
      </c>
      <c r="G87" s="41"/>
      <c r="H87" s="126">
        <v>704.3220000000001</v>
      </c>
      <c r="I87" s="127">
        <v>706.257327</v>
      </c>
      <c r="J87" s="127">
        <v>891.3607583861732</v>
      </c>
      <c r="K87" s="55">
        <f>IF(I87&gt;0,100*J87/I87,0)</f>
        <v>126.20906351123395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60" zoomScaleNormal="70" zoomScalePageLayoutView="0" workbookViewId="0" topLeftCell="A52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4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49</v>
      </c>
      <c r="D9" s="31">
        <v>144</v>
      </c>
      <c r="E9" s="31">
        <v>57</v>
      </c>
      <c r="F9" s="32"/>
      <c r="G9" s="32"/>
      <c r="H9" s="121">
        <v>0.129</v>
      </c>
      <c r="I9" s="121">
        <v>0.379</v>
      </c>
      <c r="J9" s="121">
        <v>0.15002083333333335</v>
      </c>
      <c r="K9" s="33"/>
    </row>
    <row r="10" spans="1:11" s="34" customFormat="1" ht="11.25" customHeight="1">
      <c r="A10" s="36" t="s">
        <v>9</v>
      </c>
      <c r="B10" s="30"/>
      <c r="C10" s="31">
        <v>189</v>
      </c>
      <c r="D10" s="31">
        <v>188.89449639979205</v>
      </c>
      <c r="E10" s="31">
        <v>244</v>
      </c>
      <c r="F10" s="32"/>
      <c r="G10" s="32"/>
      <c r="H10" s="121">
        <v>0.382</v>
      </c>
      <c r="I10" s="121">
        <v>0.381</v>
      </c>
      <c r="J10" s="121">
        <v>0.49214774263853217</v>
      </c>
      <c r="K10" s="33"/>
    </row>
    <row r="11" spans="1:11" s="34" customFormat="1" ht="11.25" customHeight="1">
      <c r="A11" s="29" t="s">
        <v>10</v>
      </c>
      <c r="B11" s="30"/>
      <c r="C11" s="31">
        <v>315</v>
      </c>
      <c r="D11" s="31">
        <v>315.07252888174537</v>
      </c>
      <c r="E11" s="31">
        <v>317</v>
      </c>
      <c r="F11" s="32"/>
      <c r="G11" s="32"/>
      <c r="H11" s="121">
        <v>0.653</v>
      </c>
      <c r="I11" s="121">
        <v>0.635</v>
      </c>
      <c r="J11" s="121">
        <v>0.6388846425755863</v>
      </c>
      <c r="K11" s="33"/>
    </row>
    <row r="12" spans="1:11" s="34" customFormat="1" ht="11.25" customHeight="1">
      <c r="A12" s="36" t="s">
        <v>11</v>
      </c>
      <c r="B12" s="30"/>
      <c r="C12" s="31">
        <v>2</v>
      </c>
      <c r="D12" s="31">
        <v>3</v>
      </c>
      <c r="E12" s="31">
        <v>1</v>
      </c>
      <c r="F12" s="32"/>
      <c r="G12" s="32"/>
      <c r="H12" s="121">
        <v>0.004</v>
      </c>
      <c r="I12" s="121">
        <v>0.008</v>
      </c>
      <c r="J12" s="121">
        <v>0.0026666666666666666</v>
      </c>
      <c r="K12" s="33"/>
    </row>
    <row r="13" spans="1:11" s="43" customFormat="1" ht="11.25" customHeight="1">
      <c r="A13" s="37" t="s">
        <v>12</v>
      </c>
      <c r="B13" s="38"/>
      <c r="C13" s="39">
        <v>555</v>
      </c>
      <c r="D13" s="39">
        <v>650.9670252815374</v>
      </c>
      <c r="E13" s="39">
        <v>619</v>
      </c>
      <c r="F13" s="40">
        <f>IF(D13&gt;0,100*E13/D13,0)</f>
        <v>95.08930190930762</v>
      </c>
      <c r="G13" s="41"/>
      <c r="H13" s="122">
        <v>1.1680000000000001</v>
      </c>
      <c r="I13" s="123">
        <v>1.403</v>
      </c>
      <c r="J13" s="123">
        <v>1.2837198852141183</v>
      </c>
      <c r="K13" s="42">
        <f>IF(I13&gt;0,100*J13/I13,0)</f>
        <v>91.49820992260287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14870</v>
      </c>
      <c r="D19" s="31">
        <v>14097</v>
      </c>
      <c r="E19" s="31">
        <v>13345</v>
      </c>
      <c r="F19" s="32"/>
      <c r="G19" s="32"/>
      <c r="H19" s="121">
        <v>62.454</v>
      </c>
      <c r="I19" s="121">
        <v>59.207</v>
      </c>
      <c r="J19" s="121">
        <v>82.072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14870</v>
      </c>
      <c r="D22" s="39">
        <v>14097</v>
      </c>
      <c r="E22" s="39">
        <v>13345</v>
      </c>
      <c r="F22" s="40">
        <f>IF(D22&gt;0,100*E22/D22,0)</f>
        <v>94.6655316734057</v>
      </c>
      <c r="G22" s="41"/>
      <c r="H22" s="122">
        <v>62.454</v>
      </c>
      <c r="I22" s="123">
        <v>59.207</v>
      </c>
      <c r="J22" s="123">
        <v>82.072</v>
      </c>
      <c r="K22" s="42">
        <f>IF(I22&gt;0,100*J22/I22,0)</f>
        <v>138.61874440522237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94510</v>
      </c>
      <c r="D24" s="39">
        <v>88500</v>
      </c>
      <c r="E24" s="39">
        <v>83380</v>
      </c>
      <c r="F24" s="40">
        <f>IF(D24&gt;0,100*E24/D24,0)</f>
        <v>94.21468926553672</v>
      </c>
      <c r="G24" s="41"/>
      <c r="H24" s="122">
        <v>349.672</v>
      </c>
      <c r="I24" s="123">
        <v>329.39</v>
      </c>
      <c r="J24" s="123">
        <v>397.768</v>
      </c>
      <c r="K24" s="42">
        <f>IF(I24&gt;0,100*J24/I24,0)</f>
        <v>120.75897871823673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18058</v>
      </c>
      <c r="D26" s="39">
        <v>19000</v>
      </c>
      <c r="E26" s="39">
        <v>17600</v>
      </c>
      <c r="F26" s="40">
        <f>IF(D26&gt;0,100*E26/D26,0)</f>
        <v>92.63157894736842</v>
      </c>
      <c r="G26" s="41"/>
      <c r="H26" s="122">
        <v>67.787</v>
      </c>
      <c r="I26" s="123">
        <v>60</v>
      </c>
      <c r="J26" s="123">
        <v>60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187731</v>
      </c>
      <c r="D28" s="31">
        <v>172020</v>
      </c>
      <c r="E28" s="31">
        <v>177000</v>
      </c>
      <c r="F28" s="32"/>
      <c r="G28" s="32"/>
      <c r="H28" s="121">
        <v>662.529</v>
      </c>
      <c r="I28" s="121">
        <v>570.585</v>
      </c>
      <c r="J28" s="121">
        <v>697.5</v>
      </c>
      <c r="K28" s="33"/>
    </row>
    <row r="29" spans="1:11" s="34" customFormat="1" ht="11.25" customHeight="1">
      <c r="A29" s="36" t="s">
        <v>22</v>
      </c>
      <c r="B29" s="30"/>
      <c r="C29" s="31">
        <v>94012</v>
      </c>
      <c r="D29" s="31">
        <v>101713</v>
      </c>
      <c r="E29" s="31">
        <v>83888</v>
      </c>
      <c r="F29" s="32"/>
      <c r="G29" s="32"/>
      <c r="H29" s="121">
        <v>164.492</v>
      </c>
      <c r="I29" s="121">
        <v>174.093</v>
      </c>
      <c r="J29" s="121">
        <v>223.372</v>
      </c>
      <c r="K29" s="33"/>
    </row>
    <row r="30" spans="1:11" s="34" customFormat="1" ht="11.25" customHeight="1">
      <c r="A30" s="36" t="s">
        <v>23</v>
      </c>
      <c r="B30" s="30"/>
      <c r="C30" s="31">
        <v>175964</v>
      </c>
      <c r="D30" s="31">
        <v>143712</v>
      </c>
      <c r="E30" s="31">
        <v>144596</v>
      </c>
      <c r="F30" s="32"/>
      <c r="G30" s="32"/>
      <c r="H30" s="121">
        <v>413.702</v>
      </c>
      <c r="I30" s="121">
        <v>335.951</v>
      </c>
      <c r="J30" s="121">
        <v>473.126</v>
      </c>
      <c r="K30" s="33"/>
    </row>
    <row r="31" spans="1:11" s="43" customFormat="1" ht="11.25" customHeight="1">
      <c r="A31" s="44" t="s">
        <v>24</v>
      </c>
      <c r="B31" s="38"/>
      <c r="C31" s="39">
        <v>457707</v>
      </c>
      <c r="D31" s="39">
        <v>417445</v>
      </c>
      <c r="E31" s="39">
        <v>405484</v>
      </c>
      <c r="F31" s="40">
        <f>IF(D31&gt;0,100*E31/D31,0)</f>
        <v>97.13471235731653</v>
      </c>
      <c r="G31" s="41"/>
      <c r="H31" s="122">
        <v>1240.723</v>
      </c>
      <c r="I31" s="123">
        <v>1080.629</v>
      </c>
      <c r="J31" s="123">
        <v>1393.998</v>
      </c>
      <c r="K31" s="42">
        <f>IF(I31&gt;0,100*J31/I31,0)</f>
        <v>128.9987590560683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39316</v>
      </c>
      <c r="D33" s="31">
        <v>36628</v>
      </c>
      <c r="E33" s="31">
        <v>35471</v>
      </c>
      <c r="F33" s="32"/>
      <c r="G33" s="32"/>
      <c r="H33" s="121">
        <v>115.131</v>
      </c>
      <c r="I33" s="121">
        <v>80.985</v>
      </c>
      <c r="J33" s="121">
        <v>158.44</v>
      </c>
      <c r="K33" s="33"/>
    </row>
    <row r="34" spans="1:11" s="34" customFormat="1" ht="11.25" customHeight="1">
      <c r="A34" s="36" t="s">
        <v>26</v>
      </c>
      <c r="B34" s="30"/>
      <c r="C34" s="31">
        <v>17437</v>
      </c>
      <c r="D34" s="31">
        <v>17430</v>
      </c>
      <c r="E34" s="31">
        <v>19300</v>
      </c>
      <c r="F34" s="32"/>
      <c r="G34" s="32"/>
      <c r="H34" s="121">
        <v>71.992</v>
      </c>
      <c r="I34" s="121">
        <v>58</v>
      </c>
      <c r="J34" s="121">
        <v>80</v>
      </c>
      <c r="K34" s="33"/>
    </row>
    <row r="35" spans="1:11" s="34" customFormat="1" ht="11.25" customHeight="1">
      <c r="A35" s="36" t="s">
        <v>27</v>
      </c>
      <c r="B35" s="30"/>
      <c r="C35" s="31">
        <v>94736</v>
      </c>
      <c r="D35" s="31">
        <v>85000</v>
      </c>
      <c r="E35" s="31">
        <v>95000</v>
      </c>
      <c r="F35" s="32"/>
      <c r="G35" s="32"/>
      <c r="H35" s="121">
        <v>293.601</v>
      </c>
      <c r="I35" s="121">
        <v>254.8</v>
      </c>
      <c r="J35" s="121">
        <v>361</v>
      </c>
      <c r="K35" s="33"/>
    </row>
    <row r="36" spans="1:11" s="34" customFormat="1" ht="11.25" customHeight="1">
      <c r="A36" s="36" t="s">
        <v>28</v>
      </c>
      <c r="B36" s="30"/>
      <c r="C36" s="31">
        <v>15853</v>
      </c>
      <c r="D36" s="31">
        <v>14961</v>
      </c>
      <c r="E36" s="31">
        <v>15724</v>
      </c>
      <c r="F36" s="32"/>
      <c r="G36" s="32"/>
      <c r="H36" s="121">
        <v>42.844</v>
      </c>
      <c r="I36" s="121">
        <v>38.898</v>
      </c>
      <c r="J36" s="121">
        <v>60</v>
      </c>
      <c r="K36" s="33"/>
    </row>
    <row r="37" spans="1:11" s="43" customFormat="1" ht="11.25" customHeight="1">
      <c r="A37" s="37" t="s">
        <v>29</v>
      </c>
      <c r="B37" s="38"/>
      <c r="C37" s="39">
        <v>167342</v>
      </c>
      <c r="D37" s="39">
        <v>154019</v>
      </c>
      <c r="E37" s="39">
        <v>165495</v>
      </c>
      <c r="F37" s="40">
        <f>IF(D37&gt;0,100*E37/D37,0)</f>
        <v>107.45102876917782</v>
      </c>
      <c r="G37" s="41"/>
      <c r="H37" s="122">
        <v>523.568</v>
      </c>
      <c r="I37" s="123">
        <v>432.68300000000005</v>
      </c>
      <c r="J37" s="123">
        <v>659.44</v>
      </c>
      <c r="K37" s="42">
        <f>IF(I37&gt;0,100*J37/I37,0)</f>
        <v>152.40718955909983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9362</v>
      </c>
      <c r="D39" s="39">
        <v>9360</v>
      </c>
      <c r="E39" s="39">
        <v>7655</v>
      </c>
      <c r="F39" s="40">
        <f>IF(D39&gt;0,100*E39/D39,0)</f>
        <v>81.78418803418803</v>
      </c>
      <c r="G39" s="41"/>
      <c r="H39" s="122">
        <v>14.24</v>
      </c>
      <c r="I39" s="123">
        <v>12.815</v>
      </c>
      <c r="J39" s="123">
        <v>12.3</v>
      </c>
      <c r="K39" s="42">
        <f>IF(I39&gt;0,100*J39/I39,0)</f>
        <v>95.98127194693718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38542</v>
      </c>
      <c r="D41" s="31">
        <v>36726</v>
      </c>
      <c r="E41" s="31">
        <v>40298</v>
      </c>
      <c r="F41" s="32"/>
      <c r="G41" s="32"/>
      <c r="H41" s="121">
        <v>65.591</v>
      </c>
      <c r="I41" s="121">
        <v>95.469</v>
      </c>
      <c r="J41" s="121">
        <v>134.614</v>
      </c>
      <c r="K41" s="33"/>
    </row>
    <row r="42" spans="1:11" s="34" customFormat="1" ht="11.25" customHeight="1">
      <c r="A42" s="36" t="s">
        <v>32</v>
      </c>
      <c r="B42" s="30"/>
      <c r="C42" s="31">
        <v>153174</v>
      </c>
      <c r="D42" s="31">
        <v>149598</v>
      </c>
      <c r="E42" s="31">
        <v>140113</v>
      </c>
      <c r="F42" s="32"/>
      <c r="G42" s="32"/>
      <c r="H42" s="121">
        <v>549.945</v>
      </c>
      <c r="I42" s="121">
        <v>486.051</v>
      </c>
      <c r="J42" s="121">
        <v>613.303</v>
      </c>
      <c r="K42" s="33"/>
    </row>
    <row r="43" spans="1:11" s="34" customFormat="1" ht="11.25" customHeight="1">
      <c r="A43" s="36" t="s">
        <v>33</v>
      </c>
      <c r="B43" s="30"/>
      <c r="C43" s="31">
        <v>20251</v>
      </c>
      <c r="D43" s="31">
        <v>17572</v>
      </c>
      <c r="E43" s="31">
        <v>18266</v>
      </c>
      <c r="F43" s="32"/>
      <c r="G43" s="32"/>
      <c r="H43" s="121">
        <v>58.457</v>
      </c>
      <c r="I43" s="121">
        <v>57.692</v>
      </c>
      <c r="J43" s="121">
        <v>77.367</v>
      </c>
      <c r="K43" s="33"/>
    </row>
    <row r="44" spans="1:11" s="34" customFormat="1" ht="11.25" customHeight="1">
      <c r="A44" s="36" t="s">
        <v>34</v>
      </c>
      <c r="B44" s="30"/>
      <c r="C44" s="31">
        <v>125205</v>
      </c>
      <c r="D44" s="31">
        <v>113407</v>
      </c>
      <c r="E44" s="31">
        <v>114528</v>
      </c>
      <c r="F44" s="32"/>
      <c r="G44" s="32"/>
      <c r="H44" s="121">
        <v>349.591</v>
      </c>
      <c r="I44" s="121">
        <v>347.832</v>
      </c>
      <c r="J44" s="121">
        <v>526.158</v>
      </c>
      <c r="K44" s="33"/>
    </row>
    <row r="45" spans="1:11" s="34" customFormat="1" ht="11.25" customHeight="1">
      <c r="A45" s="36" t="s">
        <v>35</v>
      </c>
      <c r="B45" s="30"/>
      <c r="C45" s="31">
        <v>38788</v>
      </c>
      <c r="D45" s="31">
        <v>33816</v>
      </c>
      <c r="E45" s="31">
        <v>36982</v>
      </c>
      <c r="F45" s="32"/>
      <c r="G45" s="32"/>
      <c r="H45" s="121">
        <v>74.703</v>
      </c>
      <c r="I45" s="121">
        <v>89.775</v>
      </c>
      <c r="J45" s="121">
        <v>143.267</v>
      </c>
      <c r="K45" s="33"/>
    </row>
    <row r="46" spans="1:11" s="34" customFormat="1" ht="11.25" customHeight="1">
      <c r="A46" s="36" t="s">
        <v>36</v>
      </c>
      <c r="B46" s="30"/>
      <c r="C46" s="31">
        <v>64402</v>
      </c>
      <c r="D46" s="31">
        <v>60448</v>
      </c>
      <c r="E46" s="31">
        <v>57022</v>
      </c>
      <c r="F46" s="32"/>
      <c r="G46" s="32"/>
      <c r="H46" s="121">
        <v>124.061</v>
      </c>
      <c r="I46" s="121">
        <v>149.948</v>
      </c>
      <c r="J46" s="121">
        <v>192.597</v>
      </c>
      <c r="K46" s="33"/>
    </row>
    <row r="47" spans="1:11" s="34" customFormat="1" ht="11.25" customHeight="1">
      <c r="A47" s="36" t="s">
        <v>37</v>
      </c>
      <c r="B47" s="30"/>
      <c r="C47" s="31">
        <v>99934</v>
      </c>
      <c r="D47" s="31">
        <v>94638</v>
      </c>
      <c r="E47" s="31">
        <v>85968</v>
      </c>
      <c r="F47" s="32"/>
      <c r="G47" s="32"/>
      <c r="H47" s="121">
        <v>266.063</v>
      </c>
      <c r="I47" s="121">
        <v>262.458</v>
      </c>
      <c r="J47" s="121">
        <v>328.612</v>
      </c>
      <c r="K47" s="33"/>
    </row>
    <row r="48" spans="1:11" s="34" customFormat="1" ht="11.25" customHeight="1">
      <c r="A48" s="36" t="s">
        <v>38</v>
      </c>
      <c r="B48" s="30"/>
      <c r="C48" s="31">
        <v>213260</v>
      </c>
      <c r="D48" s="31">
        <v>187557</v>
      </c>
      <c r="E48" s="31">
        <v>183975</v>
      </c>
      <c r="F48" s="32"/>
      <c r="G48" s="32"/>
      <c r="H48" s="121">
        <v>512.254</v>
      </c>
      <c r="I48" s="121">
        <v>525.315</v>
      </c>
      <c r="J48" s="121">
        <v>834.302</v>
      </c>
      <c r="K48" s="33"/>
    </row>
    <row r="49" spans="1:11" s="34" customFormat="1" ht="11.25" customHeight="1">
      <c r="A49" s="36" t="s">
        <v>39</v>
      </c>
      <c r="B49" s="30"/>
      <c r="C49" s="31">
        <v>56084</v>
      </c>
      <c r="D49" s="31">
        <v>45203</v>
      </c>
      <c r="E49" s="31">
        <v>47017</v>
      </c>
      <c r="F49" s="32"/>
      <c r="G49" s="32"/>
      <c r="H49" s="121">
        <v>108.486</v>
      </c>
      <c r="I49" s="121">
        <v>118.5</v>
      </c>
      <c r="J49" s="121">
        <v>204.422</v>
      </c>
      <c r="K49" s="33"/>
    </row>
    <row r="50" spans="1:11" s="43" customFormat="1" ht="11.25" customHeight="1">
      <c r="A50" s="44" t="s">
        <v>40</v>
      </c>
      <c r="B50" s="38"/>
      <c r="C50" s="39">
        <v>809640</v>
      </c>
      <c r="D50" s="39">
        <v>738965</v>
      </c>
      <c r="E50" s="39">
        <v>724169</v>
      </c>
      <c r="F50" s="40">
        <f>IF(D50&gt;0,100*E50/D50,0)</f>
        <v>97.99774008241256</v>
      </c>
      <c r="G50" s="41"/>
      <c r="H50" s="122">
        <v>2109.151</v>
      </c>
      <c r="I50" s="123">
        <v>2133.04</v>
      </c>
      <c r="J50" s="123">
        <v>3054.6420000000003</v>
      </c>
      <c r="K50" s="42">
        <f>IF(I50&gt;0,100*J50/I50,0)</f>
        <v>143.20603457975471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38278</v>
      </c>
      <c r="D52" s="39">
        <v>38278</v>
      </c>
      <c r="E52" s="39">
        <v>38278</v>
      </c>
      <c r="F52" s="40">
        <f>IF(D52&gt;0,100*E52/D52,0)</f>
        <v>100</v>
      </c>
      <c r="G52" s="41"/>
      <c r="H52" s="122">
        <v>61.372</v>
      </c>
      <c r="I52" s="123">
        <v>61.372</v>
      </c>
      <c r="J52" s="123">
        <v>61.372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128410</v>
      </c>
      <c r="D54" s="31">
        <v>121592</v>
      </c>
      <c r="E54" s="31">
        <v>114000</v>
      </c>
      <c r="F54" s="32"/>
      <c r="G54" s="32"/>
      <c r="H54" s="121">
        <v>232.209</v>
      </c>
      <c r="I54" s="121">
        <v>252.07</v>
      </c>
      <c r="J54" s="121">
        <v>363.375</v>
      </c>
      <c r="K54" s="33"/>
    </row>
    <row r="55" spans="1:11" s="34" customFormat="1" ht="11.25" customHeight="1">
      <c r="A55" s="36" t="s">
        <v>43</v>
      </c>
      <c r="B55" s="30"/>
      <c r="C55" s="31">
        <v>91269</v>
      </c>
      <c r="D55" s="31">
        <v>85466</v>
      </c>
      <c r="E55" s="31">
        <v>105840</v>
      </c>
      <c r="F55" s="32"/>
      <c r="G55" s="32"/>
      <c r="H55" s="121">
        <v>188.876</v>
      </c>
      <c r="I55" s="121">
        <v>200.401</v>
      </c>
      <c r="J55" s="121">
        <v>328.104</v>
      </c>
      <c r="K55" s="33"/>
    </row>
    <row r="56" spans="1:11" s="34" customFormat="1" ht="11.25" customHeight="1">
      <c r="A56" s="36" t="s">
        <v>44</v>
      </c>
      <c r="B56" s="30"/>
      <c r="C56" s="31">
        <v>215767</v>
      </c>
      <c r="D56" s="31">
        <v>227600</v>
      </c>
      <c r="E56" s="31">
        <v>229000</v>
      </c>
      <c r="F56" s="32"/>
      <c r="G56" s="32"/>
      <c r="H56" s="121">
        <v>813</v>
      </c>
      <c r="I56" s="121">
        <v>455.2</v>
      </c>
      <c r="J56" s="121">
        <v>1075</v>
      </c>
      <c r="K56" s="33"/>
    </row>
    <row r="57" spans="1:11" s="34" customFormat="1" ht="11.25" customHeight="1">
      <c r="A57" s="36" t="s">
        <v>45</v>
      </c>
      <c r="B57" s="30"/>
      <c r="C57" s="31">
        <v>90174</v>
      </c>
      <c r="D57" s="31">
        <v>81626</v>
      </c>
      <c r="E57" s="31">
        <v>80963</v>
      </c>
      <c r="F57" s="32"/>
      <c r="G57" s="32"/>
      <c r="H57" s="121">
        <v>156.548</v>
      </c>
      <c r="I57" s="121">
        <v>141.125</v>
      </c>
      <c r="J57" s="121">
        <v>404.815</v>
      </c>
      <c r="K57" s="33"/>
    </row>
    <row r="58" spans="1:11" s="34" customFormat="1" ht="11.25" customHeight="1">
      <c r="A58" s="36" t="s">
        <v>46</v>
      </c>
      <c r="B58" s="30"/>
      <c r="C58" s="31">
        <v>148892</v>
      </c>
      <c r="D58" s="31">
        <v>145231</v>
      </c>
      <c r="E58" s="31">
        <v>141388</v>
      </c>
      <c r="F58" s="32"/>
      <c r="G58" s="32"/>
      <c r="H58" s="121">
        <v>279.665</v>
      </c>
      <c r="I58" s="121">
        <v>229.132</v>
      </c>
      <c r="J58" s="121">
        <v>499.899</v>
      </c>
      <c r="K58" s="33"/>
    </row>
    <row r="59" spans="1:11" s="43" customFormat="1" ht="11.25" customHeight="1">
      <c r="A59" s="37" t="s">
        <v>47</v>
      </c>
      <c r="B59" s="38"/>
      <c r="C59" s="39">
        <v>674512</v>
      </c>
      <c r="D59" s="39">
        <v>661515</v>
      </c>
      <c r="E59" s="39">
        <v>671191</v>
      </c>
      <c r="F59" s="40">
        <f>IF(D59&gt;0,100*E59/D59,0)</f>
        <v>101.46270303772401</v>
      </c>
      <c r="G59" s="41"/>
      <c r="H59" s="122">
        <v>1670.298</v>
      </c>
      <c r="I59" s="123">
        <v>1277.928</v>
      </c>
      <c r="J59" s="123">
        <v>2671.1929999999998</v>
      </c>
      <c r="K59" s="42">
        <f>IF(I59&gt;0,100*J59/I59,0)</f>
        <v>209.0253128501762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2173</v>
      </c>
      <c r="D61" s="31">
        <v>3075</v>
      </c>
      <c r="E61" s="31">
        <v>2700</v>
      </c>
      <c r="F61" s="32"/>
      <c r="G61" s="32"/>
      <c r="H61" s="121">
        <v>0.958</v>
      </c>
      <c r="I61" s="121">
        <v>4.46</v>
      </c>
      <c r="J61" s="121">
        <v>3.07125</v>
      </c>
      <c r="K61" s="33"/>
    </row>
    <row r="62" spans="1:11" s="34" customFormat="1" ht="11.25" customHeight="1">
      <c r="A62" s="36" t="s">
        <v>49</v>
      </c>
      <c r="B62" s="30"/>
      <c r="C62" s="31">
        <v>4188</v>
      </c>
      <c r="D62" s="31">
        <v>4000</v>
      </c>
      <c r="E62" s="31">
        <v>3788</v>
      </c>
      <c r="F62" s="32"/>
      <c r="G62" s="32"/>
      <c r="H62" s="121">
        <v>1.785</v>
      </c>
      <c r="I62" s="121">
        <v>3.419</v>
      </c>
      <c r="J62" s="121">
        <v>6.526</v>
      </c>
      <c r="K62" s="33"/>
    </row>
    <row r="63" spans="1:11" s="34" customFormat="1" ht="11.25" customHeight="1">
      <c r="A63" s="36" t="s">
        <v>50</v>
      </c>
      <c r="B63" s="30"/>
      <c r="C63" s="31">
        <v>9000</v>
      </c>
      <c r="D63" s="31">
        <v>8526</v>
      </c>
      <c r="E63" s="31">
        <v>7993</v>
      </c>
      <c r="F63" s="32"/>
      <c r="G63" s="32"/>
      <c r="H63" s="121">
        <v>3.997</v>
      </c>
      <c r="I63" s="121">
        <v>12.56</v>
      </c>
      <c r="J63" s="121">
        <v>14.988991613826958</v>
      </c>
      <c r="K63" s="33"/>
    </row>
    <row r="64" spans="1:11" s="43" customFormat="1" ht="11.25" customHeight="1">
      <c r="A64" s="37" t="s">
        <v>51</v>
      </c>
      <c r="B64" s="38"/>
      <c r="C64" s="39">
        <v>15361</v>
      </c>
      <c r="D64" s="39">
        <v>15601</v>
      </c>
      <c r="E64" s="39">
        <v>14481</v>
      </c>
      <c r="F64" s="40">
        <f>IF(D64&gt;0,100*E64/D64,0)</f>
        <v>92.82097301455035</v>
      </c>
      <c r="G64" s="41"/>
      <c r="H64" s="122">
        <v>6.74</v>
      </c>
      <c r="I64" s="123">
        <v>20.439</v>
      </c>
      <c r="J64" s="123">
        <v>24.586241613826957</v>
      </c>
      <c r="K64" s="42">
        <f>IF(I64&gt;0,100*J64/I64,0)</f>
        <v>120.29082447197493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10261</v>
      </c>
      <c r="D66" s="39">
        <v>11460</v>
      </c>
      <c r="E66" s="39">
        <v>10261</v>
      </c>
      <c r="F66" s="40">
        <f>IF(D66&gt;0,100*E66/D66,0)</f>
        <v>89.53752181500873</v>
      </c>
      <c r="G66" s="41"/>
      <c r="H66" s="122">
        <v>2.108</v>
      </c>
      <c r="I66" s="123">
        <v>12.622</v>
      </c>
      <c r="J66" s="123">
        <v>6.351</v>
      </c>
      <c r="K66" s="42">
        <f>IF(I66&gt;0,100*J66/I66,0)</f>
        <v>50.316906987799086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43028</v>
      </c>
      <c r="D68" s="31">
        <v>47000</v>
      </c>
      <c r="E68" s="31">
        <v>54000</v>
      </c>
      <c r="F68" s="32"/>
      <c r="G68" s="32"/>
      <c r="H68" s="121">
        <v>65.403</v>
      </c>
      <c r="I68" s="121">
        <v>97</v>
      </c>
      <c r="J68" s="121">
        <v>124</v>
      </c>
      <c r="K68" s="33"/>
    </row>
    <row r="69" spans="1:11" s="34" customFormat="1" ht="11.25" customHeight="1">
      <c r="A69" s="36" t="s">
        <v>54</v>
      </c>
      <c r="B69" s="30"/>
      <c r="C69" s="31">
        <v>493</v>
      </c>
      <c r="D69" s="31">
        <v>740</v>
      </c>
      <c r="E69" s="31">
        <v>770</v>
      </c>
      <c r="F69" s="32"/>
      <c r="G69" s="32"/>
      <c r="H69" s="121">
        <v>0.672</v>
      </c>
      <c r="I69" s="121">
        <v>1.3</v>
      </c>
      <c r="J69" s="121">
        <v>1.5</v>
      </c>
      <c r="K69" s="33"/>
    </row>
    <row r="70" spans="1:11" s="43" customFormat="1" ht="11.25" customHeight="1">
      <c r="A70" s="37" t="s">
        <v>55</v>
      </c>
      <c r="B70" s="38"/>
      <c r="C70" s="39">
        <v>43521</v>
      </c>
      <c r="D70" s="39">
        <v>47740</v>
      </c>
      <c r="E70" s="39">
        <v>54770</v>
      </c>
      <c r="F70" s="40">
        <f>IF(D70&gt;0,100*E70/D70,0)</f>
        <v>114.7255969836615</v>
      </c>
      <c r="G70" s="41"/>
      <c r="H70" s="122">
        <v>66.075</v>
      </c>
      <c r="I70" s="123">
        <v>98.3</v>
      </c>
      <c r="J70" s="123">
        <v>125.5</v>
      </c>
      <c r="K70" s="42">
        <f>IF(I70&gt;0,100*J70/I70,0)</f>
        <v>127.67039674465921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2150</v>
      </c>
      <c r="D73" s="31">
        <v>2365</v>
      </c>
      <c r="E73" s="31">
        <v>2400</v>
      </c>
      <c r="F73" s="32"/>
      <c r="G73" s="32"/>
      <c r="H73" s="121">
        <v>7.8</v>
      </c>
      <c r="I73" s="121">
        <v>6.4</v>
      </c>
      <c r="J73" s="121">
        <v>6.5</v>
      </c>
      <c r="K73" s="33"/>
    </row>
    <row r="74" spans="1:11" s="34" customFormat="1" ht="11.25" customHeight="1">
      <c r="A74" s="36" t="s">
        <v>58</v>
      </c>
      <c r="B74" s="30"/>
      <c r="C74" s="31">
        <v>1659</v>
      </c>
      <c r="D74" s="31">
        <v>2020</v>
      </c>
      <c r="E74" s="31">
        <v>2202</v>
      </c>
      <c r="F74" s="32"/>
      <c r="G74" s="32"/>
      <c r="H74" s="121">
        <v>3.403</v>
      </c>
      <c r="I74" s="121">
        <v>2.828</v>
      </c>
      <c r="J74" s="121">
        <v>3.523</v>
      </c>
      <c r="K74" s="33"/>
    </row>
    <row r="75" spans="1:11" s="34" customFormat="1" ht="11.25" customHeight="1">
      <c r="A75" s="36" t="s">
        <v>59</v>
      </c>
      <c r="B75" s="30"/>
      <c r="C75" s="31">
        <v>16358</v>
      </c>
      <c r="D75" s="31">
        <v>16713</v>
      </c>
      <c r="E75" s="31">
        <v>16441.13</v>
      </c>
      <c r="F75" s="32"/>
      <c r="G75" s="32"/>
      <c r="H75" s="121">
        <v>16.598</v>
      </c>
      <c r="I75" s="121">
        <v>27.994275000000002</v>
      </c>
      <c r="J75" s="121">
        <v>32.113</v>
      </c>
      <c r="K75" s="33"/>
    </row>
    <row r="76" spans="1:11" s="34" customFormat="1" ht="11.25" customHeight="1">
      <c r="A76" s="36" t="s">
        <v>60</v>
      </c>
      <c r="B76" s="30"/>
      <c r="C76" s="31">
        <v>190</v>
      </c>
      <c r="D76" s="31">
        <v>120</v>
      </c>
      <c r="E76" s="31">
        <v>150</v>
      </c>
      <c r="F76" s="32"/>
      <c r="G76" s="32"/>
      <c r="H76" s="121">
        <v>0.637</v>
      </c>
      <c r="I76" s="121">
        <v>0.42</v>
      </c>
      <c r="J76" s="121">
        <v>0.492</v>
      </c>
      <c r="K76" s="33"/>
    </row>
    <row r="77" spans="1:11" s="34" customFormat="1" ht="11.25" customHeight="1">
      <c r="A77" s="36" t="s">
        <v>61</v>
      </c>
      <c r="B77" s="30"/>
      <c r="C77" s="31">
        <v>5069</v>
      </c>
      <c r="D77" s="31">
        <v>3077</v>
      </c>
      <c r="E77" s="31">
        <v>4800</v>
      </c>
      <c r="F77" s="32"/>
      <c r="G77" s="32"/>
      <c r="H77" s="121">
        <v>9.16</v>
      </c>
      <c r="I77" s="121">
        <v>9.23</v>
      </c>
      <c r="J77" s="121">
        <v>4.358</v>
      </c>
      <c r="K77" s="33"/>
    </row>
    <row r="78" spans="1:11" s="34" customFormat="1" ht="11.25" customHeight="1">
      <c r="A78" s="36" t="s">
        <v>62</v>
      </c>
      <c r="B78" s="30"/>
      <c r="C78" s="31">
        <v>11906</v>
      </c>
      <c r="D78" s="31">
        <v>11200</v>
      </c>
      <c r="E78" s="31">
        <v>11392</v>
      </c>
      <c r="F78" s="32"/>
      <c r="G78" s="32"/>
      <c r="H78" s="121">
        <v>23.276</v>
      </c>
      <c r="I78" s="121">
        <v>29.12</v>
      </c>
      <c r="J78" s="121">
        <v>27.91</v>
      </c>
      <c r="K78" s="33"/>
    </row>
    <row r="79" spans="1:11" s="34" customFormat="1" ht="11.25" customHeight="1">
      <c r="A79" s="36" t="s">
        <v>63</v>
      </c>
      <c r="B79" s="30"/>
      <c r="C79" s="31">
        <v>16237</v>
      </c>
      <c r="D79" s="31">
        <v>14500</v>
      </c>
      <c r="E79" s="31">
        <v>14484</v>
      </c>
      <c r="F79" s="32"/>
      <c r="G79" s="32"/>
      <c r="H79" s="121">
        <v>42.557</v>
      </c>
      <c r="I79" s="121">
        <v>40.6</v>
      </c>
      <c r="J79" s="121">
        <v>33.03</v>
      </c>
      <c r="K79" s="33"/>
    </row>
    <row r="80" spans="1:11" s="43" customFormat="1" ht="11.25" customHeight="1">
      <c r="A80" s="44" t="s">
        <v>64</v>
      </c>
      <c r="B80" s="38"/>
      <c r="C80" s="39">
        <v>53569</v>
      </c>
      <c r="D80" s="39">
        <v>49995</v>
      </c>
      <c r="E80" s="39">
        <v>51869.130000000005</v>
      </c>
      <c r="F80" s="40">
        <f>IF(D80&gt;0,100*E80/D80,0)</f>
        <v>103.74863486348634</v>
      </c>
      <c r="G80" s="41"/>
      <c r="H80" s="122">
        <v>103.431</v>
      </c>
      <c r="I80" s="123">
        <v>116.592275</v>
      </c>
      <c r="J80" s="123">
        <v>107.92599999999999</v>
      </c>
      <c r="K80" s="42">
        <f>IF(I80&gt;0,100*J80/I80,0)</f>
        <v>92.56702470210826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66</v>
      </c>
      <c r="D82" s="31"/>
      <c r="E82" s="31"/>
      <c r="F82" s="32"/>
      <c r="G82" s="32"/>
      <c r="H82" s="121">
        <v>0.098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81</v>
      </c>
      <c r="D83" s="31">
        <v>81</v>
      </c>
      <c r="E83" s="31">
        <v>80</v>
      </c>
      <c r="F83" s="32"/>
      <c r="G83" s="32"/>
      <c r="H83" s="121">
        <v>0.082</v>
      </c>
      <c r="I83" s="121">
        <v>0.082</v>
      </c>
      <c r="J83" s="121">
        <v>0.06</v>
      </c>
      <c r="K83" s="33"/>
    </row>
    <row r="84" spans="1:11" s="43" customFormat="1" ht="11.25" customHeight="1">
      <c r="A84" s="37" t="s">
        <v>67</v>
      </c>
      <c r="B84" s="38"/>
      <c r="C84" s="39">
        <v>147</v>
      </c>
      <c r="D84" s="39">
        <v>81</v>
      </c>
      <c r="E84" s="39">
        <v>80</v>
      </c>
      <c r="F84" s="40">
        <f>IF(D84&gt;0,100*E84/D84,0)</f>
        <v>98.76543209876543</v>
      </c>
      <c r="G84" s="41"/>
      <c r="H84" s="122">
        <v>0.18</v>
      </c>
      <c r="I84" s="123">
        <v>0.082</v>
      </c>
      <c r="J84" s="123">
        <v>0.06</v>
      </c>
      <c r="K84" s="42">
        <f>IF(I84&gt;0,100*J84/I84,0)</f>
        <v>73.17073170731707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2407693</v>
      </c>
      <c r="D87" s="54">
        <v>2266706.9670252814</v>
      </c>
      <c r="E87" s="54">
        <v>2258677.13</v>
      </c>
      <c r="F87" s="55">
        <f>IF(D87&gt;0,100*E87/D87,0)</f>
        <v>99.64574878261307</v>
      </c>
      <c r="G87" s="41"/>
      <c r="H87" s="126">
        <v>6278.967</v>
      </c>
      <c r="I87" s="127">
        <v>5696.502275000001</v>
      </c>
      <c r="J87" s="127">
        <v>8658.491961499041</v>
      </c>
      <c r="K87" s="55">
        <f>IF(I87&gt;0,100*J87/I87,0)</f>
        <v>151.9966383494342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60" zoomScaleNormal="70" zoomScalePageLayoutView="0" workbookViewId="0" topLeftCell="A52">
      <selection activeCell="R55" sqref="R55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0.8515625" style="7" customWidth="1"/>
    <col min="16" max="16384" width="9.8515625" style="63" customWidth="1"/>
  </cols>
  <sheetData>
    <row r="1" spans="1:11" s="1" customFormat="1" ht="12.75" customHeight="1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62" t="s">
        <v>70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63" t="s">
        <v>3</v>
      </c>
      <c r="D4" s="264"/>
      <c r="E4" s="264"/>
      <c r="F4" s="265"/>
      <c r="G4" s="10"/>
      <c r="H4" s="266" t="s">
        <v>4</v>
      </c>
      <c r="I4" s="267"/>
      <c r="J4" s="267"/>
      <c r="K4" s="268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277</v>
      </c>
      <c r="D7" s="22" t="s">
        <v>7</v>
      </c>
      <c r="E7" s="22">
        <v>4</v>
      </c>
      <c r="F7" s="23" t="str">
        <f>CONCATENATE(D6,"=100")</f>
        <v>2015=100</v>
      </c>
      <c r="G7" s="24"/>
      <c r="H7" s="21" t="s">
        <v>277</v>
      </c>
      <c r="I7" s="22" t="s">
        <v>7</v>
      </c>
      <c r="J7" s="22">
        <v>7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49</v>
      </c>
      <c r="D9" s="31">
        <v>144</v>
      </c>
      <c r="E9" s="31">
        <v>57</v>
      </c>
      <c r="F9" s="32"/>
      <c r="G9" s="32"/>
      <c r="H9" s="121">
        <v>0.129</v>
      </c>
      <c r="I9" s="121">
        <v>0.379</v>
      </c>
      <c r="J9" s="121">
        <v>0.15002083333333335</v>
      </c>
      <c r="K9" s="33"/>
    </row>
    <row r="10" spans="1:11" s="34" customFormat="1" ht="11.25" customHeight="1">
      <c r="A10" s="36" t="s">
        <v>9</v>
      </c>
      <c r="B10" s="30"/>
      <c r="C10" s="31">
        <v>189</v>
      </c>
      <c r="D10" s="31">
        <v>188.89449639979205</v>
      </c>
      <c r="E10" s="31">
        <v>244</v>
      </c>
      <c r="F10" s="32"/>
      <c r="G10" s="32"/>
      <c r="H10" s="121">
        <v>0.382</v>
      </c>
      <c r="I10" s="121">
        <v>0.381</v>
      </c>
      <c r="J10" s="121">
        <v>0.49214774263853217</v>
      </c>
      <c r="K10" s="33"/>
    </row>
    <row r="11" spans="1:11" s="34" customFormat="1" ht="11.25" customHeight="1">
      <c r="A11" s="29" t="s">
        <v>10</v>
      </c>
      <c r="B11" s="30"/>
      <c r="C11" s="31">
        <v>315</v>
      </c>
      <c r="D11" s="31">
        <v>315.07252888174537</v>
      </c>
      <c r="E11" s="31">
        <v>317</v>
      </c>
      <c r="F11" s="32"/>
      <c r="G11" s="32"/>
      <c r="H11" s="121">
        <v>0.653</v>
      </c>
      <c r="I11" s="121">
        <v>0.635</v>
      </c>
      <c r="J11" s="121">
        <v>0.6388846425755863</v>
      </c>
      <c r="K11" s="33"/>
    </row>
    <row r="12" spans="1:11" s="34" customFormat="1" ht="11.25" customHeight="1">
      <c r="A12" s="36" t="s">
        <v>11</v>
      </c>
      <c r="B12" s="30"/>
      <c r="C12" s="31">
        <v>2</v>
      </c>
      <c r="D12" s="31">
        <v>3</v>
      </c>
      <c r="E12" s="31">
        <v>1</v>
      </c>
      <c r="F12" s="32"/>
      <c r="G12" s="32"/>
      <c r="H12" s="121">
        <v>0.004</v>
      </c>
      <c r="I12" s="121">
        <v>0.008</v>
      </c>
      <c r="J12" s="121">
        <v>0.0026666666666666666</v>
      </c>
      <c r="K12" s="33"/>
    </row>
    <row r="13" spans="1:11" s="43" customFormat="1" ht="11.25" customHeight="1">
      <c r="A13" s="37" t="s">
        <v>12</v>
      </c>
      <c r="B13" s="38"/>
      <c r="C13" s="39">
        <v>555</v>
      </c>
      <c r="D13" s="39">
        <v>650.9670252815374</v>
      </c>
      <c r="E13" s="39">
        <v>619</v>
      </c>
      <c r="F13" s="40">
        <f>IF(D13&gt;0,100*E13/D13,0)</f>
        <v>95.08930190930762</v>
      </c>
      <c r="G13" s="41"/>
      <c r="H13" s="122">
        <v>1.1680000000000001</v>
      </c>
      <c r="I13" s="123">
        <v>1.403</v>
      </c>
      <c r="J13" s="123">
        <v>1.2837198852141183</v>
      </c>
      <c r="K13" s="42">
        <f>IF(I13&gt;0,100*J13/I13,0)</f>
        <v>91.49820992260287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85</v>
      </c>
      <c r="D17" s="39">
        <v>144.83</v>
      </c>
      <c r="E17" s="39"/>
      <c r="F17" s="40"/>
      <c r="G17" s="41"/>
      <c r="H17" s="122">
        <v>0.11</v>
      </c>
      <c r="I17" s="123">
        <v>0.203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14870</v>
      </c>
      <c r="D19" s="31">
        <v>14097</v>
      </c>
      <c r="E19" s="31">
        <v>13345</v>
      </c>
      <c r="F19" s="32"/>
      <c r="G19" s="32"/>
      <c r="H19" s="121">
        <v>62.454</v>
      </c>
      <c r="I19" s="121">
        <v>59.207</v>
      </c>
      <c r="J19" s="121">
        <v>82.072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14870</v>
      </c>
      <c r="D22" s="39">
        <v>14097</v>
      </c>
      <c r="E22" s="39">
        <v>13345</v>
      </c>
      <c r="F22" s="40">
        <f>IF(D22&gt;0,100*E22/D22,0)</f>
        <v>94.6655316734057</v>
      </c>
      <c r="G22" s="41"/>
      <c r="H22" s="122">
        <v>62.454</v>
      </c>
      <c r="I22" s="123">
        <v>59.207</v>
      </c>
      <c r="J22" s="123">
        <v>82.072</v>
      </c>
      <c r="K22" s="42">
        <f>IF(I22&gt;0,100*J22/I22,0)</f>
        <v>138.61874440522237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94510</v>
      </c>
      <c r="D24" s="39">
        <v>88500</v>
      </c>
      <c r="E24" s="39">
        <v>83380</v>
      </c>
      <c r="F24" s="40">
        <f>IF(D24&gt;0,100*E24/D24,0)</f>
        <v>94.21468926553672</v>
      </c>
      <c r="G24" s="41"/>
      <c r="H24" s="122">
        <v>349.672</v>
      </c>
      <c r="I24" s="123">
        <v>329.39</v>
      </c>
      <c r="J24" s="123">
        <v>397.768</v>
      </c>
      <c r="K24" s="42">
        <f>IF(I24&gt;0,100*J24/I24,0)</f>
        <v>120.75897871823673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18058</v>
      </c>
      <c r="D26" s="39">
        <v>19000</v>
      </c>
      <c r="E26" s="39">
        <v>17600</v>
      </c>
      <c r="F26" s="40">
        <f>IF(D26&gt;0,100*E26/D26,0)</f>
        <v>92.63157894736842</v>
      </c>
      <c r="G26" s="41"/>
      <c r="H26" s="122">
        <v>67.787</v>
      </c>
      <c r="I26" s="123">
        <v>60</v>
      </c>
      <c r="J26" s="123">
        <v>60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195931</v>
      </c>
      <c r="D28" s="31">
        <v>178368</v>
      </c>
      <c r="E28" s="31">
        <v>183500</v>
      </c>
      <c r="F28" s="32"/>
      <c r="G28" s="32"/>
      <c r="H28" s="121">
        <v>693.837</v>
      </c>
      <c r="I28" s="121">
        <v>592.017</v>
      </c>
      <c r="J28" s="121">
        <v>723.25</v>
      </c>
      <c r="K28" s="33"/>
    </row>
    <row r="29" spans="1:11" s="34" customFormat="1" ht="11.25" customHeight="1">
      <c r="A29" s="36" t="s">
        <v>22</v>
      </c>
      <c r="B29" s="30"/>
      <c r="C29" s="31">
        <v>106832</v>
      </c>
      <c r="D29" s="31">
        <v>104402</v>
      </c>
      <c r="E29" s="31">
        <v>88698</v>
      </c>
      <c r="F29" s="32"/>
      <c r="G29" s="32"/>
      <c r="H29" s="121">
        <v>185.42</v>
      </c>
      <c r="I29" s="121">
        <v>177.842</v>
      </c>
      <c r="J29" s="121">
        <v>234.312</v>
      </c>
      <c r="K29" s="33"/>
    </row>
    <row r="30" spans="1:11" s="34" customFormat="1" ht="11.25" customHeight="1">
      <c r="A30" s="36" t="s">
        <v>23</v>
      </c>
      <c r="B30" s="30"/>
      <c r="C30" s="31">
        <v>180476</v>
      </c>
      <c r="D30" s="31">
        <v>165362</v>
      </c>
      <c r="E30" s="31">
        <v>164313</v>
      </c>
      <c r="F30" s="32"/>
      <c r="G30" s="32"/>
      <c r="H30" s="121">
        <v>424.31</v>
      </c>
      <c r="I30" s="121">
        <v>382.24</v>
      </c>
      <c r="J30" s="121">
        <v>532.544</v>
      </c>
      <c r="K30" s="33"/>
    </row>
    <row r="31" spans="1:11" s="43" customFormat="1" ht="11.25" customHeight="1">
      <c r="A31" s="44" t="s">
        <v>24</v>
      </c>
      <c r="B31" s="38"/>
      <c r="C31" s="39">
        <v>483239</v>
      </c>
      <c r="D31" s="39">
        <v>448132</v>
      </c>
      <c r="E31" s="39">
        <v>436511</v>
      </c>
      <c r="F31" s="40">
        <f>IF(D31&gt;0,100*E31/D31,0)</f>
        <v>97.40679085626556</v>
      </c>
      <c r="G31" s="41"/>
      <c r="H31" s="122">
        <v>1303.567</v>
      </c>
      <c r="I31" s="123">
        <v>1152.0990000000002</v>
      </c>
      <c r="J31" s="123">
        <v>1490.106</v>
      </c>
      <c r="K31" s="42">
        <f>IF(I31&gt;0,100*J31/I31,0)</f>
        <v>129.33836415099742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39713</v>
      </c>
      <c r="D33" s="31">
        <v>37003</v>
      </c>
      <c r="E33" s="31">
        <v>35821</v>
      </c>
      <c r="F33" s="32"/>
      <c r="G33" s="32"/>
      <c r="H33" s="121">
        <v>116.294</v>
      </c>
      <c r="I33" s="121">
        <v>81.882</v>
      </c>
      <c r="J33" s="121">
        <v>160</v>
      </c>
      <c r="K33" s="33"/>
    </row>
    <row r="34" spans="1:11" s="34" customFormat="1" ht="11.25" customHeight="1">
      <c r="A34" s="36" t="s">
        <v>26</v>
      </c>
      <c r="B34" s="30"/>
      <c r="C34" s="31">
        <v>18164</v>
      </c>
      <c r="D34" s="31">
        <v>18151</v>
      </c>
      <c r="E34" s="31">
        <v>20100</v>
      </c>
      <c r="F34" s="32"/>
      <c r="G34" s="32"/>
      <c r="H34" s="121">
        <v>74.372</v>
      </c>
      <c r="I34" s="121">
        <v>60</v>
      </c>
      <c r="J34" s="121">
        <v>83</v>
      </c>
      <c r="K34" s="33"/>
    </row>
    <row r="35" spans="1:11" s="34" customFormat="1" ht="11.25" customHeight="1">
      <c r="A35" s="36" t="s">
        <v>27</v>
      </c>
      <c r="B35" s="30"/>
      <c r="C35" s="31">
        <v>109902</v>
      </c>
      <c r="D35" s="31">
        <v>100000</v>
      </c>
      <c r="E35" s="31">
        <v>100000</v>
      </c>
      <c r="F35" s="32"/>
      <c r="G35" s="32"/>
      <c r="H35" s="121">
        <v>341.397</v>
      </c>
      <c r="I35" s="121">
        <v>300</v>
      </c>
      <c r="J35" s="121">
        <v>380</v>
      </c>
      <c r="K35" s="33"/>
    </row>
    <row r="36" spans="1:11" s="34" customFormat="1" ht="11.25" customHeight="1">
      <c r="A36" s="36" t="s">
        <v>28</v>
      </c>
      <c r="B36" s="30"/>
      <c r="C36" s="31">
        <v>15853</v>
      </c>
      <c r="D36" s="31">
        <v>14961</v>
      </c>
      <c r="E36" s="31">
        <v>15724</v>
      </c>
      <c r="F36" s="32"/>
      <c r="G36" s="32"/>
      <c r="H36" s="121">
        <v>42.844</v>
      </c>
      <c r="I36" s="121">
        <v>38.898</v>
      </c>
      <c r="J36" s="121">
        <v>60</v>
      </c>
      <c r="K36" s="33"/>
    </row>
    <row r="37" spans="1:11" s="43" customFormat="1" ht="11.25" customHeight="1">
      <c r="A37" s="37" t="s">
        <v>29</v>
      </c>
      <c r="B37" s="38"/>
      <c r="C37" s="39">
        <v>183632</v>
      </c>
      <c r="D37" s="39">
        <v>170115</v>
      </c>
      <c r="E37" s="39">
        <v>171645</v>
      </c>
      <c r="F37" s="40">
        <f>IF(D37&gt;0,100*E37/D37,0)</f>
        <v>100.89939158804339</v>
      </c>
      <c r="G37" s="41"/>
      <c r="H37" s="122">
        <v>574.907</v>
      </c>
      <c r="I37" s="123">
        <v>480.78000000000003</v>
      </c>
      <c r="J37" s="123">
        <v>683</v>
      </c>
      <c r="K37" s="42">
        <f>IF(I37&gt;0,100*J37/I37,0)</f>
        <v>142.06081783768042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23405</v>
      </c>
      <c r="D39" s="39">
        <v>23400</v>
      </c>
      <c r="E39" s="39">
        <v>19135</v>
      </c>
      <c r="F39" s="40">
        <f>IF(D39&gt;0,100*E39/D39,0)</f>
        <v>81.77350427350427</v>
      </c>
      <c r="G39" s="41"/>
      <c r="H39" s="122">
        <v>35.599000000000004</v>
      </c>
      <c r="I39" s="123">
        <v>32.04</v>
      </c>
      <c r="J39" s="123">
        <v>30.8</v>
      </c>
      <c r="K39" s="42">
        <f>IF(I39&gt;0,100*J39/I39,0)</f>
        <v>96.12983770287141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51377</v>
      </c>
      <c r="D41" s="31">
        <v>48756</v>
      </c>
      <c r="E41" s="31">
        <v>51568</v>
      </c>
      <c r="F41" s="32"/>
      <c r="G41" s="32"/>
      <c r="H41" s="121">
        <v>82.838</v>
      </c>
      <c r="I41" s="121">
        <v>120.265</v>
      </c>
      <c r="J41" s="121">
        <v>168.433</v>
      </c>
      <c r="K41" s="33"/>
    </row>
    <row r="42" spans="1:11" s="34" customFormat="1" ht="11.25" customHeight="1">
      <c r="A42" s="36" t="s">
        <v>32</v>
      </c>
      <c r="B42" s="30"/>
      <c r="C42" s="31">
        <v>156674</v>
      </c>
      <c r="D42" s="31">
        <v>153598</v>
      </c>
      <c r="E42" s="31">
        <v>144613</v>
      </c>
      <c r="F42" s="32"/>
      <c r="G42" s="32"/>
      <c r="H42" s="121">
        <v>562.3520000000001</v>
      </c>
      <c r="I42" s="121">
        <v>499.051</v>
      </c>
      <c r="J42" s="121">
        <v>632.811</v>
      </c>
      <c r="K42" s="33"/>
    </row>
    <row r="43" spans="1:11" s="34" customFormat="1" ht="11.25" customHeight="1">
      <c r="A43" s="36" t="s">
        <v>33</v>
      </c>
      <c r="B43" s="30"/>
      <c r="C43" s="31">
        <v>21451</v>
      </c>
      <c r="D43" s="31">
        <v>18672</v>
      </c>
      <c r="E43" s="31">
        <v>19666</v>
      </c>
      <c r="F43" s="32"/>
      <c r="G43" s="32"/>
      <c r="H43" s="121">
        <v>61.097</v>
      </c>
      <c r="I43" s="121">
        <v>60.772</v>
      </c>
      <c r="J43" s="121">
        <v>82.827</v>
      </c>
      <c r="K43" s="33"/>
    </row>
    <row r="44" spans="1:11" s="34" customFormat="1" ht="11.25" customHeight="1">
      <c r="A44" s="36" t="s">
        <v>34</v>
      </c>
      <c r="B44" s="30"/>
      <c r="C44" s="31">
        <v>135205</v>
      </c>
      <c r="D44" s="31">
        <v>123407</v>
      </c>
      <c r="E44" s="31">
        <v>124528</v>
      </c>
      <c r="F44" s="32"/>
      <c r="G44" s="32"/>
      <c r="H44" s="121">
        <v>371.572</v>
      </c>
      <c r="I44" s="121">
        <v>378.837</v>
      </c>
      <c r="J44" s="121">
        <v>572.416</v>
      </c>
      <c r="K44" s="33"/>
    </row>
    <row r="45" spans="1:11" s="34" customFormat="1" ht="11.25" customHeight="1">
      <c r="A45" s="36" t="s">
        <v>35</v>
      </c>
      <c r="B45" s="30"/>
      <c r="C45" s="31">
        <v>41788</v>
      </c>
      <c r="D45" s="31">
        <v>36616</v>
      </c>
      <c r="E45" s="31">
        <v>37982</v>
      </c>
      <c r="F45" s="32"/>
      <c r="G45" s="32"/>
      <c r="H45" s="121">
        <v>80.521</v>
      </c>
      <c r="I45" s="121">
        <v>96.943</v>
      </c>
      <c r="J45" s="121">
        <v>147.117</v>
      </c>
      <c r="K45" s="33"/>
    </row>
    <row r="46" spans="1:11" s="34" customFormat="1" ht="11.25" customHeight="1">
      <c r="A46" s="36" t="s">
        <v>36</v>
      </c>
      <c r="B46" s="30"/>
      <c r="C46" s="31">
        <v>88402</v>
      </c>
      <c r="D46" s="31">
        <v>79448</v>
      </c>
      <c r="E46" s="31">
        <v>75022</v>
      </c>
      <c r="F46" s="32"/>
      <c r="G46" s="32"/>
      <c r="H46" s="121">
        <v>169.62</v>
      </c>
      <c r="I46" s="121">
        <v>194.208</v>
      </c>
      <c r="J46" s="121">
        <v>253.071</v>
      </c>
      <c r="K46" s="33"/>
    </row>
    <row r="47" spans="1:11" s="34" customFormat="1" ht="11.25" customHeight="1">
      <c r="A47" s="36" t="s">
        <v>37</v>
      </c>
      <c r="B47" s="30"/>
      <c r="C47" s="31">
        <v>104934</v>
      </c>
      <c r="D47" s="31">
        <v>99638</v>
      </c>
      <c r="E47" s="31">
        <v>90968</v>
      </c>
      <c r="F47" s="32"/>
      <c r="G47" s="32"/>
      <c r="H47" s="121">
        <v>278.953</v>
      </c>
      <c r="I47" s="121">
        <v>275.978</v>
      </c>
      <c r="J47" s="121">
        <v>347.697</v>
      </c>
      <c r="K47" s="33"/>
    </row>
    <row r="48" spans="1:11" s="34" customFormat="1" ht="11.25" customHeight="1">
      <c r="A48" s="36" t="s">
        <v>38</v>
      </c>
      <c r="B48" s="30"/>
      <c r="C48" s="31">
        <v>215942</v>
      </c>
      <c r="D48" s="31">
        <v>189563</v>
      </c>
      <c r="E48" s="31">
        <v>185815</v>
      </c>
      <c r="F48" s="32"/>
      <c r="G48" s="32"/>
      <c r="H48" s="121">
        <v>518.698</v>
      </c>
      <c r="I48" s="121">
        <v>531.01</v>
      </c>
      <c r="J48" s="121">
        <v>842.647</v>
      </c>
      <c r="K48" s="33"/>
    </row>
    <row r="49" spans="1:11" s="34" customFormat="1" ht="11.25" customHeight="1">
      <c r="A49" s="36" t="s">
        <v>39</v>
      </c>
      <c r="B49" s="30"/>
      <c r="C49" s="31">
        <v>67644</v>
      </c>
      <c r="D49" s="31">
        <v>54440</v>
      </c>
      <c r="E49" s="31">
        <v>56644</v>
      </c>
      <c r="F49" s="32"/>
      <c r="G49" s="32"/>
      <c r="H49" s="121">
        <v>130.827</v>
      </c>
      <c r="I49" s="121">
        <v>142.665</v>
      </c>
      <c r="J49" s="121">
        <v>246.296</v>
      </c>
      <c r="K49" s="33"/>
    </row>
    <row r="50" spans="1:11" s="43" customFormat="1" ht="11.25" customHeight="1">
      <c r="A50" s="44" t="s">
        <v>40</v>
      </c>
      <c r="B50" s="38"/>
      <c r="C50" s="39">
        <v>883417</v>
      </c>
      <c r="D50" s="39">
        <v>804138</v>
      </c>
      <c r="E50" s="39">
        <v>786806</v>
      </c>
      <c r="F50" s="40">
        <f>IF(D50&gt;0,100*E50/D50,0)</f>
        <v>97.84464855534746</v>
      </c>
      <c r="G50" s="41"/>
      <c r="H50" s="122">
        <v>2256.478</v>
      </c>
      <c r="I50" s="123">
        <v>2299.7290000000003</v>
      </c>
      <c r="J50" s="123">
        <v>3293.3149999999996</v>
      </c>
      <c r="K50" s="42">
        <f>IF(I50&gt;0,100*J50/I50,0)</f>
        <v>143.20448191939133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38820</v>
      </c>
      <c r="D52" s="39">
        <v>38820</v>
      </c>
      <c r="E52" s="39">
        <v>38820</v>
      </c>
      <c r="F52" s="40">
        <f>IF(D52&gt;0,100*E52/D52,0)</f>
        <v>100</v>
      </c>
      <c r="G52" s="41"/>
      <c r="H52" s="122">
        <v>62.241</v>
      </c>
      <c r="I52" s="123">
        <v>62.241</v>
      </c>
      <c r="J52" s="123">
        <v>62.241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161410</v>
      </c>
      <c r="D54" s="31">
        <v>154614</v>
      </c>
      <c r="E54" s="31">
        <v>147000</v>
      </c>
      <c r="F54" s="32"/>
      <c r="G54" s="32"/>
      <c r="H54" s="121">
        <v>278.109</v>
      </c>
      <c r="I54" s="121">
        <v>307.702</v>
      </c>
      <c r="J54" s="121">
        <v>450.375</v>
      </c>
      <c r="K54" s="33"/>
    </row>
    <row r="55" spans="1:11" s="34" customFormat="1" ht="11.25" customHeight="1">
      <c r="A55" s="36" t="s">
        <v>43</v>
      </c>
      <c r="B55" s="30"/>
      <c r="C55" s="31">
        <v>151069</v>
      </c>
      <c r="D55" s="31">
        <v>130826</v>
      </c>
      <c r="E55" s="31">
        <v>151200</v>
      </c>
      <c r="F55" s="32"/>
      <c r="G55" s="32"/>
      <c r="H55" s="121">
        <v>314.796</v>
      </c>
      <c r="I55" s="121">
        <v>334.008</v>
      </c>
      <c r="J55" s="121">
        <v>468.72</v>
      </c>
      <c r="K55" s="33"/>
    </row>
    <row r="56" spans="1:11" s="34" customFormat="1" ht="11.25" customHeight="1">
      <c r="A56" s="36" t="s">
        <v>44</v>
      </c>
      <c r="B56" s="30"/>
      <c r="C56" s="31">
        <v>284017</v>
      </c>
      <c r="D56" s="31">
        <v>260450</v>
      </c>
      <c r="E56" s="31">
        <v>274000</v>
      </c>
      <c r="F56" s="32"/>
      <c r="G56" s="32"/>
      <c r="H56" s="121">
        <v>957.043</v>
      </c>
      <c r="I56" s="121">
        <v>527.47</v>
      </c>
      <c r="J56" s="121">
        <v>1200</v>
      </c>
      <c r="K56" s="33"/>
    </row>
    <row r="57" spans="1:11" s="34" customFormat="1" ht="11.25" customHeight="1">
      <c r="A57" s="36" t="s">
        <v>45</v>
      </c>
      <c r="B57" s="30"/>
      <c r="C57" s="31">
        <v>99624</v>
      </c>
      <c r="D57" s="31">
        <v>89959</v>
      </c>
      <c r="E57" s="31">
        <v>89959</v>
      </c>
      <c r="F57" s="32"/>
      <c r="G57" s="32"/>
      <c r="H57" s="121">
        <v>172.613</v>
      </c>
      <c r="I57" s="121">
        <v>155.533</v>
      </c>
      <c r="J57" s="121">
        <v>449.795</v>
      </c>
      <c r="K57" s="33"/>
    </row>
    <row r="58" spans="1:11" s="34" customFormat="1" ht="11.25" customHeight="1">
      <c r="A58" s="36" t="s">
        <v>46</v>
      </c>
      <c r="B58" s="30"/>
      <c r="C58" s="31">
        <v>151673</v>
      </c>
      <c r="D58" s="31">
        <v>149374</v>
      </c>
      <c r="E58" s="31">
        <v>145528</v>
      </c>
      <c r="F58" s="32"/>
      <c r="G58" s="32"/>
      <c r="H58" s="121">
        <v>283.83700000000005</v>
      </c>
      <c r="I58" s="121">
        <v>234.352</v>
      </c>
      <c r="J58" s="121">
        <v>508.619</v>
      </c>
      <c r="K58" s="33"/>
    </row>
    <row r="59" spans="1:11" s="43" customFormat="1" ht="11.25" customHeight="1">
      <c r="A59" s="37" t="s">
        <v>47</v>
      </c>
      <c r="B59" s="38"/>
      <c r="C59" s="39">
        <v>847793</v>
      </c>
      <c r="D59" s="39">
        <v>785223</v>
      </c>
      <c r="E59" s="39">
        <v>807687</v>
      </c>
      <c r="F59" s="40">
        <f>IF(D59&gt;0,100*E59/D59,0)</f>
        <v>102.86084335278004</v>
      </c>
      <c r="G59" s="41"/>
      <c r="H59" s="122">
        <v>2006.398</v>
      </c>
      <c r="I59" s="123">
        <v>1559.065</v>
      </c>
      <c r="J59" s="123">
        <v>3077.5090000000005</v>
      </c>
      <c r="K59" s="42">
        <f>IF(I59&gt;0,100*J59/I59,0)</f>
        <v>197.3945281306424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4005</v>
      </c>
      <c r="D61" s="31">
        <v>4100</v>
      </c>
      <c r="E61" s="31">
        <v>3600</v>
      </c>
      <c r="F61" s="32"/>
      <c r="G61" s="32"/>
      <c r="H61" s="121">
        <v>3.9000000000000004</v>
      </c>
      <c r="I61" s="121">
        <v>5.94</v>
      </c>
      <c r="J61" s="121">
        <v>4.095</v>
      </c>
      <c r="K61" s="33"/>
    </row>
    <row r="62" spans="1:11" s="34" customFormat="1" ht="11.25" customHeight="1">
      <c r="A62" s="36" t="s">
        <v>49</v>
      </c>
      <c r="B62" s="30"/>
      <c r="C62" s="31">
        <v>4613</v>
      </c>
      <c r="D62" s="31">
        <v>4450</v>
      </c>
      <c r="E62" s="31">
        <v>4163</v>
      </c>
      <c r="F62" s="32"/>
      <c r="G62" s="32"/>
      <c r="H62" s="121">
        <v>1.9929999999999999</v>
      </c>
      <c r="I62" s="121">
        <v>3.839</v>
      </c>
      <c r="J62" s="121">
        <v>7.202</v>
      </c>
      <c r="K62" s="33"/>
    </row>
    <row r="63" spans="1:11" s="34" customFormat="1" ht="11.25" customHeight="1">
      <c r="A63" s="36" t="s">
        <v>50</v>
      </c>
      <c r="B63" s="30"/>
      <c r="C63" s="31">
        <v>11250</v>
      </c>
      <c r="D63" s="31">
        <v>10658</v>
      </c>
      <c r="E63" s="31">
        <v>9991.75</v>
      </c>
      <c r="F63" s="32"/>
      <c r="G63" s="32"/>
      <c r="H63" s="121">
        <v>4.92</v>
      </c>
      <c r="I63" s="121">
        <v>15.7</v>
      </c>
      <c r="J63" s="121">
        <v>18.736</v>
      </c>
      <c r="K63" s="33"/>
    </row>
    <row r="64" spans="1:11" s="43" customFormat="1" ht="11.25" customHeight="1">
      <c r="A64" s="37" t="s">
        <v>51</v>
      </c>
      <c r="B64" s="38"/>
      <c r="C64" s="39">
        <v>19868</v>
      </c>
      <c r="D64" s="39">
        <v>19208</v>
      </c>
      <c r="E64" s="39">
        <v>17754.75</v>
      </c>
      <c r="F64" s="40">
        <f>IF(D64&gt;0,100*E64/D64,0)</f>
        <v>92.4341420241566</v>
      </c>
      <c r="G64" s="41"/>
      <c r="H64" s="122">
        <v>10.813</v>
      </c>
      <c r="I64" s="123">
        <v>25.479</v>
      </c>
      <c r="J64" s="123">
        <v>30.033</v>
      </c>
      <c r="K64" s="42">
        <f>IF(I64&gt;0,100*J64/I64,0)</f>
        <v>117.87354291769694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20346</v>
      </c>
      <c r="D66" s="39">
        <v>19560</v>
      </c>
      <c r="E66" s="39">
        <v>20346</v>
      </c>
      <c r="F66" s="40">
        <f>IF(D66&gt;0,100*E66/D66,0)</f>
        <v>104.01840490797547</v>
      </c>
      <c r="G66" s="41"/>
      <c r="H66" s="122">
        <v>5.683</v>
      </c>
      <c r="I66" s="123">
        <v>18.523</v>
      </c>
      <c r="J66" s="123">
        <v>12.533</v>
      </c>
      <c r="K66" s="42">
        <f>IF(I66&gt;0,100*J66/I66,0)</f>
        <v>67.66182583814717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43028</v>
      </c>
      <c r="D68" s="31">
        <v>47000</v>
      </c>
      <c r="E68" s="31">
        <v>54000</v>
      </c>
      <c r="F68" s="32"/>
      <c r="G68" s="32"/>
      <c r="H68" s="121">
        <v>65.403</v>
      </c>
      <c r="I68" s="121">
        <v>97</v>
      </c>
      <c r="J68" s="121">
        <v>124</v>
      </c>
      <c r="K68" s="33"/>
    </row>
    <row r="69" spans="1:11" s="34" customFormat="1" ht="11.25" customHeight="1">
      <c r="A69" s="36" t="s">
        <v>54</v>
      </c>
      <c r="B69" s="30"/>
      <c r="C69" s="31">
        <v>493</v>
      </c>
      <c r="D69" s="31">
        <v>740</v>
      </c>
      <c r="E69" s="31">
        <v>770</v>
      </c>
      <c r="F69" s="32"/>
      <c r="G69" s="32"/>
      <c r="H69" s="121">
        <v>0.672</v>
      </c>
      <c r="I69" s="121">
        <v>1.3</v>
      </c>
      <c r="J69" s="121">
        <v>1.5</v>
      </c>
      <c r="K69" s="33"/>
    </row>
    <row r="70" spans="1:11" s="43" customFormat="1" ht="11.25" customHeight="1">
      <c r="A70" s="37" t="s">
        <v>55</v>
      </c>
      <c r="B70" s="38"/>
      <c r="C70" s="39">
        <v>43521</v>
      </c>
      <c r="D70" s="39">
        <v>47740</v>
      </c>
      <c r="E70" s="39">
        <v>54770</v>
      </c>
      <c r="F70" s="40">
        <f>IF(D70&gt;0,100*E70/D70,0)</f>
        <v>114.7255969836615</v>
      </c>
      <c r="G70" s="41"/>
      <c r="H70" s="122">
        <v>66.075</v>
      </c>
      <c r="I70" s="123">
        <v>98.3</v>
      </c>
      <c r="J70" s="123">
        <v>125.5</v>
      </c>
      <c r="K70" s="42">
        <f>IF(I70&gt;0,100*J70/I70,0)</f>
        <v>127.67039674465921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10760</v>
      </c>
      <c r="D72" s="31">
        <v>11130</v>
      </c>
      <c r="E72" s="31">
        <v>9627</v>
      </c>
      <c r="F72" s="32"/>
      <c r="G72" s="32"/>
      <c r="H72" s="121">
        <v>3.954</v>
      </c>
      <c r="I72" s="121">
        <v>18.368</v>
      </c>
      <c r="J72" s="121">
        <v>3.022</v>
      </c>
      <c r="K72" s="33"/>
    </row>
    <row r="73" spans="1:11" s="34" customFormat="1" ht="11.25" customHeight="1">
      <c r="A73" s="36" t="s">
        <v>57</v>
      </c>
      <c r="B73" s="30"/>
      <c r="C73" s="31">
        <v>8163</v>
      </c>
      <c r="D73" s="31">
        <v>9028</v>
      </c>
      <c r="E73" s="31">
        <v>9015</v>
      </c>
      <c r="F73" s="32"/>
      <c r="G73" s="32"/>
      <c r="H73" s="121">
        <v>29.7</v>
      </c>
      <c r="I73" s="121">
        <v>24.22</v>
      </c>
      <c r="J73" s="121">
        <v>23.3</v>
      </c>
      <c r="K73" s="33"/>
    </row>
    <row r="74" spans="1:11" s="34" customFormat="1" ht="11.25" customHeight="1">
      <c r="A74" s="36" t="s">
        <v>58</v>
      </c>
      <c r="B74" s="30"/>
      <c r="C74" s="31">
        <v>8296</v>
      </c>
      <c r="D74" s="31">
        <v>10095</v>
      </c>
      <c r="E74" s="31">
        <v>11009</v>
      </c>
      <c r="F74" s="32"/>
      <c r="G74" s="32"/>
      <c r="H74" s="121">
        <v>17.503</v>
      </c>
      <c r="I74" s="121">
        <v>14.94</v>
      </c>
      <c r="J74" s="121">
        <v>16.513</v>
      </c>
      <c r="K74" s="33"/>
    </row>
    <row r="75" spans="1:11" s="34" customFormat="1" ht="11.25" customHeight="1">
      <c r="A75" s="36" t="s">
        <v>59</v>
      </c>
      <c r="B75" s="30"/>
      <c r="C75" s="31">
        <v>52855</v>
      </c>
      <c r="D75" s="31">
        <v>54000</v>
      </c>
      <c r="E75" s="31">
        <v>54437.76</v>
      </c>
      <c r="F75" s="32"/>
      <c r="G75" s="32"/>
      <c r="H75" s="121">
        <v>41.126999999999995</v>
      </c>
      <c r="I75" s="121">
        <v>62.335602</v>
      </c>
      <c r="J75" s="121">
        <v>78.459</v>
      </c>
      <c r="K75" s="33"/>
    </row>
    <row r="76" spans="1:11" s="34" customFormat="1" ht="11.25" customHeight="1">
      <c r="A76" s="36" t="s">
        <v>60</v>
      </c>
      <c r="B76" s="30"/>
      <c r="C76" s="31">
        <v>980</v>
      </c>
      <c r="D76" s="31">
        <v>1303</v>
      </c>
      <c r="E76" s="31">
        <v>1340</v>
      </c>
      <c r="F76" s="32"/>
      <c r="G76" s="32"/>
      <c r="H76" s="121">
        <v>2.262</v>
      </c>
      <c r="I76" s="121">
        <v>3.378</v>
      </c>
      <c r="J76" s="121">
        <v>3.338</v>
      </c>
      <c r="K76" s="33"/>
    </row>
    <row r="77" spans="1:11" s="34" customFormat="1" ht="11.25" customHeight="1">
      <c r="A77" s="36" t="s">
        <v>61</v>
      </c>
      <c r="B77" s="30"/>
      <c r="C77" s="31">
        <v>8377</v>
      </c>
      <c r="D77" s="31">
        <v>8107</v>
      </c>
      <c r="E77" s="31">
        <v>9600</v>
      </c>
      <c r="F77" s="32"/>
      <c r="G77" s="32"/>
      <c r="H77" s="121">
        <v>15.02</v>
      </c>
      <c r="I77" s="121">
        <v>24.32</v>
      </c>
      <c r="J77" s="121">
        <v>11.175</v>
      </c>
      <c r="K77" s="33"/>
    </row>
    <row r="78" spans="1:11" s="34" customFormat="1" ht="11.25" customHeight="1">
      <c r="A78" s="36" t="s">
        <v>62</v>
      </c>
      <c r="B78" s="30"/>
      <c r="C78" s="31">
        <v>13378</v>
      </c>
      <c r="D78" s="31">
        <v>13450</v>
      </c>
      <c r="E78" s="31">
        <v>13692</v>
      </c>
      <c r="F78" s="32"/>
      <c r="G78" s="32"/>
      <c r="H78" s="121">
        <v>26.153</v>
      </c>
      <c r="I78" s="121">
        <v>34.857</v>
      </c>
      <c r="J78" s="121">
        <v>33.2</v>
      </c>
      <c r="K78" s="33"/>
    </row>
    <row r="79" spans="1:11" s="34" customFormat="1" ht="11.25" customHeight="1">
      <c r="A79" s="36" t="s">
        <v>63</v>
      </c>
      <c r="B79" s="30"/>
      <c r="C79" s="31">
        <v>17087</v>
      </c>
      <c r="D79" s="31">
        <v>15000</v>
      </c>
      <c r="E79" s="31">
        <v>14983</v>
      </c>
      <c r="F79" s="32"/>
      <c r="G79" s="32"/>
      <c r="H79" s="121">
        <v>44.342</v>
      </c>
      <c r="I79" s="121">
        <v>41.8</v>
      </c>
      <c r="J79" s="121">
        <v>34.625</v>
      </c>
      <c r="K79" s="33"/>
    </row>
    <row r="80" spans="1:11" s="43" customFormat="1" ht="11.25" customHeight="1">
      <c r="A80" s="44" t="s">
        <v>64</v>
      </c>
      <c r="B80" s="38"/>
      <c r="C80" s="39">
        <v>119896</v>
      </c>
      <c r="D80" s="39">
        <v>122113</v>
      </c>
      <c r="E80" s="39">
        <v>123703.76000000001</v>
      </c>
      <c r="F80" s="40">
        <f>IF(D80&gt;0,100*E80/D80,0)</f>
        <v>101.30269504475363</v>
      </c>
      <c r="G80" s="41"/>
      <c r="H80" s="122">
        <v>180.06099999999998</v>
      </c>
      <c r="I80" s="123">
        <v>224.21860199999998</v>
      </c>
      <c r="J80" s="123">
        <v>203.632</v>
      </c>
      <c r="K80" s="42">
        <f>IF(I80&gt;0,100*J80/I80,0)</f>
        <v>90.81851290821982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130</v>
      </c>
      <c r="D82" s="31"/>
      <c r="E82" s="31"/>
      <c r="F82" s="32"/>
      <c r="G82" s="32"/>
      <c r="H82" s="121">
        <v>0.194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81</v>
      </c>
      <c r="D83" s="31">
        <v>81</v>
      </c>
      <c r="E83" s="31">
        <v>80</v>
      </c>
      <c r="F83" s="32"/>
      <c r="G83" s="32"/>
      <c r="H83" s="121">
        <v>0.082</v>
      </c>
      <c r="I83" s="121">
        <v>0.082</v>
      </c>
      <c r="J83" s="121">
        <v>0.06</v>
      </c>
      <c r="K83" s="33"/>
    </row>
    <row r="84" spans="1:11" s="43" customFormat="1" ht="11.25" customHeight="1">
      <c r="A84" s="37" t="s">
        <v>67</v>
      </c>
      <c r="B84" s="38"/>
      <c r="C84" s="39">
        <v>211</v>
      </c>
      <c r="D84" s="39">
        <v>81</v>
      </c>
      <c r="E84" s="39">
        <v>80</v>
      </c>
      <c r="F84" s="40">
        <f>IF(D84&gt;0,100*E84/D84,0)</f>
        <v>98.76543209876543</v>
      </c>
      <c r="G84" s="41"/>
      <c r="H84" s="122">
        <v>0.276</v>
      </c>
      <c r="I84" s="123">
        <v>0.082</v>
      </c>
      <c r="J84" s="123">
        <v>0.06</v>
      </c>
      <c r="K84" s="42">
        <f>IF(I84&gt;0,100*J84/I84,0)</f>
        <v>73.17073170731707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2792226</v>
      </c>
      <c r="D87" s="54">
        <v>2600922.7970252815</v>
      </c>
      <c r="E87" s="54">
        <v>2592202.51</v>
      </c>
      <c r="F87" s="55">
        <f>IF(D87&gt;0,100*E87/D87,0)</f>
        <v>99.66472334222087</v>
      </c>
      <c r="G87" s="41"/>
      <c r="H87" s="126">
        <v>6983.289</v>
      </c>
      <c r="I87" s="127">
        <v>6402.759602000002</v>
      </c>
      <c r="J87" s="127">
        <v>9549.852719885212</v>
      </c>
      <c r="K87" s="55">
        <f>IF(I87&gt;0,100*J87/I87,0)</f>
        <v>149.15213616488376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2016-09-27T08:23:11Z</cp:lastPrinted>
  <dcterms:created xsi:type="dcterms:W3CDTF">2016-09-23T09:46:08Z</dcterms:created>
  <dcterms:modified xsi:type="dcterms:W3CDTF">2016-09-28T07:31:16Z</dcterms:modified>
  <cp:category/>
  <cp:version/>
  <cp:contentType/>
  <cp:contentStatus/>
</cp:coreProperties>
</file>