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trlProps/ctrlProp1.xml" ContentType="application/vnd.ms-excel.controlproperties+xml"/>
  <Override PartName="/xl/comments1.xml" ContentType="application/vnd.openxmlformats-officedocument.spreadsheetml.comments+xml"/>
  <Override PartName="/xl/threadedComments/threadedComment1.xml" ContentType="application/vnd.ms-excel.threadedcomments+xml"/>
  <Override PartName="/xl/drawings/drawing6.xml" ContentType="application/vnd.openxmlformats-officedocument.drawing+xml"/>
  <Override PartName="/xl/ctrlProps/ctrlProp2.xml" ContentType="application/vnd.ms-excel.controlproperties+xml"/>
  <Override PartName="/xl/ctrlProps/ctrlProp3.xml" ContentType="application/vnd.ms-excel.controlproperties+xml"/>
  <Override PartName="/xl/drawings/drawing7.xml" ContentType="application/vnd.openxmlformats-officedocument.drawing+xml"/>
  <Override PartName="/xl/ctrlProps/ctrlProp4.xml" ContentType="application/vnd.ms-excel.controlproperties+xml"/>
  <Override PartName="/xl/ctrlProps/ctrlProp5.xml" ContentType="application/vnd.ms-excel.controlpropertie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codeName="ThisWorkbook" defaultThemeVersion="166925"/>
  <mc:AlternateContent xmlns:mc="http://schemas.openxmlformats.org/markup-compatibility/2006">
    <mc:Choice Requires="x15">
      <x15ac:absPath xmlns:x15ac="http://schemas.microsoft.com/office/spreadsheetml/2010/11/ac" url="C:\Users\70082364\AppData\Local\Microsoft\Windows\INetCache\Content.Outlook\3CXWB9HB\"/>
    </mc:Choice>
  </mc:AlternateContent>
  <xr:revisionPtr revIDLastSave="0" documentId="13_ncr:1_{349DBB15-F0E8-466C-AE29-5334A2DA294C}" xr6:coauthVersionLast="47" xr6:coauthVersionMax="47" xr10:uidLastSave="{00000000-0000-0000-0000-000000000000}"/>
  <bookViews>
    <workbookView showSheetTabs="0" xWindow="-28920" yWindow="-9345" windowWidth="29040" windowHeight="15720" tabRatio="795" xr2:uid="{00000000-000D-0000-FFFF-FFFF00000000}"/>
  </bookViews>
  <sheets>
    <sheet name="PORTADA" sheetId="15" r:id="rId1"/>
    <sheet name="Conclusiones" sheetId="19" r:id="rId2"/>
    <sheet name="VARIABLES" sheetId="16" r:id="rId3"/>
    <sheet name="METODOLOGÍA" sheetId="17" r:id="rId4"/>
    <sheet name="DESPLEGABLES" sheetId="18" state="hidden" r:id="rId5"/>
    <sheet name="KPI_DATOS" sheetId="3" state="hidden" r:id="rId6"/>
    <sheet name="PERFIL_DATOS" sheetId="7" state="hidden" r:id="rId7"/>
    <sheet name="KPI" sheetId="5" r:id="rId8"/>
    <sheet name="MOTIVOS_DATOS" sheetId="10" state="hidden" r:id="rId9"/>
    <sheet name="PERFIL" sheetId="8" r:id="rId10"/>
    <sheet name="MOTIVOS" sheetId="9" r:id="rId11"/>
  </sheets>
  <definedNames>
    <definedName name="_xlnm.Print_Area" localSheetId="7">KPI!$A$1:$N$16</definedName>
    <definedName name="_xlnm.Print_Area" localSheetId="3">METODOLOGÍA!$A$1:$J$27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7" i="5" l="1"/>
  <c r="D6" i="9" l="1"/>
  <c r="A6" i="9" l="1"/>
  <c r="E7" i="8"/>
  <c r="A9" i="8"/>
  <c r="H7" i="5" l="1"/>
  <c r="F7" i="5"/>
  <c r="I7" i="5"/>
  <c r="G7" i="5"/>
  <c r="K7" i="5"/>
  <c r="J7" i="5"/>
  <c r="M7" i="5" l="1"/>
  <c r="K8" i="9"/>
  <c r="K9" i="8"/>
  <c r="I9" i="8"/>
  <c r="I8" i="9"/>
  <c r="G8" i="9"/>
  <c r="G9" i="8"/>
  <c r="H8" i="9"/>
  <c r="H9" i="8"/>
  <c r="F9" i="8"/>
  <c r="F8" i="9"/>
  <c r="J8" i="9"/>
  <c r="J9" i="8"/>
  <c r="M14" i="8" l="1"/>
  <c r="E7" i="5"/>
  <c r="M19" i="8"/>
  <c r="M24" i="8"/>
  <c r="M32" i="8"/>
  <c r="M20" i="8"/>
  <c r="M16" i="8"/>
  <c r="M27" i="8"/>
  <c r="C7" i="5"/>
  <c r="D7" i="5"/>
  <c r="M13" i="8"/>
  <c r="M33" i="8"/>
  <c r="M36" i="8"/>
  <c r="M26" i="8"/>
  <c r="M18" i="8"/>
  <c r="M10" i="8"/>
  <c r="M37" i="8"/>
  <c r="M28" i="8"/>
  <c r="M29" i="8"/>
  <c r="M12" i="8"/>
  <c r="M31" i="8"/>
  <c r="M22" i="8"/>
  <c r="M35" i="8"/>
  <c r="M11" i="8"/>
  <c r="M23" i="8"/>
  <c r="M38" i="8"/>
  <c r="M21" i="8"/>
  <c r="M17" i="8"/>
  <c r="M25" i="8"/>
  <c r="M34" i="8"/>
  <c r="M30" i="8"/>
  <c r="M15" i="8"/>
  <c r="A611" i="10" l="1"/>
  <c r="A827" i="10"/>
  <c r="A786" i="10"/>
  <c r="A788" i="10"/>
  <c r="A654" i="10"/>
  <c r="A744" i="10"/>
  <c r="A799" i="10"/>
  <c r="A740" i="10"/>
  <c r="A793" i="10"/>
  <c r="A770" i="10"/>
  <c r="A576" i="10"/>
  <c r="A556" i="10"/>
  <c r="A816" i="10"/>
  <c r="A741" i="10"/>
  <c r="A814" i="10"/>
  <c r="A656" i="10"/>
  <c r="A771" i="10"/>
  <c r="A675" i="10"/>
  <c r="A589" i="10"/>
  <c r="A756" i="10"/>
  <c r="A667" i="10"/>
  <c r="A734" i="10"/>
  <c r="A755" i="10"/>
  <c r="A629" i="10"/>
  <c r="A700" i="10"/>
  <c r="A720" i="10"/>
  <c r="A752" i="10"/>
  <c r="A721" i="10"/>
  <c r="A761" i="10"/>
  <c r="A673" i="10"/>
  <c r="A780" i="10"/>
  <c r="A828" i="10"/>
  <c r="A776" i="10"/>
  <c r="A647" i="10"/>
  <c r="A662" i="10"/>
  <c r="A822" i="10"/>
  <c r="A769" i="10"/>
  <c r="A688" i="10"/>
  <c r="A596" i="10"/>
  <c r="A830" i="10"/>
  <c r="A650" i="10"/>
  <c r="A634" i="10"/>
  <c r="A739" i="10"/>
  <c r="A679" i="10"/>
  <c r="A565" i="10"/>
  <c r="A592" i="10"/>
  <c r="A579" i="10"/>
  <c r="A684" i="10"/>
  <c r="A665" i="10"/>
  <c r="A577" i="10"/>
  <c r="A615" i="10"/>
  <c r="A758" i="10"/>
  <c r="A690" i="10"/>
  <c r="A798" i="10"/>
  <c r="A595" i="10"/>
  <c r="A766" i="10"/>
  <c r="A801" i="10"/>
  <c r="A659" i="10"/>
  <c r="A608" i="10"/>
  <c r="A794" i="10"/>
  <c r="A818" i="10"/>
  <c r="A817" i="10"/>
  <c r="A597" i="10"/>
  <c r="A677" i="10"/>
  <c r="A683" i="10"/>
  <c r="A605" i="10"/>
  <c r="A751" i="10"/>
  <c r="A698" i="10"/>
  <c r="A658" i="10"/>
  <c r="A636" i="10"/>
  <c r="A625" i="10"/>
  <c r="A787" i="10"/>
  <c r="A648" i="10"/>
  <c r="A829" i="10"/>
  <c r="A680" i="10"/>
  <c r="A804" i="10"/>
  <c r="A646" i="10"/>
  <c r="A599" i="10"/>
  <c r="A586" i="10"/>
  <c r="A655" i="10"/>
  <c r="A757" i="10"/>
  <c r="A685" i="10"/>
  <c r="A762" i="10"/>
  <c r="A699" i="10"/>
  <c r="A567" i="10"/>
  <c r="A588" i="10"/>
  <c r="A705" i="10"/>
  <c r="A727" i="10"/>
  <c r="A701" i="10"/>
  <c r="A630" i="10"/>
  <c r="A735" i="10"/>
  <c r="A712" i="10"/>
  <c r="A587" i="10"/>
  <c r="A774" i="10"/>
  <c r="A759" i="10"/>
  <c r="A651" i="10"/>
  <c r="A754" i="10"/>
  <c r="A607" i="10"/>
  <c r="A768" i="10"/>
  <c r="A725" i="10"/>
  <c r="A614" i="10"/>
  <c r="A743" i="10"/>
  <c r="A666" i="10"/>
  <c r="A773" i="10"/>
  <c r="A581" i="10"/>
  <c r="A652" i="10"/>
  <c r="A709" i="10"/>
  <c r="A697" i="10"/>
  <c r="A815" i="10"/>
  <c r="A591" i="10"/>
  <c r="A711" i="10"/>
  <c r="A692" i="10"/>
  <c r="A806" i="10"/>
  <c r="A686" i="10"/>
  <c r="A626" i="10"/>
  <c r="A644" i="10"/>
  <c r="A572" i="10"/>
  <c r="A820" i="10"/>
  <c r="A803" i="10"/>
  <c r="A627" i="10"/>
  <c r="A631" i="10"/>
  <c r="A811" i="10"/>
  <c r="A819" i="10"/>
  <c r="A621" i="10"/>
  <c r="A559" i="10"/>
  <c r="A561" i="10"/>
  <c r="A578" i="10"/>
  <c r="A635" i="10"/>
  <c r="A558" i="10"/>
  <c r="A638" i="10"/>
  <c r="A800" i="10"/>
  <c r="A619" i="10"/>
  <c r="A731" i="10"/>
  <c r="A764" i="10"/>
  <c r="A575" i="10"/>
  <c r="A657" i="10"/>
  <c r="A736" i="10"/>
  <c r="A583" i="10"/>
  <c r="A763" i="10"/>
  <c r="A669" i="10"/>
  <c r="A805" i="10"/>
  <c r="A781" i="10"/>
  <c r="A785" i="10"/>
  <c r="A610" i="10"/>
  <c r="A672" i="10"/>
  <c r="A706" i="10"/>
  <c r="A778" i="10"/>
  <c r="A696" i="10"/>
  <c r="A733" i="10"/>
  <c r="A760" i="10"/>
  <c r="A765" i="10"/>
  <c r="A724" i="10"/>
  <c r="A642" i="10"/>
  <c r="A687" i="10"/>
  <c r="A726" i="10"/>
  <c r="A574" i="10"/>
  <c r="A748" i="10"/>
  <c r="A716" i="10"/>
  <c r="A594" i="10"/>
  <c r="A775" i="10"/>
  <c r="A590" i="10"/>
  <c r="A613" i="10"/>
  <c r="A753" i="10"/>
  <c r="A600" i="10"/>
  <c r="A694" i="10"/>
  <c r="A670" i="10"/>
  <c r="A821" i="10"/>
  <c r="A566" i="10"/>
  <c r="A702" i="10"/>
  <c r="A573" i="10"/>
  <c r="A825" i="10"/>
  <c r="A749" i="10"/>
  <c r="A784" i="10"/>
  <c r="A628" i="10"/>
  <c r="A676" i="10"/>
  <c r="A772" i="10"/>
  <c r="A745" i="10"/>
  <c r="A729" i="10"/>
  <c r="A571" i="10"/>
  <c r="A603" i="10"/>
  <c r="A730" i="10"/>
  <c r="A616" i="10"/>
  <c r="A728" i="10"/>
  <c r="A678" i="10"/>
  <c r="A606" i="10"/>
  <c r="A622" i="10"/>
  <c r="A682" i="10"/>
  <c r="A580" i="10"/>
  <c r="A632" i="10"/>
  <c r="A612" i="10"/>
  <c r="A792" i="10"/>
  <c r="A570" i="10"/>
  <c r="A767" i="10"/>
  <c r="A750" i="10"/>
  <c r="A710" i="10"/>
  <c r="A557" i="10"/>
  <c r="A742" i="10"/>
  <c r="A812" i="10"/>
  <c r="A738" i="10"/>
  <c r="A640" i="10"/>
  <c r="A808" i="10"/>
  <c r="A810" i="10"/>
  <c r="A637" i="10"/>
  <c r="A789" i="10"/>
  <c r="A661" i="10"/>
  <c r="A779" i="10"/>
  <c r="A708" i="10"/>
  <c r="A813" i="10"/>
  <c r="A791" i="10"/>
  <c r="A695" i="10"/>
  <c r="A674" i="10"/>
  <c r="A641" i="10"/>
  <c r="A568" i="10"/>
  <c r="A555" i="10"/>
  <c r="A582" i="10"/>
  <c r="A719" i="10"/>
  <c r="A722" i="10"/>
  <c r="A790" i="10"/>
  <c r="A564" i="10"/>
  <c r="A671" i="10"/>
  <c r="A693" i="10"/>
  <c r="A593" i="10"/>
  <c r="A617" i="10"/>
  <c r="A660" i="10"/>
  <c r="A826" i="10"/>
  <c r="A713" i="10"/>
  <c r="A823" i="10"/>
  <c r="A718" i="10"/>
  <c r="A604" i="10"/>
  <c r="A689" i="10"/>
  <c r="A569" i="10"/>
  <c r="A703" i="10"/>
  <c r="A691" i="10"/>
  <c r="A639" i="10"/>
  <c r="A663" i="10"/>
  <c r="A598" i="10"/>
  <c r="A633" i="10"/>
  <c r="A824" i="10"/>
  <c r="A618" i="10"/>
  <c r="A585" i="10"/>
  <c r="A643" i="10"/>
  <c r="A563" i="10"/>
  <c r="A783" i="10"/>
  <c r="A624" i="10"/>
  <c r="A717" i="10"/>
  <c r="A732" i="10"/>
  <c r="A602" i="10"/>
  <c r="A795" i="10"/>
  <c r="A746" i="10"/>
  <c r="A681" i="10"/>
  <c r="A802" i="10"/>
  <c r="A653" i="10"/>
  <c r="A809" i="10"/>
  <c r="A704" i="10"/>
  <c r="A777" i="10"/>
  <c r="A715" i="10"/>
  <c r="A601" i="10"/>
  <c r="A782" i="10"/>
  <c r="A737" i="10"/>
  <c r="A623" i="10"/>
  <c r="A796" i="10"/>
  <c r="A664" i="10"/>
  <c r="A797" i="10"/>
  <c r="A707" i="10"/>
  <c r="A609" i="10"/>
  <c r="A560" i="10"/>
  <c r="A562" i="10"/>
  <c r="A668" i="10"/>
  <c r="A645" i="10"/>
  <c r="A723" i="10"/>
  <c r="A747" i="10"/>
  <c r="A807" i="10"/>
  <c r="A714" i="10"/>
  <c r="A649" i="10"/>
  <c r="A584" i="10"/>
  <c r="A620" i="10"/>
  <c r="A10" i="3"/>
  <c r="A14" i="3"/>
  <c r="A9" i="3"/>
  <c r="A11" i="3"/>
  <c r="A13" i="3"/>
  <c r="A12" i="3"/>
  <c r="A262" i="10"/>
  <c r="A198" i="10"/>
  <c r="A201" i="10"/>
  <c r="A157" i="10"/>
  <c r="A272" i="10"/>
  <c r="A72" i="10"/>
  <c r="A151" i="10"/>
  <c r="A251" i="10"/>
  <c r="A101" i="10"/>
  <c r="A241" i="10"/>
  <c r="A135" i="10"/>
  <c r="A81" i="10"/>
  <c r="A247" i="10"/>
  <c r="A275" i="10"/>
  <c r="A125" i="10"/>
  <c r="A138" i="10"/>
  <c r="A260" i="10"/>
  <c r="A88" i="10"/>
  <c r="A95" i="10"/>
  <c r="A24" i="10"/>
  <c r="A41" i="10"/>
  <c r="A226" i="10"/>
  <c r="A77" i="10"/>
  <c r="A173" i="10"/>
  <c r="A227" i="10"/>
  <c r="A6" i="10"/>
  <c r="A10" i="10"/>
  <c r="A249" i="10"/>
  <c r="A58" i="10"/>
  <c r="A267" i="10"/>
  <c r="A162" i="10"/>
  <c r="A144" i="10"/>
  <c r="A141" i="10"/>
  <c r="A197" i="10"/>
  <c r="A152" i="10"/>
  <c r="A59" i="10"/>
  <c r="A167" i="10"/>
  <c r="A25" i="10"/>
  <c r="A250" i="10"/>
  <c r="A233" i="10"/>
  <c r="A32" i="10"/>
  <c r="A140" i="10"/>
  <c r="A3" i="10"/>
  <c r="A119" i="10"/>
  <c r="A176" i="10"/>
  <c r="A237" i="10"/>
  <c r="A31" i="10"/>
  <c r="A129" i="10"/>
  <c r="A51" i="10"/>
  <c r="A214" i="10"/>
  <c r="A82" i="10"/>
  <c r="A273" i="10"/>
  <c r="A194" i="10"/>
  <c r="A23" i="10"/>
  <c r="A90" i="10"/>
  <c r="A64" i="10"/>
  <c r="A20" i="10"/>
  <c r="A261" i="10"/>
  <c r="A161" i="10"/>
  <c r="A270" i="10"/>
  <c r="A83" i="10"/>
  <c r="A109" i="10"/>
  <c r="A85" i="10"/>
  <c r="A205" i="10"/>
  <c r="A278" i="10"/>
  <c r="A48" i="10"/>
  <c r="A37" i="10"/>
  <c r="A78" i="10"/>
  <c r="A112" i="10"/>
  <c r="A171" i="10"/>
  <c r="A12" i="10"/>
  <c r="A132" i="10"/>
  <c r="A11" i="10"/>
  <c r="A254" i="10"/>
  <c r="A264" i="10"/>
  <c r="A54" i="10"/>
  <c r="A53" i="10"/>
  <c r="A7" i="10"/>
  <c r="A252" i="10"/>
  <c r="A222" i="10"/>
  <c r="A255" i="10"/>
  <c r="A191" i="10"/>
  <c r="A190" i="10"/>
  <c r="A46" i="10"/>
  <c r="A80" i="10"/>
  <c r="A39" i="10"/>
  <c r="A182" i="10"/>
  <c r="A216" i="10"/>
  <c r="A165" i="10"/>
  <c r="A68" i="10"/>
  <c r="A203" i="10"/>
  <c r="A96" i="10"/>
  <c r="A244" i="10"/>
  <c r="A155" i="10"/>
  <c r="A177" i="10"/>
  <c r="A187" i="10"/>
  <c r="A181" i="10"/>
  <c r="A192" i="10"/>
  <c r="A202" i="10"/>
  <c r="A52" i="10"/>
  <c r="A230" i="10"/>
  <c r="A14" i="10"/>
  <c r="A123" i="10"/>
  <c r="A231" i="10"/>
  <c r="A239" i="10"/>
  <c r="A232" i="10"/>
  <c r="A193" i="10"/>
  <c r="A108" i="10"/>
  <c r="A36" i="10"/>
  <c r="A175" i="10"/>
  <c r="A225" i="10"/>
  <c r="A131" i="10"/>
  <c r="A19" i="10"/>
  <c r="A210" i="10"/>
  <c r="A246" i="10"/>
  <c r="A196" i="10"/>
  <c r="A160" i="10"/>
  <c r="A28" i="10"/>
  <c r="A8" i="10"/>
  <c r="A136" i="10"/>
  <c r="A257" i="10"/>
  <c r="A120" i="10"/>
  <c r="A206" i="10"/>
  <c r="A50" i="10"/>
  <c r="A200" i="10"/>
  <c r="A97" i="10"/>
  <c r="A133" i="10"/>
  <c r="A169" i="10"/>
  <c r="A111" i="10"/>
  <c r="A5" i="10"/>
  <c r="A33" i="10"/>
  <c r="A34" i="10"/>
  <c r="A245" i="10"/>
  <c r="A234" i="10"/>
  <c r="A126" i="10"/>
  <c r="A185" i="10"/>
  <c r="A195" i="10"/>
  <c r="A66" i="10"/>
  <c r="A199" i="10"/>
  <c r="A235" i="10"/>
  <c r="A86" i="10"/>
  <c r="A75" i="10"/>
  <c r="A277" i="10"/>
  <c r="A130" i="10"/>
  <c r="A137" i="10"/>
  <c r="A188" i="10"/>
  <c r="A172" i="10"/>
  <c r="A215" i="10"/>
  <c r="A121" i="10"/>
  <c r="A61" i="10"/>
  <c r="A100" i="10"/>
  <c r="A269" i="10"/>
  <c r="A22" i="10"/>
  <c r="A217" i="10"/>
  <c r="A116" i="10"/>
  <c r="A265" i="10"/>
  <c r="A224" i="10"/>
  <c r="A124" i="10"/>
  <c r="A87" i="10"/>
  <c r="A142" i="10"/>
  <c r="A70" i="10"/>
  <c r="A236" i="10"/>
  <c r="A107" i="10"/>
  <c r="A183" i="10"/>
  <c r="A146" i="10"/>
  <c r="A258" i="10"/>
  <c r="A110" i="10"/>
  <c r="A242" i="10"/>
  <c r="A148" i="10"/>
  <c r="A56" i="10"/>
  <c r="A127" i="10"/>
  <c r="A178" i="10"/>
  <c r="A93" i="10"/>
  <c r="A30" i="10"/>
  <c r="A62" i="10"/>
  <c r="A15" i="10"/>
  <c r="A271" i="10"/>
  <c r="A105" i="10"/>
  <c r="A63" i="10"/>
  <c r="A27" i="10"/>
  <c r="A60" i="10"/>
  <c r="A18" i="10"/>
  <c r="A228" i="10"/>
  <c r="A149" i="10"/>
  <c r="A218" i="10"/>
  <c r="A259" i="10"/>
  <c r="A248" i="10"/>
  <c r="A274" i="10"/>
  <c r="A223" i="10"/>
  <c r="A43" i="10"/>
  <c r="A147" i="10"/>
  <c r="A179" i="10"/>
  <c r="A21" i="10"/>
  <c r="A276" i="10"/>
  <c r="A47" i="10"/>
  <c r="A45" i="10"/>
  <c r="A29" i="10"/>
  <c r="A208" i="10"/>
  <c r="A159" i="10"/>
  <c r="A243" i="10"/>
  <c r="A115" i="10"/>
  <c r="A26" i="10"/>
  <c r="A145" i="10"/>
  <c r="A79" i="10"/>
  <c r="A49" i="10"/>
  <c r="A40" i="10"/>
  <c r="A69" i="10"/>
  <c r="A229" i="10"/>
  <c r="A9" i="10"/>
  <c r="A65" i="10"/>
  <c r="A153" i="10"/>
  <c r="A139" i="10"/>
  <c r="A91" i="10"/>
  <c r="A184" i="10"/>
  <c r="A253" i="10"/>
  <c r="A174" i="10"/>
  <c r="A118" i="10"/>
  <c r="A84" i="10"/>
  <c r="A164" i="10"/>
  <c r="A76" i="10"/>
  <c r="A143" i="10"/>
  <c r="A238" i="10"/>
  <c r="A209" i="10"/>
  <c r="A189" i="10"/>
  <c r="A180" i="10"/>
  <c r="A106" i="10"/>
  <c r="A207" i="10"/>
  <c r="A102" i="10"/>
  <c r="A92" i="10"/>
  <c r="A219" i="10"/>
  <c r="A67" i="10"/>
  <c r="A55" i="10"/>
  <c r="A71" i="10"/>
  <c r="A117" i="10"/>
  <c r="A104" i="10"/>
  <c r="A114" i="10"/>
  <c r="A211" i="10"/>
  <c r="A166" i="10"/>
  <c r="A154" i="10"/>
  <c r="A74" i="10"/>
  <c r="A13" i="10"/>
  <c r="A98" i="10"/>
  <c r="A256" i="10"/>
  <c r="A220" i="10"/>
  <c r="A122" i="10"/>
  <c r="A17" i="10"/>
  <c r="A240" i="10"/>
  <c r="A103" i="10"/>
  <c r="A156" i="10"/>
  <c r="A113" i="10"/>
  <c r="A16" i="10"/>
  <c r="A99" i="10"/>
  <c r="A134" i="10"/>
  <c r="A128" i="10"/>
  <c r="A94" i="10"/>
  <c r="A263" i="10"/>
  <c r="A73" i="10"/>
  <c r="A38" i="10"/>
  <c r="A268" i="10"/>
  <c r="A42" i="10"/>
  <c r="A212" i="10"/>
  <c r="A44" i="10"/>
  <c r="A266" i="10"/>
  <c r="A4" i="10"/>
  <c r="A221" i="10"/>
  <c r="A150" i="10"/>
  <c r="A170" i="10"/>
  <c r="A57" i="10"/>
  <c r="A168" i="10"/>
  <c r="A204" i="10"/>
  <c r="A89" i="10"/>
  <c r="A213" i="10"/>
  <c r="A163" i="10"/>
  <c r="A35" i="10"/>
  <c r="A158" i="10"/>
  <c r="A186" i="10"/>
  <c r="A38" i="3"/>
  <c r="A34" i="3"/>
  <c r="A35" i="3"/>
  <c r="A36" i="3"/>
  <c r="A37" i="3"/>
  <c r="A33" i="3"/>
  <c r="A66" i="3"/>
  <c r="A67" i="3"/>
  <c r="A63" i="3"/>
  <c r="A68" i="3"/>
  <c r="A65" i="3"/>
  <c r="A64" i="3"/>
  <c r="A22" i="3"/>
  <c r="A26" i="3"/>
  <c r="A21" i="3"/>
  <c r="A23" i="3"/>
  <c r="A24" i="3"/>
  <c r="A25" i="3"/>
  <c r="A45" i="3"/>
  <c r="A47" i="3"/>
  <c r="A48" i="3"/>
  <c r="A46" i="3"/>
  <c r="A49" i="3"/>
  <c r="A50" i="3"/>
  <c r="A318" i="10"/>
  <c r="A282" i="10"/>
  <c r="A546" i="10"/>
  <c r="A348" i="10"/>
  <c r="A401" i="10"/>
  <c r="A435" i="10"/>
  <c r="A384" i="10"/>
  <c r="A361" i="10"/>
  <c r="A312" i="10"/>
  <c r="A330" i="10"/>
  <c r="A512" i="10"/>
  <c r="A293" i="10"/>
  <c r="A372" i="10"/>
  <c r="A455" i="10"/>
  <c r="A514" i="10"/>
  <c r="A297" i="10"/>
  <c r="A311" i="10"/>
  <c r="A376" i="10"/>
  <c r="A467" i="10"/>
  <c r="A548" i="10"/>
  <c r="A334" i="10"/>
  <c r="A394" i="10"/>
  <c r="A542" i="10"/>
  <c r="A453" i="10"/>
  <c r="A310" i="10"/>
  <c r="A424" i="10"/>
  <c r="A488" i="10"/>
  <c r="A371" i="10"/>
  <c r="A448" i="10"/>
  <c r="A373" i="10"/>
  <c r="A398" i="10"/>
  <c r="A333" i="10"/>
  <c r="A532" i="10"/>
  <c r="A474" i="10"/>
  <c r="A485" i="10"/>
  <c r="A475" i="10"/>
  <c r="A445" i="10"/>
  <c r="A378" i="10"/>
  <c r="A325" i="10"/>
  <c r="A547" i="10"/>
  <c r="A529" i="10"/>
  <c r="A350" i="10"/>
  <c r="A479" i="10"/>
  <c r="A399" i="10"/>
  <c r="A395" i="10"/>
  <c r="A414" i="10"/>
  <c r="A285" i="10"/>
  <c r="A493" i="10"/>
  <c r="A525" i="10"/>
  <c r="A367" i="10"/>
  <c r="A289" i="10"/>
  <c r="A482" i="10"/>
  <c r="A510" i="10"/>
  <c r="A366" i="10"/>
  <c r="A491" i="10"/>
  <c r="A443" i="10"/>
  <c r="A428" i="10"/>
  <c r="A336" i="10"/>
  <c r="A506" i="10"/>
  <c r="A365" i="10"/>
  <c r="A409" i="10"/>
  <c r="A379" i="10"/>
  <c r="A349" i="10"/>
  <c r="A324" i="10"/>
  <c r="A416" i="10"/>
  <c r="A300" i="10"/>
  <c r="A489" i="10"/>
  <c r="A420" i="10"/>
  <c r="A534" i="10"/>
  <c r="A329" i="10"/>
  <c r="A537" i="10"/>
  <c r="A331" i="10"/>
  <c r="A342" i="10"/>
  <c r="A281" i="10"/>
  <c r="A520" i="10"/>
  <c r="A363" i="10"/>
  <c r="A391" i="10"/>
  <c r="A551" i="10"/>
  <c r="A457" i="10"/>
  <c r="A509" i="10"/>
  <c r="A463" i="10"/>
  <c r="A417" i="10"/>
  <c r="A476" i="10"/>
  <c r="A446" i="10"/>
  <c r="A521" i="10"/>
  <c r="A319" i="10"/>
  <c r="A439" i="10"/>
  <c r="A458" i="10"/>
  <c r="A299" i="10"/>
  <c r="A369" i="10"/>
  <c r="A511" i="10"/>
  <c r="A464" i="10"/>
  <c r="A517" i="10"/>
  <c r="A301" i="10"/>
  <c r="A321" i="10"/>
  <c r="A296" i="10"/>
  <c r="A450" i="10"/>
  <c r="A468" i="10"/>
  <c r="A530" i="10"/>
  <c r="A303" i="10"/>
  <c r="A309" i="10"/>
  <c r="A502" i="10"/>
  <c r="A549" i="10"/>
  <c r="A291" i="10"/>
  <c r="A397" i="10"/>
  <c r="A526" i="10"/>
  <c r="A451" i="10"/>
  <c r="A441" i="10"/>
  <c r="A492" i="10"/>
  <c r="A346" i="10"/>
  <c r="A360" i="10"/>
  <c r="A382" i="10"/>
  <c r="A359" i="10"/>
  <c r="A337" i="10"/>
  <c r="A410" i="10"/>
  <c r="A323" i="10"/>
  <c r="A306" i="10"/>
  <c r="A539" i="10"/>
  <c r="A422" i="10"/>
  <c r="A288" i="10"/>
  <c r="A465" i="10"/>
  <c r="A462" i="10"/>
  <c r="A405" i="10"/>
  <c r="A419" i="10"/>
  <c r="A292" i="10"/>
  <c r="A386" i="10"/>
  <c r="A356" i="10"/>
  <c r="A483" i="10"/>
  <c r="A519" i="10"/>
  <c r="A370" i="10"/>
  <c r="A494" i="10"/>
  <c r="A484" i="10"/>
  <c r="A452" i="10"/>
  <c r="A495" i="10"/>
  <c r="A456" i="10"/>
  <c r="A368" i="10"/>
  <c r="A477" i="10"/>
  <c r="A461" i="10"/>
  <c r="A447" i="10"/>
  <c r="A413" i="10"/>
  <c r="A516" i="10"/>
  <c r="A438" i="10"/>
  <c r="A500" i="10"/>
  <c r="A326" i="10"/>
  <c r="A358" i="10"/>
  <c r="A298" i="10"/>
  <c r="A470" i="10"/>
  <c r="A505" i="10"/>
  <c r="A508" i="10"/>
  <c r="A478" i="10"/>
  <c r="A498" i="10"/>
  <c r="A316" i="10"/>
  <c r="A364" i="10"/>
  <c r="A335" i="10"/>
  <c r="A279" i="10"/>
  <c r="A313" i="10"/>
  <c r="A357" i="10"/>
  <c r="A543" i="10"/>
  <c r="A353" i="10"/>
  <c r="A418" i="10"/>
  <c r="A535" i="10"/>
  <c r="A522" i="10"/>
  <c r="A466" i="10"/>
  <c r="A283" i="10"/>
  <c r="A533" i="10"/>
  <c r="A449" i="10"/>
  <c r="A481" i="10"/>
  <c r="A442" i="10"/>
  <c r="A344" i="10"/>
  <c r="A513" i="10"/>
  <c r="A531" i="10"/>
  <c r="A411" i="10"/>
  <c r="A295" i="10"/>
  <c r="A286" i="10"/>
  <c r="A421" i="10"/>
  <c r="A527" i="10"/>
  <c r="A332" i="10"/>
  <c r="A377" i="10"/>
  <c r="A550" i="10"/>
  <c r="A308" i="10"/>
  <c r="A347" i="10"/>
  <c r="A389" i="10"/>
  <c r="A496" i="10"/>
  <c r="A503" i="10"/>
  <c r="A540" i="10"/>
  <c r="A381" i="10"/>
  <c r="A407" i="10"/>
  <c r="A304" i="10"/>
  <c r="A431" i="10"/>
  <c r="A393" i="10"/>
  <c r="A327" i="10"/>
  <c r="A340" i="10"/>
  <c r="A425" i="10"/>
  <c r="A415" i="10"/>
  <c r="A284" i="10"/>
  <c r="A280" i="10"/>
  <c r="A328" i="10"/>
  <c r="A499" i="10"/>
  <c r="A403" i="10"/>
  <c r="A554" i="10"/>
  <c r="A320" i="10"/>
  <c r="A385" i="10"/>
  <c r="A432" i="10"/>
  <c r="A545" i="10"/>
  <c r="A497" i="10"/>
  <c r="A490" i="10"/>
  <c r="A294" i="10"/>
  <c r="A444" i="10"/>
  <c r="A469" i="10"/>
  <c r="A404" i="10"/>
  <c r="A354" i="10"/>
  <c r="A472" i="10"/>
  <c r="A426" i="10"/>
  <c r="A538" i="10"/>
  <c r="A375" i="10"/>
  <c r="A392" i="10"/>
  <c r="A515" i="10"/>
  <c r="A471" i="10"/>
  <c r="A341" i="10"/>
  <c r="A544" i="10"/>
  <c r="A553" i="10"/>
  <c r="A437" i="10"/>
  <c r="A402" i="10"/>
  <c r="A459" i="10"/>
  <c r="A388" i="10"/>
  <c r="A339" i="10"/>
  <c r="A536" i="10"/>
  <c r="A412" i="10"/>
  <c r="A504" i="10"/>
  <c r="A351" i="10"/>
  <c r="A290" i="10"/>
  <c r="A501" i="10"/>
  <c r="A480" i="10"/>
  <c r="A317" i="10"/>
  <c r="A305" i="10"/>
  <c r="A400" i="10"/>
  <c r="A454" i="10"/>
  <c r="A429" i="10"/>
  <c r="A433" i="10"/>
  <c r="A338" i="10"/>
  <c r="A387" i="10"/>
  <c r="A322" i="10"/>
  <c r="A362" i="10"/>
  <c r="A440" i="10"/>
  <c r="A374" i="10"/>
  <c r="A380" i="10"/>
  <c r="A423" i="10"/>
  <c r="A355" i="10"/>
  <c r="A343" i="10"/>
  <c r="A315" i="10"/>
  <c r="A523" i="10"/>
  <c r="A430" i="10"/>
  <c r="A302" i="10"/>
  <c r="A507" i="10"/>
  <c r="A486" i="10"/>
  <c r="A552" i="10"/>
  <c r="A473" i="10"/>
  <c r="A307" i="10"/>
  <c r="A345" i="10"/>
  <c r="A408" i="10"/>
  <c r="A434" i="10"/>
  <c r="A460" i="10"/>
  <c r="A541" i="10"/>
  <c r="A287" i="10"/>
  <c r="A436" i="10"/>
  <c r="A396" i="10"/>
  <c r="A528" i="10"/>
  <c r="A524" i="10"/>
  <c r="A314" i="10"/>
  <c r="A390" i="10"/>
  <c r="A487" i="10"/>
  <c r="A518" i="10"/>
  <c r="A352" i="10"/>
  <c r="A427" i="10"/>
  <c r="A383" i="10"/>
  <c r="A406" i="10"/>
  <c r="A318" i="7"/>
  <c r="A218" i="7"/>
  <c r="A286" i="7"/>
  <c r="A194" i="7"/>
  <c r="A221" i="7"/>
  <c r="A224" i="7"/>
  <c r="A232" i="7"/>
  <c r="A177" i="7"/>
  <c r="A239" i="7"/>
  <c r="A249" i="7"/>
  <c r="A220" i="7"/>
  <c r="A290" i="7"/>
  <c r="A345" i="7"/>
  <c r="A192" i="7"/>
  <c r="A211" i="7"/>
  <c r="A260" i="7"/>
  <c r="A326" i="7"/>
  <c r="A201" i="7"/>
  <c r="A216" i="7"/>
  <c r="A229" i="7"/>
  <c r="A187" i="7"/>
  <c r="A222" i="7"/>
  <c r="A234" i="7"/>
  <c r="A233" i="7"/>
  <c r="A292" i="7"/>
  <c r="A237" i="7"/>
  <c r="A252" i="7"/>
  <c r="A337" i="7"/>
  <c r="A273" i="7"/>
  <c r="A281" i="7"/>
  <c r="A259" i="7"/>
  <c r="A305" i="7"/>
  <c r="A348" i="7"/>
  <c r="A329" i="7"/>
  <c r="A200" i="7"/>
  <c r="A346" i="7"/>
  <c r="A316" i="7"/>
  <c r="A197" i="7"/>
  <c r="A333" i="7"/>
  <c r="A184" i="7"/>
  <c r="A275" i="7"/>
  <c r="A238" i="7"/>
  <c r="A214" i="7"/>
  <c r="A236" i="7"/>
  <c r="A181" i="7"/>
  <c r="A338" i="7"/>
  <c r="A228" i="7"/>
  <c r="A230" i="7"/>
  <c r="A204" i="7"/>
  <c r="A243" i="7"/>
  <c r="A349" i="7"/>
  <c r="A288" i="7"/>
  <c r="A285" i="7"/>
  <c r="A223" i="7"/>
  <c r="A195" i="7"/>
  <c r="A280" i="7"/>
  <c r="A219" i="7"/>
  <c r="A206" i="7"/>
  <c r="A248" i="7"/>
  <c r="A307" i="7"/>
  <c r="A303" i="7"/>
  <c r="A279" i="7"/>
  <c r="A287" i="7"/>
  <c r="A330" i="7"/>
  <c r="A331" i="7"/>
  <c r="A291" i="7"/>
  <c r="A322" i="7"/>
  <c r="A262" i="7"/>
  <c r="A247" i="7"/>
  <c r="A313" i="7"/>
  <c r="A198" i="7"/>
  <c r="A266" i="7"/>
  <c r="A327" i="7"/>
  <c r="A212" i="7"/>
  <c r="A227" i="7"/>
  <c r="A254" i="7"/>
  <c r="A304" i="7"/>
  <c r="A321" i="7"/>
  <c r="A324" i="7"/>
  <c r="A315" i="7"/>
  <c r="A251" i="7"/>
  <c r="A245" i="7"/>
  <c r="A226" i="7"/>
  <c r="A269" i="7"/>
  <c r="A257" i="7"/>
  <c r="A323" i="7"/>
  <c r="A341" i="7"/>
  <c r="A271" i="7"/>
  <c r="A277" i="7"/>
  <c r="A308" i="7"/>
  <c r="A196" i="7"/>
  <c r="A250" i="7"/>
  <c r="A310" i="7"/>
  <c r="A202" i="7"/>
  <c r="A320" i="7"/>
  <c r="A180" i="7"/>
  <c r="A255" i="7"/>
  <c r="A296" i="7"/>
  <c r="A344" i="7"/>
  <c r="A334" i="7"/>
  <c r="A325" i="7"/>
  <c r="A241" i="7"/>
  <c r="A312" i="7"/>
  <c r="A183" i="7"/>
  <c r="A265" i="7"/>
  <c r="A264" i="7"/>
  <c r="A231" i="7"/>
  <c r="A294" i="7"/>
  <c r="A258" i="7"/>
  <c r="A339" i="7"/>
  <c r="A272" i="7"/>
  <c r="A215" i="7"/>
  <c r="A209" i="7"/>
  <c r="A244" i="7"/>
  <c r="A225" i="7"/>
  <c r="A179" i="7"/>
  <c r="A332" i="7"/>
  <c r="A274" i="7"/>
  <c r="A191" i="7"/>
  <c r="A297" i="7"/>
  <c r="A336" i="7"/>
  <c r="A193" i="7"/>
  <c r="A311" i="7"/>
  <c r="A298" i="7"/>
  <c r="A210" i="7"/>
  <c r="A342" i="7"/>
  <c r="A205" i="7"/>
  <c r="A276" i="7"/>
  <c r="A253" i="7"/>
  <c r="A208" i="7"/>
  <c r="A242" i="7"/>
  <c r="A213" i="7"/>
  <c r="A186" i="7"/>
  <c r="A185" i="7"/>
  <c r="A350" i="7"/>
  <c r="A284" i="7"/>
  <c r="A261" i="7"/>
  <c r="A282" i="7"/>
  <c r="A299" i="7"/>
  <c r="A263" i="7"/>
  <c r="A319" i="7"/>
  <c r="A256" i="7"/>
  <c r="A335" i="7"/>
  <c r="A203" i="7"/>
  <c r="A235" i="7"/>
  <c r="A301" i="7"/>
  <c r="A268" i="7"/>
  <c r="A199" i="7"/>
  <c r="A347" i="7"/>
  <c r="A207" i="7"/>
  <c r="A270" i="7"/>
  <c r="A278" i="7"/>
  <c r="A190" i="7"/>
  <c r="A188" i="7"/>
  <c r="A295" i="7"/>
  <c r="A328" i="7"/>
  <c r="A314" i="7"/>
  <c r="A340" i="7"/>
  <c r="A309" i="7"/>
  <c r="A217" i="7"/>
  <c r="A343" i="7"/>
  <c r="A306" i="7"/>
  <c r="A182" i="7"/>
  <c r="A302" i="7"/>
  <c r="A289" i="7"/>
  <c r="A178" i="7"/>
  <c r="A267" i="7"/>
  <c r="A300" i="7"/>
  <c r="A283" i="7"/>
  <c r="A240" i="7"/>
  <c r="A189" i="7"/>
  <c r="A317" i="7"/>
  <c r="A293" i="7"/>
  <c r="A246" i="7"/>
  <c r="A5" i="3"/>
  <c r="A7" i="3"/>
  <c r="A8" i="3"/>
  <c r="A3" i="3"/>
  <c r="A4" i="3"/>
  <c r="A6" i="3"/>
  <c r="A59" i="3"/>
  <c r="A61" i="3"/>
  <c r="A62" i="3"/>
  <c r="A60" i="3"/>
  <c r="A58" i="3"/>
  <c r="A57" i="3"/>
  <c r="A20" i="3"/>
  <c r="A17" i="3"/>
  <c r="A18" i="3"/>
  <c r="A16" i="3"/>
  <c r="A19" i="3"/>
  <c r="A15" i="3"/>
  <c r="E9" i="8"/>
  <c r="E8" i="9"/>
  <c r="D8" i="9"/>
  <c r="D9" i="8"/>
  <c r="C8" i="9"/>
  <c r="C9" i="8"/>
  <c r="A454" i="7"/>
  <c r="A381" i="7"/>
  <c r="A470" i="7"/>
  <c r="A368" i="7"/>
  <c r="A421" i="7"/>
  <c r="A372" i="7"/>
  <c r="A441" i="7"/>
  <c r="A406" i="7"/>
  <c r="A395" i="7"/>
  <c r="A487" i="7"/>
  <c r="A433" i="7"/>
  <c r="A379" i="7"/>
  <c r="A476" i="7"/>
  <c r="A478" i="7"/>
  <c r="A458" i="7"/>
  <c r="A401" i="7"/>
  <c r="A398" i="7"/>
  <c r="A388" i="7"/>
  <c r="A374" i="7"/>
  <c r="A515" i="7"/>
  <c r="A494" i="7"/>
  <c r="A495" i="7"/>
  <c r="A364" i="7"/>
  <c r="A376" i="7"/>
  <c r="A425" i="7"/>
  <c r="A485" i="7"/>
  <c r="A468" i="7"/>
  <c r="A410" i="7"/>
  <c r="A385" i="7"/>
  <c r="A408" i="7"/>
  <c r="A413" i="7"/>
  <c r="A371" i="7"/>
  <c r="A353" i="7"/>
  <c r="A479" i="7"/>
  <c r="A417" i="7"/>
  <c r="A431" i="7"/>
  <c r="A493" i="7"/>
  <c r="A420" i="7"/>
  <c r="A370" i="7"/>
  <c r="A461" i="7"/>
  <c r="A365" i="7"/>
  <c r="A512" i="7"/>
  <c r="A386" i="7"/>
  <c r="A489" i="7"/>
  <c r="A400" i="7"/>
  <c r="A496" i="7"/>
  <c r="A416" i="7"/>
  <c r="A513" i="7"/>
  <c r="A396" i="7"/>
  <c r="A412" i="7"/>
  <c r="A442" i="7"/>
  <c r="A446" i="7"/>
  <c r="A380" i="7"/>
  <c r="A517" i="7"/>
  <c r="A440" i="7"/>
  <c r="A430" i="7"/>
  <c r="A375" i="7"/>
  <c r="A472" i="7"/>
  <c r="A393" i="7"/>
  <c r="A428" i="7"/>
  <c r="A377" i="7"/>
  <c r="A405" i="7"/>
  <c r="A492" i="7"/>
  <c r="A504" i="7"/>
  <c r="A480" i="7"/>
  <c r="A521" i="7"/>
  <c r="A397" i="7"/>
  <c r="A477" i="7"/>
  <c r="A438" i="7"/>
  <c r="A429" i="7"/>
  <c r="A390" i="7"/>
  <c r="A409" i="7"/>
  <c r="A356" i="7"/>
  <c r="A457" i="7"/>
  <c r="A466" i="7"/>
  <c r="A447" i="7"/>
  <c r="A437" i="7"/>
  <c r="A463" i="7"/>
  <c r="A462" i="7"/>
  <c r="A503" i="7"/>
  <c r="A361" i="7"/>
  <c r="A518" i="7"/>
  <c r="A367" i="7"/>
  <c r="A511" i="7"/>
  <c r="A508" i="7"/>
  <c r="A505" i="7"/>
  <c r="A484" i="7"/>
  <c r="A358" i="7"/>
  <c r="A467" i="7"/>
  <c r="A475" i="7"/>
  <c r="A507" i="7"/>
  <c r="A415" i="7"/>
  <c r="A474" i="7"/>
  <c r="A453" i="7"/>
  <c r="A498" i="7"/>
  <c r="A418" i="7"/>
  <c r="A435" i="7"/>
  <c r="A455" i="7"/>
  <c r="A509" i="7"/>
  <c r="A426" i="7"/>
  <c r="A473" i="7"/>
  <c r="A443" i="7"/>
  <c r="A351" i="7"/>
  <c r="A459" i="7"/>
  <c r="A384" i="7"/>
  <c r="A464" i="7"/>
  <c r="A387" i="7"/>
  <c r="A450" i="7"/>
  <c r="A354" i="7"/>
  <c r="A451" i="7"/>
  <c r="A460" i="7"/>
  <c r="A471" i="7"/>
  <c r="A516" i="7"/>
  <c r="A355" i="7"/>
  <c r="A378" i="7"/>
  <c r="A469" i="7"/>
  <c r="A394" i="7"/>
  <c r="A392" i="7"/>
  <c r="A432" i="7"/>
  <c r="A359" i="7"/>
  <c r="A434" i="7"/>
  <c r="A491" i="7"/>
  <c r="A402" i="7"/>
  <c r="A424" i="7"/>
  <c r="A391" i="7"/>
  <c r="A445" i="7"/>
  <c r="A383" i="7"/>
  <c r="A399" i="7"/>
  <c r="A502" i="7"/>
  <c r="A465" i="7"/>
  <c r="A501" i="7"/>
  <c r="A411" i="7"/>
  <c r="A357" i="7"/>
  <c r="A407" i="7"/>
  <c r="A481" i="7"/>
  <c r="A506" i="7"/>
  <c r="A497" i="7"/>
  <c r="A520" i="7"/>
  <c r="A352" i="7"/>
  <c r="A510" i="7"/>
  <c r="A500" i="7"/>
  <c r="A522" i="7"/>
  <c r="A444" i="7"/>
  <c r="A422" i="7"/>
  <c r="A362" i="7"/>
  <c r="A360" i="7"/>
  <c r="A436" i="7"/>
  <c r="A448" i="7"/>
  <c r="A369" i="7"/>
  <c r="A486" i="7"/>
  <c r="A452" i="7"/>
  <c r="A449" i="7"/>
  <c r="A439" i="7"/>
  <c r="A524" i="7"/>
  <c r="A483" i="7"/>
  <c r="A366" i="7"/>
  <c r="A482" i="7"/>
  <c r="A488" i="7"/>
  <c r="A519" i="7"/>
  <c r="A514" i="7"/>
  <c r="A456" i="7"/>
  <c r="A404" i="7"/>
  <c r="A419" i="7"/>
  <c r="A414" i="7"/>
  <c r="A403" i="7"/>
  <c r="A363" i="7"/>
  <c r="A382" i="7"/>
  <c r="A389" i="7"/>
  <c r="A523" i="7"/>
  <c r="A490" i="7"/>
  <c r="A427" i="7"/>
  <c r="A373" i="7"/>
  <c r="A499" i="7"/>
  <c r="A423" i="7"/>
  <c r="A29" i="3"/>
  <c r="A28" i="3"/>
  <c r="A32" i="3"/>
  <c r="A27" i="3"/>
  <c r="A30" i="3"/>
  <c r="A31" i="3"/>
  <c r="A53" i="3"/>
  <c r="A56" i="3"/>
  <c r="A54" i="3"/>
  <c r="A52" i="3"/>
  <c r="A51" i="3"/>
  <c r="A55" i="3"/>
  <c r="A42" i="3"/>
  <c r="A41" i="3"/>
  <c r="A43" i="3"/>
  <c r="A44" i="3"/>
  <c r="A39" i="3"/>
  <c r="A40" i="3"/>
  <c r="A162" i="7"/>
  <c r="A127" i="7"/>
  <c r="A18" i="7"/>
  <c r="A77" i="7"/>
  <c r="A100" i="7"/>
  <c r="A93" i="7"/>
  <c r="A135" i="7"/>
  <c r="A63" i="7"/>
  <c r="A137" i="7"/>
  <c r="A8" i="7"/>
  <c r="A20" i="7"/>
  <c r="A81" i="7"/>
  <c r="A85" i="7"/>
  <c r="A171" i="7"/>
  <c r="A92" i="7"/>
  <c r="A33" i="7"/>
  <c r="A10" i="7"/>
  <c r="A11" i="7"/>
  <c r="A61" i="7"/>
  <c r="A35" i="7"/>
  <c r="A21" i="7"/>
  <c r="A101" i="7"/>
  <c r="A160" i="7"/>
  <c r="A136" i="7"/>
  <c r="A107" i="7"/>
  <c r="A167" i="7"/>
  <c r="A29" i="7"/>
  <c r="A48" i="7"/>
  <c r="A5" i="7"/>
  <c r="A4" i="7"/>
  <c r="A45" i="7"/>
  <c r="A76" i="7"/>
  <c r="A125" i="7"/>
  <c r="A112" i="7"/>
  <c r="A39" i="7"/>
  <c r="A49" i="7"/>
  <c r="A129" i="7"/>
  <c r="A9" i="7"/>
  <c r="A158" i="7"/>
  <c r="A152" i="7"/>
  <c r="A173" i="7"/>
  <c r="A62" i="7"/>
  <c r="A99" i="7"/>
  <c r="A94" i="7"/>
  <c r="A159" i="7"/>
  <c r="A16" i="7"/>
  <c r="A83" i="7"/>
  <c r="A164" i="7"/>
  <c r="A111" i="7"/>
  <c r="A151" i="7"/>
  <c r="A70" i="7"/>
  <c r="A122" i="7"/>
  <c r="A140" i="7"/>
  <c r="A96" i="7"/>
  <c r="A146" i="7"/>
  <c r="A47" i="7"/>
  <c r="A75" i="7"/>
  <c r="A58" i="7"/>
  <c r="A134" i="7"/>
  <c r="A79" i="7"/>
  <c r="A154" i="7"/>
  <c r="A103" i="7"/>
  <c r="A78" i="7"/>
  <c r="A3" i="7"/>
  <c r="A109" i="7"/>
  <c r="A57" i="7"/>
  <c r="A30" i="7"/>
  <c r="A54" i="7"/>
  <c r="A55" i="7"/>
  <c r="A153" i="7"/>
  <c r="A14" i="7"/>
  <c r="A59" i="7"/>
  <c r="A170" i="7"/>
  <c r="A114" i="7"/>
  <c r="A44" i="7"/>
  <c r="A156" i="7"/>
  <c r="A67" i="7"/>
  <c r="A168" i="7"/>
  <c r="A40" i="7"/>
  <c r="A132" i="7"/>
  <c r="A118" i="7"/>
  <c r="A26" i="7"/>
  <c r="A128" i="7"/>
  <c r="A17" i="7"/>
  <c r="A115" i="7"/>
  <c r="A86" i="7"/>
  <c r="A119" i="7"/>
  <c r="A90" i="7"/>
  <c r="A89" i="7"/>
  <c r="A139" i="7"/>
  <c r="A43" i="7"/>
  <c r="A46" i="7"/>
  <c r="A157" i="7"/>
  <c r="A37" i="7"/>
  <c r="A22" i="7"/>
  <c r="A28" i="7"/>
  <c r="A98" i="7"/>
  <c r="A80" i="7"/>
  <c r="A91" i="7"/>
  <c r="A64" i="7"/>
  <c r="A42" i="7"/>
  <c r="A176" i="7"/>
  <c r="A71" i="7"/>
  <c r="A155" i="7"/>
  <c r="A97" i="7"/>
  <c r="A105" i="7"/>
  <c r="A36" i="7"/>
  <c r="A175" i="7"/>
  <c r="A25" i="7"/>
  <c r="A126" i="7"/>
  <c r="A130" i="7"/>
  <c r="A113" i="7"/>
  <c r="A166" i="7"/>
  <c r="A27" i="7"/>
  <c r="A7" i="7"/>
  <c r="A161" i="7"/>
  <c r="A138" i="7"/>
  <c r="A133" i="7"/>
  <c r="A12" i="7"/>
  <c r="A51" i="7"/>
  <c r="A24" i="7"/>
  <c r="A19" i="7"/>
  <c r="A116" i="7"/>
  <c r="A174" i="7"/>
  <c r="A145" i="7"/>
  <c r="A108" i="7"/>
  <c r="A53" i="7"/>
  <c r="A120" i="7"/>
  <c r="A65" i="7"/>
  <c r="A142" i="7"/>
  <c r="A106" i="7"/>
  <c r="A23" i="7"/>
  <c r="A95" i="7"/>
  <c r="A60" i="7"/>
  <c r="A52" i="7"/>
  <c r="A34" i="7"/>
  <c r="A66" i="7"/>
  <c r="A124" i="7"/>
  <c r="A147" i="7"/>
  <c r="A121" i="7"/>
  <c r="A38" i="7"/>
  <c r="A163" i="7"/>
  <c r="A32" i="7"/>
  <c r="A117" i="7"/>
  <c r="A169" i="7"/>
  <c r="A102" i="7"/>
  <c r="A72" i="7"/>
  <c r="A74" i="7"/>
  <c r="A144" i="7"/>
  <c r="A88" i="7"/>
  <c r="A131" i="7"/>
  <c r="A110" i="7"/>
  <c r="A143" i="7"/>
  <c r="A68" i="7"/>
  <c r="A84" i="7"/>
  <c r="A41" i="7"/>
  <c r="A13" i="7"/>
  <c r="A82" i="7"/>
  <c r="A69" i="7"/>
  <c r="A123" i="7"/>
  <c r="A31" i="7"/>
  <c r="A73" i="7"/>
  <c r="A165" i="7"/>
  <c r="A87" i="7"/>
  <c r="A172" i="7"/>
  <c r="A141" i="7"/>
  <c r="A15" i="7"/>
  <c r="A6" i="7"/>
  <c r="A104" i="7"/>
  <c r="A149" i="7"/>
  <c r="A150" i="7"/>
  <c r="A148" i="7"/>
  <c r="A50" i="7"/>
  <c r="A56" i="7"/>
  <c r="C8" i="5" l="1"/>
  <c r="H33" i="8"/>
  <c r="F37" i="8"/>
  <c r="K18" i="8"/>
  <c r="E15" i="8"/>
  <c r="J10" i="8"/>
  <c r="H21" i="8"/>
  <c r="K30" i="8"/>
  <c r="J17" i="8"/>
  <c r="H20" i="8"/>
  <c r="F10" i="8"/>
  <c r="D27" i="8"/>
  <c r="G27" i="8"/>
  <c r="D26" i="8"/>
  <c r="K12" i="8"/>
  <c r="J12" i="8"/>
  <c r="J35" i="8"/>
  <c r="F19" i="8"/>
  <c r="H16" i="8"/>
  <c r="H25" i="8"/>
  <c r="K10" i="8"/>
  <c r="H35" i="8"/>
  <c r="F29" i="8"/>
  <c r="I31" i="8"/>
  <c r="E36" i="8"/>
  <c r="J38" i="8"/>
  <c r="I21" i="8"/>
  <c r="I19" i="8"/>
  <c r="C14" i="8"/>
  <c r="K15" i="8"/>
  <c r="E24" i="8"/>
  <c r="J26" i="8"/>
  <c r="H11" i="8"/>
  <c r="J27" i="8"/>
  <c r="D32" i="8"/>
  <c r="H15" i="8"/>
  <c r="I12" i="8"/>
  <c r="K14" i="8"/>
  <c r="E16" i="8"/>
  <c r="I35" i="8"/>
  <c r="F12" i="8"/>
  <c r="K11" i="8"/>
  <c r="G19" i="8"/>
  <c r="E31" i="8"/>
  <c r="C20" i="8"/>
  <c r="H19" i="8"/>
  <c r="D12" i="8"/>
  <c r="D24" i="8"/>
  <c r="K28" i="8"/>
  <c r="E14" i="8"/>
  <c r="G18" i="8"/>
  <c r="K19" i="8"/>
  <c r="F21" i="8"/>
  <c r="K37" i="8"/>
  <c r="K29" i="8"/>
  <c r="E34" i="8"/>
  <c r="G38" i="8"/>
  <c r="D36" i="8"/>
  <c r="H27" i="8"/>
  <c r="H31" i="8"/>
  <c r="C25" i="8"/>
  <c r="C30" i="8"/>
  <c r="F11" i="8"/>
  <c r="J32" i="8"/>
  <c r="H10" i="8"/>
  <c r="F31" i="8"/>
  <c r="E10" i="8"/>
  <c r="J25" i="8"/>
  <c r="D16" i="8"/>
  <c r="G21" i="8"/>
  <c r="I10" i="8"/>
  <c r="H38" i="8"/>
  <c r="D21" i="8"/>
  <c r="C17" i="8"/>
  <c r="K26" i="8"/>
  <c r="G16" i="8"/>
  <c r="I17" i="8"/>
  <c r="H18" i="8"/>
  <c r="C18" i="8"/>
  <c r="F20" i="8"/>
  <c r="G20" i="8"/>
  <c r="C31" i="8"/>
  <c r="F24" i="8"/>
  <c r="F16" i="8"/>
  <c r="H28" i="8"/>
  <c r="G26" i="8"/>
  <c r="G34" i="8"/>
  <c r="J16" i="8"/>
  <c r="C29" i="8"/>
  <c r="D13" i="8"/>
  <c r="E32" i="8"/>
  <c r="D22" i="8"/>
  <c r="G29" i="8"/>
  <c r="H34" i="8"/>
  <c r="E27" i="8"/>
  <c r="F14" i="8"/>
  <c r="K35" i="8"/>
  <c r="E20" i="8"/>
  <c r="I34" i="8"/>
  <c r="K34" i="8"/>
  <c r="D23" i="8"/>
  <c r="C10" i="8"/>
  <c r="K22" i="8"/>
  <c r="I25" i="8"/>
  <c r="G24" i="8"/>
  <c r="I23" i="8"/>
  <c r="F34" i="8"/>
  <c r="E22" i="8"/>
  <c r="D33" i="8"/>
  <c r="H22" i="8"/>
  <c r="J29" i="8"/>
  <c r="K36" i="8"/>
  <c r="C38" i="8"/>
  <c r="K32" i="8"/>
  <c r="D28" i="8"/>
  <c r="K31" i="8"/>
  <c r="K16" i="8"/>
  <c r="C37" i="8"/>
  <c r="J20" i="8"/>
  <c r="F18" i="8"/>
  <c r="D29" i="8"/>
  <c r="E23" i="8"/>
  <c r="H29" i="8"/>
  <c r="K24" i="8"/>
  <c r="D18" i="8"/>
  <c r="C36" i="8"/>
  <c r="K13" i="8"/>
  <c r="E37" i="8"/>
  <c r="G33" i="8"/>
  <c r="F13" i="8"/>
  <c r="I26" i="8"/>
  <c r="I30" i="8"/>
  <c r="J22" i="8"/>
  <c r="G13" i="8"/>
  <c r="F26" i="8"/>
  <c r="I29" i="8"/>
  <c r="G23" i="8"/>
  <c r="F28" i="8"/>
  <c r="C27" i="8"/>
  <c r="C21" i="8"/>
  <c r="H12" i="8"/>
  <c r="J24" i="8"/>
  <c r="E28" i="8"/>
  <c r="G36" i="8"/>
  <c r="H36" i="8"/>
  <c r="I28" i="8"/>
  <c r="K27" i="8"/>
  <c r="I13" i="8"/>
  <c r="E12" i="8"/>
  <c r="C11" i="8"/>
  <c r="I36" i="8"/>
  <c r="G37" i="8"/>
  <c r="G31" i="8"/>
  <c r="E11" i="8"/>
  <c r="D20" i="8"/>
  <c r="F35" i="8"/>
  <c r="E35" i="8"/>
  <c r="E26" i="8"/>
  <c r="D37" i="8"/>
  <c r="C34" i="8"/>
  <c r="E18" i="8"/>
  <c r="C28" i="8"/>
  <c r="K17" i="8"/>
  <c r="F23" i="8"/>
  <c r="F22" i="8"/>
  <c r="H14" i="8"/>
  <c r="G35" i="8"/>
  <c r="E19" i="8"/>
  <c r="E38" i="8"/>
  <c r="F30" i="8"/>
  <c r="J36" i="8"/>
  <c r="C19" i="8"/>
  <c r="D15" i="8"/>
  <c r="D11" i="8"/>
  <c r="G12" i="8"/>
  <c r="I22" i="8"/>
  <c r="E13" i="8"/>
  <c r="J11" i="8"/>
  <c r="D17" i="8"/>
  <c r="C32" i="8"/>
  <c r="G25" i="8"/>
  <c r="C22" i="8"/>
  <c r="G11" i="8"/>
  <c r="I20" i="8"/>
  <c r="F17" i="8"/>
  <c r="J19" i="8"/>
  <c r="I16" i="8"/>
  <c r="G32" i="8"/>
  <c r="D34" i="8"/>
  <c r="K21" i="8"/>
  <c r="J18" i="8"/>
  <c r="E33" i="8"/>
  <c r="J23" i="8"/>
  <c r="F25" i="8"/>
  <c r="I27" i="8"/>
  <c r="J37" i="8"/>
  <c r="J30" i="8"/>
  <c r="I11" i="8"/>
  <c r="J21" i="8"/>
  <c r="H37" i="8"/>
  <c r="K25" i="8"/>
  <c r="E17" i="8"/>
  <c r="E25" i="8"/>
  <c r="C26" i="8"/>
  <c r="E29" i="8"/>
  <c r="C23" i="8"/>
  <c r="H17" i="8"/>
  <c r="J15" i="8"/>
  <c r="H13" i="8"/>
  <c r="J33" i="8"/>
  <c r="D25" i="8"/>
  <c r="D10" i="8"/>
  <c r="G30" i="8"/>
  <c r="F36" i="8"/>
  <c r="H30" i="8"/>
  <c r="G15" i="8"/>
  <c r="I24" i="8"/>
  <c r="I18" i="8"/>
  <c r="K38" i="8"/>
  <c r="I38" i="8"/>
  <c r="I37" i="8"/>
  <c r="C15" i="8"/>
  <c r="K23" i="8"/>
  <c r="I15" i="8"/>
  <c r="I32" i="8"/>
  <c r="E30" i="8"/>
  <c r="H26" i="8"/>
  <c r="G28" i="8"/>
  <c r="G17" i="8"/>
  <c r="J31" i="8"/>
  <c r="G14" i="8"/>
  <c r="D19" i="8"/>
  <c r="F15" i="8"/>
  <c r="F32" i="8"/>
  <c r="H23" i="8"/>
  <c r="E21" i="8"/>
  <c r="F38" i="8"/>
  <c r="C33" i="8"/>
  <c r="F33" i="8"/>
  <c r="F27" i="8"/>
  <c r="C16" i="8"/>
  <c r="H24" i="8"/>
  <c r="D30" i="8"/>
  <c r="J13" i="8"/>
  <c r="G22" i="8"/>
  <c r="D14" i="8"/>
  <c r="D38" i="8"/>
  <c r="G10" i="8"/>
  <c r="C35" i="8"/>
  <c r="J34" i="8"/>
  <c r="I33" i="8"/>
  <c r="D31" i="8"/>
  <c r="J14" i="8"/>
  <c r="K20" i="8"/>
  <c r="H32" i="8"/>
  <c r="D35" i="8"/>
  <c r="C24" i="8"/>
  <c r="C12" i="8"/>
  <c r="I14" i="8"/>
  <c r="K33" i="8"/>
  <c r="C13" i="8"/>
  <c r="J28" i="8"/>
  <c r="K10" i="5"/>
  <c r="C12" i="5"/>
  <c r="J11" i="5"/>
  <c r="F10" i="5"/>
  <c r="E9" i="5"/>
  <c r="H8" i="5"/>
  <c r="D12" i="5"/>
  <c r="I11" i="5"/>
  <c r="G13" i="5"/>
  <c r="F12" i="5"/>
  <c r="J10" i="5"/>
  <c r="H13" i="5"/>
  <c r="I12" i="5"/>
  <c r="F11" i="5"/>
  <c r="G8" i="5"/>
  <c r="J13" i="5"/>
  <c r="D13" i="5"/>
  <c r="H11" i="5"/>
  <c r="I13" i="5"/>
  <c r="E13" i="5"/>
  <c r="K9" i="5"/>
  <c r="K8" i="5"/>
  <c r="J9" i="5"/>
  <c r="C11" i="5"/>
  <c r="J8" i="5"/>
  <c r="E8" i="5"/>
  <c r="H12" i="5"/>
  <c r="H10" i="5"/>
  <c r="F9" i="5"/>
  <c r="C13" i="5"/>
  <c r="C10" i="5"/>
  <c r="I8" i="5"/>
  <c r="K12" i="5"/>
  <c r="E11" i="5"/>
  <c r="I9" i="5"/>
  <c r="J12" i="5"/>
  <c r="H9" i="5"/>
  <c r="G9" i="5"/>
  <c r="D11" i="5"/>
  <c r="G11" i="5"/>
  <c r="C9" i="5"/>
  <c r="G10" i="5"/>
  <c r="D8" i="5"/>
  <c r="F13" i="5"/>
  <c r="D10" i="5"/>
  <c r="I10" i="5"/>
  <c r="F8" i="5"/>
  <c r="D9" i="5"/>
  <c r="E12" i="5"/>
  <c r="G12" i="5"/>
  <c r="E10" i="5"/>
  <c r="K13" i="5"/>
  <c r="K11" i="5"/>
  <c r="J28" i="9"/>
  <c r="F43" i="9"/>
  <c r="K47" i="9"/>
  <c r="J30" i="9"/>
  <c r="D22" i="9"/>
  <c r="C12" i="9"/>
  <c r="F42" i="9"/>
  <c r="C53" i="9"/>
  <c r="G11" i="9"/>
  <c r="E45" i="9"/>
  <c r="G21" i="9"/>
  <c r="F31" i="9"/>
  <c r="D24" i="9"/>
  <c r="C24" i="9"/>
  <c r="G53" i="9"/>
  <c r="D25" i="9"/>
  <c r="D53" i="9"/>
  <c r="I16" i="9"/>
  <c r="K16" i="9"/>
  <c r="E13" i="9"/>
  <c r="J48" i="9"/>
  <c r="F13" i="9"/>
  <c r="H42" i="9"/>
  <c r="D13" i="9"/>
  <c r="E51" i="9"/>
  <c r="H36" i="9"/>
  <c r="H16" i="9"/>
  <c r="F19" i="9"/>
  <c r="F29" i="9"/>
  <c r="G12" i="9"/>
  <c r="F16" i="9"/>
  <c r="H56" i="9"/>
  <c r="J46" i="9"/>
  <c r="K11" i="9"/>
  <c r="J16" i="9"/>
  <c r="C39" i="9"/>
  <c r="D31" i="9"/>
  <c r="D29" i="9"/>
  <c r="C43" i="9"/>
  <c r="C15" i="9"/>
  <c r="I12" i="9"/>
  <c r="H55" i="9"/>
  <c r="D58" i="9"/>
  <c r="C58" i="9"/>
  <c r="E47" i="9"/>
  <c r="F17" i="9"/>
  <c r="F11" i="9"/>
  <c r="G30" i="9"/>
  <c r="K54" i="9"/>
  <c r="G34" i="9"/>
  <c r="K35" i="9"/>
  <c r="G57" i="9"/>
  <c r="F18" i="9"/>
  <c r="H39" i="9"/>
  <c r="F33" i="9"/>
  <c r="E15" i="9"/>
  <c r="H24" i="9"/>
  <c r="G36" i="9"/>
  <c r="J20" i="9"/>
  <c r="I59" i="9"/>
  <c r="I40" i="9"/>
  <c r="E19" i="9"/>
  <c r="F25" i="9"/>
  <c r="J51" i="9"/>
  <c r="D52" i="9"/>
  <c r="H17" i="9"/>
  <c r="H21" i="9"/>
  <c r="C13" i="9"/>
  <c r="D40" i="9"/>
  <c r="E43" i="9"/>
  <c r="E14" i="9"/>
  <c r="E54" i="9"/>
  <c r="D56" i="9"/>
  <c r="J39" i="9"/>
  <c r="F48" i="9"/>
  <c r="F40" i="9"/>
  <c r="F22" i="9"/>
  <c r="I28" i="9"/>
  <c r="E35" i="9"/>
  <c r="D57" i="9"/>
  <c r="I57" i="9"/>
  <c r="J58" i="9"/>
  <c r="F51" i="9"/>
  <c r="G46" i="9"/>
  <c r="D48" i="9"/>
  <c r="G20" i="9"/>
  <c r="K59" i="9"/>
  <c r="H44" i="9"/>
  <c r="H19" i="9"/>
  <c r="D51" i="9"/>
  <c r="H46" i="9"/>
  <c r="J49" i="9"/>
  <c r="K17" i="9"/>
  <c r="H29" i="9"/>
  <c r="H47" i="9"/>
  <c r="K13" i="9"/>
  <c r="E26" i="9"/>
  <c r="K43" i="9"/>
  <c r="C34" i="9"/>
  <c r="K26" i="9"/>
  <c r="J56" i="9"/>
  <c r="I21" i="9"/>
  <c r="J11" i="9"/>
  <c r="C57" i="9"/>
  <c r="J59" i="9"/>
  <c r="H22" i="9"/>
  <c r="J15" i="9"/>
  <c r="C19" i="9"/>
  <c r="J33" i="9"/>
  <c r="G35" i="9"/>
  <c r="D21" i="9"/>
  <c r="I33" i="9"/>
  <c r="I17" i="9"/>
  <c r="J19" i="9"/>
  <c r="K56" i="9"/>
  <c r="I15" i="9"/>
  <c r="G48" i="9"/>
  <c r="K19" i="9"/>
  <c r="I25" i="9"/>
  <c r="H20" i="9"/>
  <c r="K55" i="9"/>
  <c r="D28" i="9"/>
  <c r="C16" i="9"/>
  <c r="I51" i="9"/>
  <c r="H33" i="9"/>
  <c r="I24" i="9"/>
  <c r="E12" i="9"/>
  <c r="I58" i="9"/>
  <c r="H40" i="9"/>
  <c r="E48" i="9"/>
  <c r="C25" i="9"/>
  <c r="D37" i="9"/>
  <c r="D27" i="9"/>
  <c r="K48" i="9"/>
  <c r="D36" i="9"/>
  <c r="D59" i="9"/>
  <c r="K27" i="9"/>
  <c r="C28" i="9"/>
  <c r="K57" i="9"/>
  <c r="F27" i="9"/>
  <c r="J37" i="9"/>
  <c r="E18" i="9"/>
  <c r="F15" i="9"/>
  <c r="G59" i="9"/>
  <c r="H53" i="9"/>
  <c r="F28" i="9"/>
  <c r="J45" i="9"/>
  <c r="H15" i="9"/>
  <c r="I38" i="9"/>
  <c r="K38" i="9"/>
  <c r="K45" i="9"/>
  <c r="K20" i="9"/>
  <c r="H18" i="9"/>
  <c r="F44" i="9"/>
  <c r="G26" i="9"/>
  <c r="G45" i="9"/>
  <c r="H57" i="9"/>
  <c r="F12" i="9"/>
  <c r="E22" i="9"/>
  <c r="E55" i="9"/>
  <c r="E38" i="9"/>
  <c r="K12" i="9"/>
  <c r="D47" i="9"/>
  <c r="F53" i="9"/>
  <c r="G51" i="9"/>
  <c r="G16" i="9"/>
  <c r="D12" i="9"/>
  <c r="K34" i="9"/>
  <c r="H11" i="9"/>
  <c r="F56" i="9"/>
  <c r="K37" i="9"/>
  <c r="I22" i="9"/>
  <c r="D44" i="9"/>
  <c r="E34" i="9"/>
  <c r="K30" i="9"/>
  <c r="D49" i="9"/>
  <c r="I36" i="9"/>
  <c r="C47" i="9"/>
  <c r="C14" i="9"/>
  <c r="D26" i="9"/>
  <c r="I9" i="9"/>
  <c r="K28" i="9"/>
  <c r="E52" i="9"/>
  <c r="H34" i="9"/>
  <c r="I44" i="9"/>
  <c r="H58" i="9"/>
  <c r="K51" i="9"/>
  <c r="F26" i="9"/>
  <c r="G13" i="9"/>
  <c r="C42" i="9"/>
  <c r="E59" i="9"/>
  <c r="G29" i="9"/>
  <c r="D14" i="9"/>
  <c r="E30" i="9"/>
  <c r="I31" i="9"/>
  <c r="J27" i="9"/>
  <c r="K58" i="9"/>
  <c r="I49" i="9"/>
  <c r="D54" i="9"/>
  <c r="J24" i="9"/>
  <c r="I54" i="9"/>
  <c r="J17" i="9"/>
  <c r="D9" i="9"/>
  <c r="F20" i="9"/>
  <c r="F55" i="9"/>
  <c r="H48" i="9"/>
  <c r="G39" i="9"/>
  <c r="E39" i="9"/>
  <c r="D15" i="9"/>
  <c r="J42" i="9"/>
  <c r="C31" i="9"/>
  <c r="E17" i="9"/>
  <c r="F47" i="9"/>
  <c r="E56" i="9"/>
  <c r="J57" i="9"/>
  <c r="D46" i="9"/>
  <c r="F58" i="9"/>
  <c r="C44" i="9"/>
  <c r="I26" i="9"/>
  <c r="K42" i="9"/>
  <c r="F34" i="9"/>
  <c r="H35" i="9"/>
  <c r="F24" i="9"/>
  <c r="D35" i="9"/>
  <c r="C54" i="9"/>
  <c r="D38" i="9"/>
  <c r="G18" i="9"/>
  <c r="H38" i="9"/>
  <c r="D11" i="9"/>
  <c r="C38" i="9"/>
  <c r="J47" i="9"/>
  <c r="F46" i="9"/>
  <c r="J44" i="9"/>
  <c r="E36" i="9"/>
  <c r="J29" i="9"/>
  <c r="C59" i="9"/>
  <c r="I53" i="9"/>
  <c r="E31" i="9"/>
  <c r="D34" i="9"/>
  <c r="H12" i="9"/>
  <c r="G56" i="9"/>
  <c r="C18" i="9"/>
  <c r="J18" i="9"/>
  <c r="D42" i="9"/>
  <c r="D43" i="9"/>
  <c r="D55" i="9"/>
  <c r="C40" i="9"/>
  <c r="I56" i="9"/>
  <c r="K18" i="9"/>
  <c r="K9" i="9"/>
  <c r="E46" i="9"/>
  <c r="F57" i="9"/>
  <c r="H25" i="9"/>
  <c r="F59" i="9"/>
  <c r="I19" i="9"/>
  <c r="H9" i="9"/>
  <c r="D33" i="9"/>
  <c r="E29" i="9"/>
  <c r="K24" i="9"/>
  <c r="I34" i="9"/>
  <c r="F52" i="9"/>
  <c r="D30" i="9"/>
  <c r="K39" i="9"/>
  <c r="G52" i="9"/>
  <c r="G55" i="9"/>
  <c r="C30" i="9"/>
  <c r="I18" i="9"/>
  <c r="E58" i="9"/>
  <c r="K49" i="9"/>
  <c r="G24" i="9"/>
  <c r="F37" i="9"/>
  <c r="K46" i="9"/>
  <c r="E24" i="9"/>
  <c r="H13" i="9"/>
  <c r="G44" i="9"/>
  <c r="C9" i="9"/>
  <c r="C51" i="9"/>
  <c r="C27" i="9"/>
  <c r="G33" i="9"/>
  <c r="E11" i="9"/>
  <c r="E21" i="9"/>
  <c r="C21" i="9"/>
  <c r="E28" i="9"/>
  <c r="I52" i="9"/>
  <c r="K33" i="9"/>
  <c r="E16" i="9"/>
  <c r="K52" i="9"/>
  <c r="H26" i="9"/>
  <c r="G9" i="9"/>
  <c r="J36" i="9"/>
  <c r="C20" i="9"/>
  <c r="E33" i="9"/>
  <c r="F39" i="9"/>
  <c r="I46" i="9"/>
  <c r="K25" i="9"/>
  <c r="G38" i="9"/>
  <c r="C56" i="9"/>
  <c r="G42" i="9"/>
  <c r="I14" i="9"/>
  <c r="H31" i="9"/>
  <c r="E57" i="9"/>
  <c r="J52" i="9"/>
  <c r="E27" i="9"/>
  <c r="G54" i="9"/>
  <c r="G22" i="9"/>
  <c r="E9" i="9"/>
  <c r="C37" i="9"/>
  <c r="G27" i="9"/>
  <c r="I43" i="9"/>
  <c r="H30" i="9"/>
  <c r="J21" i="9"/>
  <c r="H14" i="9"/>
  <c r="D16" i="9"/>
  <c r="J9" i="9"/>
  <c r="C29" i="9"/>
  <c r="E49" i="9"/>
  <c r="C26" i="9"/>
  <c r="H43" i="9"/>
  <c r="K15" i="9"/>
  <c r="J14" i="9"/>
  <c r="G15" i="9"/>
  <c r="I55" i="9"/>
  <c r="J22" i="9"/>
  <c r="G49" i="9"/>
  <c r="J26" i="9"/>
  <c r="I42" i="9"/>
  <c r="I45" i="9"/>
  <c r="I11" i="9"/>
  <c r="G28" i="9"/>
  <c r="G47" i="9"/>
  <c r="I13" i="9"/>
  <c r="H52" i="9"/>
  <c r="C22" i="9"/>
  <c r="K36" i="9"/>
  <c r="G43" i="9"/>
  <c r="D17" i="9"/>
  <c r="H49" i="9"/>
  <c r="C45" i="9"/>
  <c r="H37" i="9"/>
  <c r="J34" i="9"/>
  <c r="E44" i="9"/>
  <c r="F36" i="9"/>
  <c r="G37" i="9"/>
  <c r="J12" i="9"/>
  <c r="E53" i="9"/>
  <c r="J35" i="9"/>
  <c r="C48" i="9"/>
  <c r="G17" i="9"/>
  <c r="J31" i="9"/>
  <c r="F45" i="9"/>
  <c r="D20" i="9"/>
  <c r="H28" i="9"/>
  <c r="J40" i="9"/>
  <c r="G14" i="9"/>
  <c r="I47" i="9"/>
  <c r="K40" i="9"/>
  <c r="G40" i="9"/>
  <c r="I20" i="9"/>
  <c r="J54" i="9"/>
  <c r="F38" i="9"/>
  <c r="F21" i="9"/>
  <c r="K29" i="9"/>
  <c r="F35" i="9"/>
  <c r="D19" i="9"/>
  <c r="D18" i="9"/>
  <c r="G58" i="9"/>
  <c r="E25" i="9"/>
  <c r="I29" i="9"/>
  <c r="J25" i="9"/>
  <c r="E42" i="9"/>
  <c r="G25" i="9"/>
  <c r="E40" i="9"/>
  <c r="H27" i="9"/>
  <c r="J55" i="9"/>
  <c r="C49" i="9"/>
  <c r="H45" i="9"/>
  <c r="I37" i="9"/>
  <c r="C52" i="9"/>
  <c r="I48" i="9"/>
  <c r="J13" i="9"/>
  <c r="D39" i="9"/>
  <c r="I30" i="9"/>
  <c r="G31" i="9"/>
  <c r="J38" i="9"/>
  <c r="C11" i="9"/>
  <c r="C33" i="9"/>
  <c r="C17" i="9"/>
  <c r="K22" i="9"/>
  <c r="K14" i="9"/>
  <c r="F30" i="9"/>
  <c r="E37" i="9"/>
  <c r="H51" i="9"/>
  <c r="F49" i="9"/>
  <c r="E20" i="9"/>
  <c r="C55" i="9"/>
  <c r="H59" i="9"/>
  <c r="G19" i="9"/>
  <c r="C35" i="9"/>
  <c r="C36" i="9"/>
  <c r="K44" i="9"/>
  <c r="H54" i="9"/>
  <c r="D45" i="9"/>
  <c r="F9" i="9"/>
  <c r="K21" i="9"/>
  <c r="I39" i="9"/>
  <c r="C46" i="9"/>
  <c r="F14" i="9"/>
  <c r="J43" i="9"/>
  <c r="F54" i="9"/>
  <c r="J53" i="9"/>
  <c r="K31" i="9"/>
  <c r="I27" i="9"/>
  <c r="K53" i="9"/>
  <c r="I35" i="9"/>
  <c r="M8" i="5" l="1"/>
  <c r="M9" i="5"/>
  <c r="M13" i="5"/>
  <c r="M12" i="5"/>
  <c r="M10" i="5"/>
  <c r="M11"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tc={C2FC50E9-05CD-49E6-998E-3D8843F1B69E}</author>
  </authors>
  <commentList>
    <comment ref="M7" authorId="0" shapeId="0" xr:uid="{C2FC50E9-05CD-49E6-998E-3D8843F1B69E}">
      <text>
        <t>[Comentario encadenado]
Su versión de Excel le permite leer este comentario encadenado; sin embargo, las ediciones que se apliquen se quitarán si el archivo se abre en una versión más reciente de Excel. Más información: https://go.microsoft.com/fwlink/?linkid=870924
Comentario:
    Dato expresado en % a excepción de cuando se selecciona la variable penetracion que está expresado en puntos.</t>
      </text>
    </comment>
  </commentList>
</comments>
</file>

<file path=xl/sharedStrings.xml><?xml version="1.0" encoding="utf-8"?>
<sst xmlns="http://schemas.openxmlformats.org/spreadsheetml/2006/main" count="1779" uniqueCount="207">
  <si>
    <t>Informe consumo de alimentacion fuera del hogar</t>
  </si>
  <si>
    <t>Principales variables</t>
  </si>
  <si>
    <t>Lugares y motivos de consumo</t>
  </si>
  <si>
    <t>Metodología</t>
  </si>
  <si>
    <t>Glosario Variables</t>
  </si>
  <si>
    <t>Conclusiones</t>
  </si>
  <si>
    <t>Informe consumo de alimentacion
fuera del hogar</t>
  </si>
  <si>
    <t>Variables utilizadas en el informe</t>
  </si>
  <si>
    <t>Periodicidad</t>
  </si>
  <si>
    <t>Trim 1: de Enero a Marzo</t>
  </si>
  <si>
    <t>Trim 2: de Abril a Junio</t>
  </si>
  <si>
    <t>Trim 3: de Julio a Septiembre</t>
  </si>
  <si>
    <t>Trim 4: de Octubre a Diciembre</t>
  </si>
  <si>
    <t>TAM : Ultimos 12 meses</t>
  </si>
  <si>
    <t>Variables</t>
  </si>
  <si>
    <r>
      <rPr>
        <b/>
        <sz val="11"/>
        <color theme="1"/>
        <rFont val="Calibri"/>
        <family val="2"/>
        <scheme val="minor"/>
      </rPr>
      <t xml:space="preserve">Volumen (millones de consumiciones): </t>
    </r>
    <r>
      <rPr>
        <sz val="11"/>
        <color theme="1"/>
        <rFont val="Calibri"/>
        <family val="2"/>
        <scheme val="minor"/>
      </rPr>
      <t>Volumen total en consumiciones realizado por los individuos residentes en España.</t>
    </r>
  </si>
  <si>
    <r>
      <rPr>
        <b/>
        <sz val="11"/>
        <color theme="1"/>
        <rFont val="Calibri"/>
        <family val="2"/>
        <scheme val="minor"/>
      </rPr>
      <t>Volumen (millones de kilos consumidos):</t>
    </r>
    <r>
      <rPr>
        <sz val="11"/>
        <color theme="1"/>
        <rFont val="Calibri"/>
        <family val="2"/>
        <scheme val="minor"/>
      </rPr>
      <t xml:space="preserve"> Volumen total de kilos consumidos por los individuos residentes en España.</t>
    </r>
  </si>
  <si>
    <r>
      <rPr>
        <b/>
        <sz val="11"/>
        <color theme="1"/>
        <rFont val="Calibri"/>
        <family val="2"/>
        <scheme val="minor"/>
      </rPr>
      <t>Valor (euros):</t>
    </r>
    <r>
      <rPr>
        <sz val="11"/>
        <color theme="1"/>
        <rFont val="Calibri"/>
        <family val="2"/>
        <scheme val="minor"/>
      </rPr>
      <t xml:space="preserve"> Gasto total realizado por los individuos residentes en España.</t>
    </r>
  </si>
  <si>
    <r>
      <rPr>
        <b/>
        <sz val="11"/>
        <color theme="1"/>
        <rFont val="Calibri"/>
        <family val="2"/>
        <scheme val="minor"/>
      </rPr>
      <t>Penetración (%):</t>
    </r>
    <r>
      <rPr>
        <sz val="11"/>
        <color theme="1"/>
        <rFont val="Calibri"/>
        <family val="2"/>
        <scheme val="minor"/>
      </rPr>
      <t xml:space="preserve"> Porcentaje de Individuos que han consumido el producto/categoria a lo largo del periodo de estudio.</t>
    </r>
  </si>
  <si>
    <r>
      <rPr>
        <b/>
        <sz val="11"/>
        <color theme="1"/>
        <rFont val="Calibri"/>
        <family val="2"/>
        <scheme val="minor"/>
      </rPr>
      <t>Frecuencia:</t>
    </r>
    <r>
      <rPr>
        <sz val="11"/>
        <color theme="1"/>
        <rFont val="Calibri"/>
        <family val="2"/>
        <scheme val="minor"/>
      </rPr>
      <t xml:space="preserve"> Actos de consumo.</t>
    </r>
  </si>
  <si>
    <r>
      <rPr>
        <b/>
        <sz val="11"/>
        <color theme="1"/>
        <rFont val="Calibri"/>
        <family val="2"/>
        <scheme val="minor"/>
      </rPr>
      <t xml:space="preserve">Consumo medio (consumiciones medias porconsumidor): </t>
    </r>
    <r>
      <rPr>
        <sz val="11"/>
        <color theme="1"/>
        <rFont val="Calibri"/>
        <family val="2"/>
        <scheme val="minor"/>
      </rPr>
      <t>Promedio de consumiciones por consumidor en el periodo de estudio.</t>
    </r>
  </si>
  <si>
    <r>
      <rPr>
        <b/>
        <sz val="11"/>
        <color theme="1"/>
        <rFont val="Calibri"/>
        <family val="2"/>
        <scheme val="minor"/>
      </rPr>
      <t>Consumo medio (kilos por consumidor):</t>
    </r>
    <r>
      <rPr>
        <sz val="11"/>
        <color theme="1"/>
        <rFont val="Calibri"/>
        <family val="2"/>
        <scheme val="minor"/>
      </rPr>
      <t xml:space="preserve"> Promedio de kilos consumidos por consumidor en el periodo de estudio.</t>
    </r>
  </si>
  <si>
    <r>
      <rPr>
        <b/>
        <sz val="11"/>
        <color theme="1"/>
        <rFont val="Calibri"/>
        <family val="2"/>
        <scheme val="minor"/>
      </rPr>
      <t>Consumo por acto (consumiciones):</t>
    </r>
    <r>
      <rPr>
        <sz val="11"/>
        <color theme="1"/>
        <rFont val="Calibri"/>
        <family val="2"/>
        <scheme val="minor"/>
      </rPr>
      <t xml:space="preserve"> Número de consumiciones por acto de consumo de fuera de casa</t>
    </r>
  </si>
  <si>
    <r>
      <rPr>
        <b/>
        <sz val="11"/>
        <color theme="1"/>
        <rFont val="Calibri"/>
        <family val="2"/>
        <scheme val="minor"/>
      </rPr>
      <t>Consumo per cápita (Kilos o litros por individuo):</t>
    </r>
    <r>
      <rPr>
        <sz val="11"/>
        <color theme="1"/>
        <rFont val="Calibri"/>
        <family val="2"/>
        <scheme val="minor"/>
      </rPr>
      <t xml:space="preserve"> Ratio entre volumen total y total individuos.</t>
    </r>
  </si>
  <si>
    <r>
      <rPr>
        <b/>
        <sz val="11"/>
        <color theme="1"/>
        <rFont val="Calibri"/>
        <family val="2"/>
        <scheme val="minor"/>
      </rPr>
      <t xml:space="preserve">Gasto per cápita (euros por individuo): </t>
    </r>
    <r>
      <rPr>
        <sz val="11"/>
        <color theme="1"/>
        <rFont val="Calibri"/>
        <family val="2"/>
        <scheme val="minor"/>
      </rPr>
      <t>Ratio entre gasto total y total individuos.</t>
    </r>
  </si>
  <si>
    <r>
      <rPr>
        <b/>
        <sz val="11"/>
        <color theme="1"/>
        <rFont val="Calibri"/>
        <family val="2"/>
        <scheme val="minor"/>
      </rPr>
      <t>Precio medio (€/kg o €/l):</t>
    </r>
    <r>
      <rPr>
        <sz val="11"/>
        <color theme="1"/>
        <rFont val="Calibri"/>
        <family val="2"/>
        <scheme val="minor"/>
      </rPr>
      <t xml:space="preserve"> Precio medio pagado por kilo o litro.</t>
    </r>
  </si>
  <si>
    <t>Regiones</t>
  </si>
  <si>
    <r>
      <rPr>
        <b/>
        <sz val="11"/>
        <color theme="1"/>
        <rFont val="Calibri"/>
        <family val="2"/>
        <scheme val="minor"/>
      </rPr>
      <t>AMB:</t>
    </r>
    <r>
      <rPr>
        <sz val="11"/>
        <color theme="1"/>
        <rFont val="Calibri"/>
        <family val="2"/>
        <scheme val="minor"/>
      </rPr>
      <t xml:space="preserve"> Área metropolitana de Barcelona.</t>
    </r>
  </si>
  <si>
    <r>
      <rPr>
        <b/>
        <sz val="11"/>
        <color theme="1"/>
        <rFont val="Calibri"/>
        <family val="2"/>
        <scheme val="minor"/>
      </rPr>
      <t xml:space="preserve">Rto Cat Aragón: </t>
    </r>
    <r>
      <rPr>
        <sz val="11"/>
        <color theme="1"/>
        <rFont val="Calibri"/>
        <family val="2"/>
        <scheme val="minor"/>
      </rPr>
      <t>Zaragoza, Huesca, Lerida, Islas Baleares, Tarragona, Lerida y Gerona.</t>
    </r>
  </si>
  <si>
    <r>
      <rPr>
        <b/>
        <sz val="11"/>
        <color theme="1"/>
        <rFont val="Calibri"/>
        <family val="2"/>
        <scheme val="minor"/>
      </rPr>
      <t>Levante:</t>
    </r>
    <r>
      <rPr>
        <sz val="11"/>
        <color theme="1"/>
        <rFont val="Calibri"/>
        <family val="2"/>
        <scheme val="minor"/>
      </rPr>
      <t xml:space="preserve"> Castellón, Valencia, Alicante, Murcia y Albacete.</t>
    </r>
  </si>
  <si>
    <r>
      <rPr>
        <b/>
        <sz val="11"/>
        <color theme="1"/>
        <rFont val="Calibri"/>
        <family val="2"/>
        <scheme val="minor"/>
      </rPr>
      <t xml:space="preserve">Andalucia: </t>
    </r>
    <r>
      <rPr>
        <sz val="11"/>
        <color theme="1"/>
        <rFont val="Calibri"/>
        <family val="2"/>
        <scheme val="minor"/>
      </rPr>
      <t>Cádiz, Málaga, Granada, Almería, Jaén, Córdoba, Sevilla, Huelva y Badajoz.</t>
    </r>
  </si>
  <si>
    <r>
      <rPr>
        <b/>
        <sz val="11"/>
        <color theme="1"/>
        <rFont val="Calibri"/>
        <family val="2"/>
        <scheme val="minor"/>
      </rPr>
      <t>AMM:</t>
    </r>
    <r>
      <rPr>
        <sz val="11"/>
        <color theme="1"/>
        <rFont val="Calibri"/>
        <family val="2"/>
        <scheme val="minor"/>
      </rPr>
      <t xml:space="preserve"> Área metropolitana de Madrid.</t>
    </r>
  </si>
  <si>
    <r>
      <rPr>
        <b/>
        <sz val="11"/>
        <color theme="1"/>
        <rFont val="Calibri"/>
        <family val="2"/>
        <scheme val="minor"/>
      </rPr>
      <t xml:space="preserve">Resto Centro: </t>
    </r>
    <r>
      <rPr>
        <sz val="11"/>
        <color theme="1"/>
        <rFont val="Calibri"/>
        <family val="2"/>
        <scheme val="minor"/>
      </rPr>
      <t>Zamora, Valladolid, Soria, Segovia, Salamanca, Ávila, Guadalajara, Teruel, Cuenca, Ciudad Real, Toledo y Cáceres.</t>
    </r>
  </si>
  <si>
    <r>
      <rPr>
        <b/>
        <sz val="11"/>
        <color theme="1"/>
        <rFont val="Calibri"/>
        <family val="2"/>
        <scheme val="minor"/>
      </rPr>
      <t xml:space="preserve">Norte Centro: </t>
    </r>
    <r>
      <rPr>
        <sz val="11"/>
        <color theme="1"/>
        <rFont val="Calibri"/>
        <family val="2"/>
        <scheme val="minor"/>
      </rPr>
      <t>Cantabria, Palencia, Burgos, La Rioja, Álava, Navarra, Vizcaya y Guipúzcoa.</t>
    </r>
  </si>
  <si>
    <r>
      <rPr>
        <b/>
        <sz val="11"/>
        <color theme="1"/>
        <rFont val="Calibri"/>
        <family val="2"/>
        <scheme val="minor"/>
      </rPr>
      <t xml:space="preserve">Noroeste: </t>
    </r>
    <r>
      <rPr>
        <sz val="11"/>
        <color theme="1"/>
        <rFont val="Calibri"/>
        <family val="2"/>
        <scheme val="minor"/>
      </rPr>
      <t>La Coruña, Pontevedra, Orense, Lugo, Asturias y León.</t>
    </r>
  </si>
  <si>
    <t>* No se incluye Canarias</t>
  </si>
  <si>
    <t>Informe consumo alimentacion
fuera del hogar</t>
  </si>
  <si>
    <t>Metodología del panel de consumo alimentario fuera de hogares</t>
  </si>
  <si>
    <t>KPI</t>
  </si>
  <si>
    <t>PERFIL - NOMECLATURA</t>
  </si>
  <si>
    <t>Motivos</t>
  </si>
  <si>
    <t>Volumen (Millones de consumiciones)</t>
  </si>
  <si>
    <t>VOLUMEN (miles Consumiciones)</t>
  </si>
  <si>
    <t>TotalAlimentacion</t>
  </si>
  <si>
    <t>DISTRIBUCION VOLUMEN X CRITERIO (Consumiciones)</t>
  </si>
  <si>
    <t>.T.Alimentos TOTAL ING</t>
  </si>
  <si>
    <t>T.ESPAÑA</t>
  </si>
  <si>
    <t>Volumen (Millones de kilos/litros)</t>
  </si>
  <si>
    <t>VOLUMEN (Miles kg ó litros)</t>
  </si>
  <si>
    <t>DISTRIBUCION VOLUMEN X CRITERIO (kg ó litros)</t>
  </si>
  <si>
    <t>BCN AM</t>
  </si>
  <si>
    <t>Valor (Millones de euros)</t>
  </si>
  <si>
    <t>VALOR (Miles Euros)</t>
  </si>
  <si>
    <t>Total Bebidas</t>
  </si>
  <si>
    <t>CONSUMO PER CAPITA (kg ó litros por individuo)</t>
  </si>
  <si>
    <t>REST.CAT ARAGON</t>
  </si>
  <si>
    <t>% Penetración (población 15-75 años)</t>
  </si>
  <si>
    <t>PENETRACION (%)</t>
  </si>
  <si>
    <t>Total Bebidas Frias</t>
  </si>
  <si>
    <t>LEVANTE</t>
  </si>
  <si>
    <t>Frecuencia (actos de consumo)</t>
  </si>
  <si>
    <t>FRECUENCIA COMPRA (Actos)</t>
  </si>
  <si>
    <t>Total Bebidas Calientes</t>
  </si>
  <si>
    <t>ANDALUCIA</t>
  </si>
  <si>
    <t>Consumo medio (consumiciones por consumidor)</t>
  </si>
  <si>
    <t>COMPRA MEDIA (Consumiciones)</t>
  </si>
  <si>
    <t>Total Aperitivos</t>
  </si>
  <si>
    <t>MDD AM</t>
  </si>
  <si>
    <t>Consumo medio (kilos/litros por consumidor)</t>
  </si>
  <si>
    <t>CONSUMO MEDIO (kg ó litros por consumidor)</t>
  </si>
  <si>
    <t>RTO CENTRO</t>
  </si>
  <si>
    <t>Consumo por acto (consumiciones)</t>
  </si>
  <si>
    <t>VOLUMEN POR ACTO (consumiciones)</t>
  </si>
  <si>
    <t>NORTE-CENTRO</t>
  </si>
  <si>
    <t>Consumo per cápita (kilos/litros por individuo)</t>
  </si>
  <si>
    <t>NOROESTE</t>
  </si>
  <si>
    <t>Gasto per cápita (euros por individuo)</t>
  </si>
  <si>
    <t>GASTO PER CAPITA (€ por individuo)</t>
  </si>
  <si>
    <t>&lt;2MIL</t>
  </si>
  <si>
    <t>Precio medio (€/kg o €/l)</t>
  </si>
  <si>
    <t>PRECIO MEDIO (kg ó litros)</t>
  </si>
  <si>
    <t>2-5MIL</t>
  </si>
  <si>
    <t>5-10MIL</t>
  </si>
  <si>
    <t>10-30MIL</t>
  </si>
  <si>
    <t>30-100MIL</t>
  </si>
  <si>
    <t>100-200MIL</t>
  </si>
  <si>
    <t>200-500MIL</t>
  </si>
  <si>
    <t>&gt;500MIL</t>
  </si>
  <si>
    <t>DE 15 A 19 AÑOS</t>
  </si>
  <si>
    <t>DE 20 A 24 AÑOS</t>
  </si>
  <si>
    <t>DE 25 A 34 AÑOS</t>
  </si>
  <si>
    <t>DE 35 A 49 AÑOS</t>
  </si>
  <si>
    <t>DE 50 A 59 AÑOS</t>
  </si>
  <si>
    <t>DE 60 A 75 AÑOS</t>
  </si>
  <si>
    <t>ALTA Y MEDIA ALTA</t>
  </si>
  <si>
    <t>MEDIA</t>
  </si>
  <si>
    <t>MEDIA BAJA</t>
  </si>
  <si>
    <t>BAJA</t>
  </si>
  <si>
    <t>HOMBRE</t>
  </si>
  <si>
    <t>MUJER</t>
  </si>
  <si>
    <t>Dimensión</t>
  </si>
  <si>
    <t>Total Alimentacion</t>
  </si>
  <si>
    <t>Perfil Sociodemografico</t>
  </si>
  <si>
    <t>Perfil de la categoría</t>
  </si>
  <si>
    <t xml:space="preserve">% Poblacion </t>
  </si>
  <si>
    <t>T.ESPAñA</t>
  </si>
  <si>
    <r>
      <t xml:space="preserve">Datos en color </t>
    </r>
    <r>
      <rPr>
        <sz val="11"/>
        <color theme="2" tint="-0.499984740745262"/>
        <rFont val="Calibri"/>
        <family val="2"/>
        <scheme val="minor"/>
      </rPr>
      <t>gris</t>
    </r>
    <r>
      <rPr>
        <sz val="11"/>
        <rFont val="Calibri"/>
        <family val="2"/>
        <scheme val="minor"/>
      </rPr>
      <t xml:space="preserve"> no tienen suficiente base muestral</t>
    </r>
  </si>
  <si>
    <t>- dato No disponible</t>
  </si>
  <si>
    <t>Motivos y Lugares de Consumo</t>
  </si>
  <si>
    <t>Hiper+Super+Discount+G.A</t>
  </si>
  <si>
    <t>Restaurantes</t>
  </si>
  <si>
    <t>Restaurantes Fast Food</t>
  </si>
  <si>
    <t>Bares/Cafeterias/Cervecerias</t>
  </si>
  <si>
    <t>Panaderias/Pastelerias</t>
  </si>
  <si>
    <t>Tda.Alimentacion/Delicatesen</t>
  </si>
  <si>
    <t>Tda.Alimentacion/24 horas</t>
  </si>
  <si>
    <t>Canal Conveniencia/24h</t>
  </si>
  <si>
    <t>Hoteles</t>
  </si>
  <si>
    <t>Estaciones de servicio</t>
  </si>
  <si>
    <t>Maquinas dispensadoras</t>
  </si>
  <si>
    <t>Servicio en la empresa</t>
  </si>
  <si>
    <t>Resto de canales</t>
  </si>
  <si>
    <t>En la calle</t>
  </si>
  <si>
    <t>EN LA CALLE</t>
  </si>
  <si>
    <t>En casa de otros</t>
  </si>
  <si>
    <t>EN CASA DE OTROS</t>
  </si>
  <si>
    <t>En el establecimiento</t>
  </si>
  <si>
    <t>EN EL ESTABLECIMIENTO</t>
  </si>
  <si>
    <t>En el trabajo</t>
  </si>
  <si>
    <t>EN EL TRABAJO</t>
  </si>
  <si>
    <t>En colegio/instituto/univ.</t>
  </si>
  <si>
    <t>EN COLEGIO/INSTITUTO/UNIV.</t>
  </si>
  <si>
    <t>En mi casa</t>
  </si>
  <si>
    <t>EN MI CASA</t>
  </si>
  <si>
    <t>En otro lugar</t>
  </si>
  <si>
    <t>EN M.TRANSP.(AVION,TREN,AUTOC,E</t>
  </si>
  <si>
    <t>Desayuno</t>
  </si>
  <si>
    <t>EN OTRO LUGAR</t>
  </si>
  <si>
    <t>Aperitivo/Antes de comer</t>
  </si>
  <si>
    <t>DESAYUNO</t>
  </si>
  <si>
    <t>Comida</t>
  </si>
  <si>
    <t>APERITIVO/ANTES DE COMER</t>
  </si>
  <si>
    <t>Tarde/Merienda</t>
  </si>
  <si>
    <t>COMIDA</t>
  </si>
  <si>
    <t>Antes de cenar</t>
  </si>
  <si>
    <t>TARDE/MERIENDA</t>
  </si>
  <si>
    <t>Cena</t>
  </si>
  <si>
    <t>ANTES DE CENAR</t>
  </si>
  <si>
    <t>Despues de la cena</t>
  </si>
  <si>
    <t>CENA</t>
  </si>
  <si>
    <t>Durante el dia</t>
  </si>
  <si>
    <t>DESPUES DE LA CENA</t>
  </si>
  <si>
    <t>Con amigos</t>
  </si>
  <si>
    <t>DURANTE EL DIA</t>
  </si>
  <si>
    <t>Con clientes</t>
  </si>
  <si>
    <t>CON AMIGOS</t>
  </si>
  <si>
    <t>Con compañeros de trabajo</t>
  </si>
  <si>
    <t>CON CLIENTES</t>
  </si>
  <si>
    <t>Con compañeros de clase</t>
  </si>
  <si>
    <t>CON COMPAÑEROS DE TRABAJO</t>
  </si>
  <si>
    <t>Con familia</t>
  </si>
  <si>
    <t>CON COMPAÑEROS DE CLASE</t>
  </si>
  <si>
    <t>Con la pareja</t>
  </si>
  <si>
    <t>CON FAMILIA</t>
  </si>
  <si>
    <t>Estaba solo/a</t>
  </si>
  <si>
    <t>CON LA PAREJA</t>
  </si>
  <si>
    <t>Otros</t>
  </si>
  <si>
    <t>ESTABA SOLO/A</t>
  </si>
  <si>
    <t>Estar trabajando</t>
  </si>
  <si>
    <t>OTROS</t>
  </si>
  <si>
    <t>Comida de negocios</t>
  </si>
  <si>
    <t>ESTAR TRABAJANDO</t>
  </si>
  <si>
    <t>Por placer/relax</t>
  </si>
  <si>
    <t>COMIDA DE NEGOCIOS</t>
  </si>
  <si>
    <t>Tener hambre/sin planificar</t>
  </si>
  <si>
    <t>POR PLACER/RELAX</t>
  </si>
  <si>
    <t>Estar de compras</t>
  </si>
  <si>
    <t>TENER HAMBRE/SIN PLANIFICAR</t>
  </si>
  <si>
    <t>No cocinar en casa</t>
  </si>
  <si>
    <t>ESTAR DE COMPRAS</t>
  </si>
  <si>
    <t>Celebracion/fiesta/salir tomar</t>
  </si>
  <si>
    <t>NO COCINAR EN CASA</t>
  </si>
  <si>
    <t>Viendo deportes</t>
  </si>
  <si>
    <t>CELEBRACION/FIESTA/SALIR TOMAR</t>
  </si>
  <si>
    <t>Otros motivos</t>
  </si>
  <si>
    <t>VIENDO DEPORTES</t>
  </si>
  <si>
    <t>OTROS MOTIVOS</t>
  </si>
  <si>
    <t>NIVEL ALTO</t>
  </si>
  <si>
    <t>NIVEL MEDIO ALTO</t>
  </si>
  <si>
    <t>NIVEL MEDIO</t>
  </si>
  <si>
    <t>NIVEL MEDIO BAJO</t>
  </si>
  <si>
    <t>El panel de consumo alimentario fuera de los hogares, estudio elaborado por el Ministerio de Agricultura, Pesca y Alimentación, tiene por objeto conocer la demanda total de alimentos y bebidas en el sector extradoméstico desde el punto de vista del consumidor final residente en España peninsular y Baleares, identificando los principales factores que caracterizan los hábitos alimentarios de los españoles fuera de su hogar y conociendo la importancia de los distintos tipos de establecimientos donde el consumidor compra los productos para su consumo extradoméstico. 
En particular, este informe se centra en la demanda total de alimentación en el sector extradoméstico.
Para ello se aplica la siguiente metodología:
Universo: Los individuos residentes en España peninsular e Islas Baleares de edades comprendidas entre 15-75 años (&gt;18 años para la declaración de vino y derivados, cerveza, sidra y bebidas espirituosas). El estudio no recoge el consumo realizado por el turismo, permitiendo así cuantificar el consumo per cápita real de los españoles. Asimismo, no recoge el consumo realizado en las Islas Canarias ni en las ciudades autónomas de Ceuta y Melilla.
Muestra*: 10.500 panelistas al año (8.500 individuos al trimestre) de entre 15 y 75 años. De ellos, 3.000 individuos declaran el consumo detallado de alimentos. La información se recoge mediante una aplicación de smartphone, con lectura de códigos EAN para aquellos productos que los tengan, y declaración manual guiada por categorías en el resto.
La recogida de información se realiza en el momento de consumo, para lo cual los formularios están diseñados para una rápida declaración. Las posibilidades de respuesta están adaptadas a la realidad de las diferentes opciones de restauración al componerse de diferentes productos, así como de las recetas que hay disponibles, según elección del panelista.
La asignación del precio no se hace por tipo de receta o plato de forma independiente, si no por menú u opción elegida, es decir por el precio total pagado por ticket. De ahí que no se pueda asignar un valor por tipo de producto de forma concreta en el caso de algunas categorías de productos de consumo extradoméstico, sino que se obtiene un dato global de facturación del grupo. En el caso de productos que se adquieren por unidades, como pueden ser las bebidas o los aperitivos, sí es posible asignar un valor de adquisición.
* Desde T2  de 2018
**Los informes desde T1 2024 están elaborados con el Panel ya adaptado al nuevo censo de población publicado por el INE (censo 2021). Por ello, los datos pueden sufrir alguna ligera variación respecto a informes de meses anteriores. En todo caso, la tendencia en el consumo alimentario fuera del hogar no se ha visto afectada. Para más información consultar el apartado de Metodología de la web.</t>
  </si>
  <si>
    <t>Perfil sociodemográfico</t>
  </si>
  <si>
    <t>%POBLACION</t>
  </si>
  <si>
    <t>TRIM 1 23</t>
  </si>
  <si>
    <t>TRIM 2 23</t>
  </si>
  <si>
    <t>TRIM 3 23</t>
  </si>
  <si>
    <t>TRIM 4 23</t>
  </si>
  <si>
    <t>TRIM 1 24</t>
  </si>
  <si>
    <t>TRIM 2 24</t>
  </si>
  <si>
    <t>TRIM 3 24</t>
  </si>
  <si>
    <t>TRIM 4 24</t>
  </si>
  <si>
    <t>TRIM 1 25</t>
  </si>
  <si>
    <t/>
  </si>
  <si>
    <t>El 90,1 % de los españoles ha optado por consumir fuera de casa, lo que representa un descenso del 0,8 % en comparación con el mismo trimestre del año anterior. Aunque el número de personas y la frecuencia de consumo fuera de casa han disminuido (26 veces por trimestre, un 3,4 % menos que el año anterior), el gasto per cápita se ha elevado ligeramente, en un 0,4 %, alcanzando los 217,91 €. Este leve incremento ha resultado de un alza del 2,0 % en el precio medio por kilolitro de alimentos, que ha cerrado en 9,58 €.
El análisis por sector ha revelado comportamientos dispares. Mientras que el consumo de alimentos ha aumentado un 1,3 % en kilos y la demanda de aperitivos ha crecido un 3,4 %, se observa una tendencia negativa en el consumo de bebidas, en particular de bebidas calientes, que se han contraído un 5,9 % en litros. Este segmento ha perdido consumidores (del 68,9 % al 67,7 %) y frecuencia de consumo (4,2 %).
El 71,6 % del volumen de ocasiones se ha realizado en establecimientos, aunque este tipo ha disminuido un 2,7 %. El consumo en casa propia, que representa el 9,0 %, en contraposición, ha crecido un 3,5 %, y el consumo en casa de otros ha crecido un 29,2 %, representando el 5,1 % del total.</t>
  </si>
  <si>
    <t>Durante el primer trimestre de 2025, el sector agroalimentario ha experimentado un incremento en su consumo del 0,4 % y del 1,7 % en su facturación.</t>
  </si>
  <si>
    <t>Los momentos de consumo más importantes son la comida con un 41,1 % del volumen total consumido, y la cena (19,9 %), que han crecido un 4,5 % y un 0,1 %, respectivamente. Otros momentos, como el desayuno, el aperitivo antes de comer, la merienda y antes de cenar han perdido relevancia  este trimestre y es especialmente significativo el decrecimiento en desayunos, tercer momento de consumo, con una evolución negativa a doble dígito del 11,2 %.
El consumo extradoméstico es social, pues el realizado en familia, con amigos o en pareja acapara el 78,2 % del volumen total y tres de cada diez ocasiones están motivadas por celebraciones o la intención de salir a tomar algo. Cabe señalar, no obstante, que el consumo con familia y en pareja decae frente al consumo con amigos, que crece frente al año previo. Crece asimismo el consumo en solitario.
El consumo varía según la edad: ha aumentado entre los jóvenes de 15 a 24 años y entre los adultos de 60 a 75 años, pero ha disminuido en los demás intervalos de edad y, en especial, en los adultos de 50 a 59 años (7,2 %), quienes representan el 25,0 % del volumen total.
Regionalmente, el consumo ha aumentado en norte-centro, centro sin Madrid y la región catalana aragonesa, mientras se observa un retroceso en el resto de regiones y de manera especialmente destacada en el noroeste, donde el consumo extradoméstico cae en un 11,4 %.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</si>
</sst>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_-* #,##0.00\ _€_-;\-* #,##0.00\ _€_-;_-* &quot;-&quot;??\ _€_-;_-@_-"/>
    <numFmt numFmtId="165" formatCode="_-* #,##0.0\ _€_-;\-* #,##0.0\ _€_-;_-* &quot;-&quot;??\ _€_-;_-@_-"/>
    <numFmt numFmtId="166" formatCode="_-* #,##0.0\ _€_-;\-* #,##0.0\ _€_-;_-* &quot;-&quot;?\ _€_-;_-@_-"/>
    <numFmt numFmtId="167" formatCode="0.0"/>
    <numFmt numFmtId="168" formatCode="0.0%"/>
    <numFmt numFmtId="169" formatCode="_-* #,##0.0_-;\-* #,##0.0_-;_-* &quot;-&quot;?_-;_-@_-"/>
  </numFmts>
  <fonts count="34" x14ac:knownFonts="1">
    <font>
      <sz val="11"/>
      <color theme="1"/>
      <name val="Calibri"/>
      <family val="2"/>
      <scheme val="minor"/>
    </font>
    <font>
      <sz val="11"/>
      <color theme="1"/>
      <name val="Calibri"/>
      <family val="2"/>
      <scheme val="minor"/>
    </font>
    <font>
      <b/>
      <sz val="11"/>
      <color rgb="FFFF0000"/>
      <name val="Calibri"/>
      <family val="2"/>
      <scheme val="minor"/>
    </font>
    <font>
      <b/>
      <sz val="11"/>
      <color theme="0"/>
      <name val="Calibri"/>
      <family val="2"/>
      <scheme val="minor"/>
    </font>
    <font>
      <sz val="11"/>
      <color rgb="FFFF0000"/>
      <name val="Calibri"/>
      <family val="2"/>
      <scheme val="minor"/>
    </font>
    <font>
      <sz val="11"/>
      <color theme="0"/>
      <name val="Calibri"/>
      <family val="2"/>
      <scheme val="minor"/>
    </font>
    <font>
      <sz val="20"/>
      <color rgb="FF92D400"/>
      <name val="Calibri"/>
      <family val="2"/>
      <scheme val="minor"/>
    </font>
    <font>
      <sz val="14"/>
      <name val="Calibri"/>
      <family val="2"/>
    </font>
    <font>
      <sz val="10"/>
      <color theme="0"/>
      <name val="Calibri"/>
      <family val="2"/>
      <scheme val="minor"/>
    </font>
    <font>
      <b/>
      <sz val="10"/>
      <color theme="1"/>
      <name val="Calibri"/>
      <family val="2"/>
      <scheme val="minor"/>
    </font>
    <font>
      <sz val="10"/>
      <color theme="1"/>
      <name val="Calibri"/>
      <family val="2"/>
      <scheme val="minor"/>
    </font>
    <font>
      <b/>
      <sz val="16"/>
      <color theme="0"/>
      <name val="Calibri"/>
      <family val="2"/>
      <scheme val="minor"/>
    </font>
    <font>
      <b/>
      <sz val="18"/>
      <color theme="0"/>
      <name val="Calibri"/>
      <family val="2"/>
      <scheme val="minor"/>
    </font>
    <font>
      <b/>
      <sz val="10"/>
      <color theme="0"/>
      <name val="Calibri"/>
      <family val="2"/>
      <scheme val="minor"/>
    </font>
    <font>
      <vertAlign val="superscript"/>
      <sz val="8"/>
      <color theme="1" tint="0.34998626667073579"/>
      <name val="Calibri"/>
      <family val="2"/>
      <scheme val="minor"/>
    </font>
    <font>
      <sz val="12"/>
      <color theme="1"/>
      <name val="Calibri"/>
      <family val="2"/>
      <scheme val="minor"/>
    </font>
    <font>
      <sz val="8"/>
      <color theme="0" tint="-0.249977111117893"/>
      <name val="Calibri"/>
      <family val="2"/>
      <scheme val="minor"/>
    </font>
    <font>
      <sz val="11"/>
      <color theme="0" tint="-0.34998626667073579"/>
      <name val="Calibri"/>
      <family val="2"/>
      <scheme val="minor"/>
    </font>
    <font>
      <b/>
      <sz val="11"/>
      <color theme="1"/>
      <name val="Calibri"/>
      <family val="2"/>
      <scheme val="minor"/>
    </font>
    <font>
      <sz val="11"/>
      <name val="Calibri"/>
      <family val="2"/>
      <scheme val="minor"/>
    </font>
    <font>
      <sz val="11"/>
      <color theme="0" tint="-0.499984740745262"/>
      <name val="Calibri"/>
      <family val="2"/>
      <scheme val="minor"/>
    </font>
    <font>
      <sz val="14"/>
      <color theme="0"/>
      <name val="Calibri"/>
      <family val="2"/>
    </font>
    <font>
      <b/>
      <sz val="10"/>
      <name val="Calibri"/>
      <family val="2"/>
      <scheme val="minor"/>
    </font>
    <font>
      <vertAlign val="superscript"/>
      <sz val="8"/>
      <color theme="0"/>
      <name val="Calibri"/>
      <family val="2"/>
      <scheme val="minor"/>
    </font>
    <font>
      <b/>
      <sz val="11"/>
      <name val="Calibri"/>
      <family val="2"/>
      <scheme val="minor"/>
    </font>
    <font>
      <u/>
      <sz val="11"/>
      <color theme="10"/>
      <name val="Calibri"/>
      <family val="2"/>
      <scheme val="minor"/>
    </font>
    <font>
      <b/>
      <sz val="14"/>
      <color theme="1"/>
      <name val="Calibri"/>
      <family val="2"/>
    </font>
    <font>
      <b/>
      <sz val="14"/>
      <name val="Calibri"/>
      <family val="2"/>
      <scheme val="minor"/>
    </font>
    <font>
      <sz val="11"/>
      <color theme="1"/>
      <name val="Arial"/>
      <family val="2"/>
    </font>
    <font>
      <sz val="12"/>
      <name val="Arial"/>
      <family val="2"/>
    </font>
    <font>
      <sz val="11"/>
      <color theme="2" tint="-0.499984740745262"/>
      <name val="Calibri"/>
      <family val="2"/>
      <scheme val="minor"/>
    </font>
    <font>
      <sz val="14"/>
      <color theme="0"/>
      <name val="Calibri"/>
      <family val="2"/>
      <scheme val="minor"/>
    </font>
    <font>
      <b/>
      <sz val="20"/>
      <color theme="2" tint="-0.749992370372631"/>
      <name val="Calibri"/>
      <family val="2"/>
      <scheme val="minor"/>
    </font>
    <font>
      <sz val="20"/>
      <color theme="2" tint="-0.749992370372631"/>
      <name val="Calibri"/>
      <family val="2"/>
      <scheme val="minor"/>
    </font>
  </fonts>
  <fills count="5">
    <fill>
      <patternFill patternType="none"/>
    </fill>
    <fill>
      <patternFill patternType="gray125"/>
    </fill>
    <fill>
      <patternFill patternType="solid">
        <fgColor rgb="FFFFFF00"/>
        <bgColor indexed="64"/>
      </patternFill>
    </fill>
    <fill>
      <patternFill patternType="solid">
        <fgColor theme="0" tint="-4.9989318521683403E-2"/>
        <bgColor indexed="64"/>
      </patternFill>
    </fill>
    <fill>
      <patternFill patternType="solid">
        <fgColor theme="0" tint="-0.34998626667073579"/>
        <bgColor indexed="64"/>
      </patternFill>
    </fill>
  </fills>
  <borders count="22">
    <border>
      <left/>
      <right/>
      <top/>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hair">
        <color theme="0" tint="-0.24994659260841701"/>
      </left>
      <right style="hair">
        <color theme="0" tint="-0.24994659260841701"/>
      </right>
      <top style="hair">
        <color theme="0" tint="-0.24994659260841701"/>
      </top>
      <bottom style="hair">
        <color theme="0" tint="-0.24994659260841701"/>
      </bottom>
      <diagonal/>
    </border>
    <border>
      <left style="thin">
        <color indexed="64"/>
      </left>
      <right/>
      <top style="thin">
        <color indexed="64"/>
      </top>
      <bottom/>
      <diagonal/>
    </border>
    <border>
      <left/>
      <right/>
      <top style="thin">
        <color indexed="64"/>
      </top>
      <bottom/>
      <diagonal/>
    </border>
    <border>
      <left style="hair">
        <color theme="0" tint="-0.24994659260841701"/>
      </left>
      <right style="hair">
        <color theme="0" tint="-0.24994659260841701"/>
      </right>
      <top style="thin">
        <color indexed="64"/>
      </top>
      <bottom style="hair">
        <color theme="0" tint="-0.24994659260841701"/>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style="hair">
        <color theme="0" tint="-0.24994659260841701"/>
      </left>
      <right style="hair">
        <color theme="0" tint="-0.24994659260841701"/>
      </right>
      <top style="hair">
        <color theme="0" tint="-0.24994659260841701"/>
      </top>
      <bottom style="thin">
        <color indexed="64"/>
      </bottom>
      <diagonal/>
    </border>
    <border>
      <left style="thin">
        <color theme="0" tint="-0.24994659260841701"/>
      </left>
      <right style="thin">
        <color theme="0" tint="-0.24994659260841701"/>
      </right>
      <top style="thin">
        <color theme="0" tint="-0.24994659260841701"/>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hair">
        <color theme="0" tint="-0.24994659260841701"/>
      </left>
      <right style="hair">
        <color theme="0" tint="-0.24994659260841701"/>
      </right>
      <top style="thin">
        <color indexed="64"/>
      </top>
      <bottom style="thin">
        <color indexed="64"/>
      </bottom>
      <diagonal/>
    </border>
    <border>
      <left style="thin">
        <color auto="1"/>
      </left>
      <right style="thin">
        <color indexed="64"/>
      </right>
      <top style="thin">
        <color indexed="64"/>
      </top>
      <bottom style="thin">
        <color indexed="64"/>
      </bottom>
      <diagonal/>
    </border>
    <border>
      <left style="thin">
        <color auto="1"/>
      </left>
      <right style="thin">
        <color indexed="64"/>
      </right>
      <top style="thin">
        <color indexed="64"/>
      </top>
      <bottom style="hair">
        <color theme="0" tint="-0.24994659260841701"/>
      </bottom>
      <diagonal/>
    </border>
    <border>
      <left style="thin">
        <color auto="1"/>
      </left>
      <right style="thin">
        <color indexed="64"/>
      </right>
      <top style="hair">
        <color theme="0" tint="-0.24994659260841701"/>
      </top>
      <bottom style="hair">
        <color theme="0" tint="-0.24994659260841701"/>
      </bottom>
      <diagonal/>
    </border>
    <border>
      <left style="thin">
        <color auto="1"/>
      </left>
      <right style="thin">
        <color indexed="64"/>
      </right>
      <top style="hair">
        <color theme="0" tint="-0.24994659260841701"/>
      </top>
      <bottom style="thin">
        <color indexed="64"/>
      </bottom>
      <diagonal/>
    </border>
    <border>
      <left style="hair">
        <color theme="0" tint="-0.34998626667073579"/>
      </left>
      <right style="hair">
        <color theme="0" tint="-0.34998626667073579"/>
      </right>
      <top style="hair">
        <color theme="0" tint="-0.34998626667073579"/>
      </top>
      <bottom style="hair">
        <color theme="0" tint="-0.34998626667073579"/>
      </bottom>
      <diagonal/>
    </border>
    <border>
      <left/>
      <right/>
      <top/>
      <bottom style="double">
        <color indexed="64"/>
      </bottom>
      <diagonal/>
    </border>
    <border>
      <left style="thick">
        <color rgb="FF92AE29"/>
      </left>
      <right/>
      <top/>
      <bottom style="medium">
        <color indexed="64"/>
      </bottom>
      <diagonal/>
    </border>
    <border>
      <left/>
      <right/>
      <top/>
      <bottom style="medium">
        <color indexed="64"/>
      </bottom>
      <diagonal/>
    </border>
  </borders>
  <cellStyleXfs count="12">
    <xf numFmtId="0" fontId="0" fillId="0" borderId="0"/>
    <xf numFmtId="164" fontId="1" fillId="0" borderId="0" applyFont="0" applyFill="0" applyBorder="0" applyAlignment="0" applyProtection="0"/>
    <xf numFmtId="0" fontId="25" fillId="0" borderId="0" applyNumberFormat="0" applyFill="0" applyBorder="0" applyAlignment="0" applyProtection="0"/>
    <xf numFmtId="0" fontId="28" fillId="0" borderId="0"/>
    <xf numFmtId="164" fontId="1"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9" fontId="1" fillId="0" borderId="0" applyFont="0" applyFill="0" applyBorder="0" applyAlignment="0" applyProtection="0"/>
  </cellStyleXfs>
  <cellXfs count="104">
    <xf numFmtId="0" fontId="0" fillId="0" borderId="0" xfId="0"/>
    <xf numFmtId="164" fontId="0" fillId="0" borderId="0" xfId="1" applyFont="1" applyFill="1"/>
    <xf numFmtId="164" fontId="0" fillId="0" borderId="0" xfId="1" applyFont="1"/>
    <xf numFmtId="0" fontId="0" fillId="0" borderId="0" xfId="0" applyAlignment="1">
      <alignment horizontal="left" indent="2"/>
    </xf>
    <xf numFmtId="0" fontId="0" fillId="0" borderId="0" xfId="0" applyAlignment="1" applyProtection="1">
      <alignment horizontal="left" indent="2"/>
      <protection locked="0"/>
    </xf>
    <xf numFmtId="0" fontId="0" fillId="0" borderId="0" xfId="0" applyProtection="1">
      <protection locked="0"/>
    </xf>
    <xf numFmtId="0" fontId="2" fillId="0" borderId="0" xfId="0" applyFont="1" applyAlignment="1" applyProtection="1">
      <alignment vertical="top"/>
      <protection locked="0"/>
    </xf>
    <xf numFmtId="0" fontId="4" fillId="0" borderId="0" xfId="0" applyFont="1" applyProtection="1">
      <protection locked="0"/>
    </xf>
    <xf numFmtId="0" fontId="4" fillId="0" borderId="0" xfId="0" applyFont="1"/>
    <xf numFmtId="0" fontId="11" fillId="0" borderId="0" xfId="0" applyFont="1" applyAlignment="1" applyProtection="1">
      <alignment vertical="top"/>
      <protection locked="0"/>
    </xf>
    <xf numFmtId="0" fontId="12" fillId="0" borderId="0" xfId="0" applyFont="1" applyAlignment="1" applyProtection="1">
      <alignment vertical="top"/>
      <protection locked="0"/>
    </xf>
    <xf numFmtId="0" fontId="0" fillId="0" borderId="0" xfId="0" applyProtection="1">
      <protection hidden="1"/>
    </xf>
    <xf numFmtId="165" fontId="15" fillId="0" borderId="0" xfId="1" applyNumberFormat="1" applyFont="1" applyBorder="1" applyAlignment="1">
      <alignment horizontal="right"/>
    </xf>
    <xf numFmtId="0" fontId="16" fillId="0" borderId="0" xfId="0" applyFont="1" applyAlignment="1">
      <alignment horizontal="right"/>
    </xf>
    <xf numFmtId="49" fontId="14" fillId="0" borderId="0" xfId="0" applyNumberFormat="1" applyFont="1" applyAlignment="1">
      <alignment horizontal="left"/>
    </xf>
    <xf numFmtId="0" fontId="0" fillId="0" borderId="0" xfId="0" applyAlignment="1">
      <alignment horizontal="center"/>
    </xf>
    <xf numFmtId="166" fontId="0" fillId="0" borderId="0" xfId="0" applyNumberFormat="1"/>
    <xf numFmtId="164" fontId="4" fillId="0" borderId="0" xfId="1" applyFont="1"/>
    <xf numFmtId="164" fontId="17" fillId="0" borderId="0" xfId="1" applyFont="1"/>
    <xf numFmtId="0" fontId="10" fillId="0" borderId="3" xfId="0" applyFont="1" applyBorder="1" applyAlignment="1" applyProtection="1">
      <alignment horizontal="left" vertical="center" indent="2"/>
      <protection hidden="1"/>
    </xf>
    <xf numFmtId="0" fontId="10" fillId="0" borderId="6" xfId="0" applyFont="1" applyBorder="1" applyAlignment="1" applyProtection="1">
      <alignment horizontal="left" vertical="center" indent="2"/>
      <protection hidden="1"/>
    </xf>
    <xf numFmtId="0" fontId="10" fillId="0" borderId="7" xfId="0" applyFont="1" applyBorder="1" applyAlignment="1" applyProtection="1">
      <alignment horizontal="left" vertical="center" indent="2"/>
      <protection hidden="1"/>
    </xf>
    <xf numFmtId="0" fontId="9" fillId="0" borderId="11" xfId="0" applyFont="1" applyBorder="1" applyAlignment="1" applyProtection="1">
      <alignment vertical="center"/>
      <protection hidden="1"/>
    </xf>
    <xf numFmtId="0" fontId="19" fillId="0" borderId="0" xfId="0" applyFont="1"/>
    <xf numFmtId="164" fontId="19" fillId="0" borderId="0" xfId="1" applyFont="1" applyFill="1" applyBorder="1"/>
    <xf numFmtId="164" fontId="20" fillId="0" borderId="0" xfId="1" applyFont="1" applyFill="1" applyBorder="1"/>
    <xf numFmtId="0" fontId="19" fillId="0" borderId="6" xfId="0" applyFont="1" applyBorder="1" applyAlignment="1">
      <alignment horizontal="left" indent="5"/>
    </xf>
    <xf numFmtId="0" fontId="6" fillId="0" borderId="0" xfId="0" applyFont="1" applyAlignment="1">
      <alignment vertical="center" wrapText="1"/>
    </xf>
    <xf numFmtId="0" fontId="26" fillId="0" borderId="0" xfId="0" applyFont="1" applyAlignment="1">
      <alignment vertical="center" wrapText="1"/>
    </xf>
    <xf numFmtId="0" fontId="26" fillId="0" borderId="0" xfId="0" applyFont="1" applyAlignment="1">
      <alignment vertical="center"/>
    </xf>
    <xf numFmtId="0" fontId="27" fillId="0" borderId="0" xfId="0" applyFont="1" applyAlignment="1">
      <alignment horizontal="center" vertical="center"/>
    </xf>
    <xf numFmtId="0" fontId="0" fillId="0" borderId="0" xfId="0" applyAlignment="1">
      <alignment wrapText="1"/>
    </xf>
    <xf numFmtId="0" fontId="0" fillId="0" borderId="0" xfId="0" applyAlignment="1">
      <alignment horizontal="left" wrapText="1"/>
    </xf>
    <xf numFmtId="0" fontId="0" fillId="0" borderId="0" xfId="0" applyAlignment="1">
      <alignment vertical="center" wrapText="1"/>
    </xf>
    <xf numFmtId="0" fontId="0" fillId="0" borderId="0" xfId="0" applyAlignment="1">
      <alignment horizontal="left" vertical="center" wrapText="1"/>
    </xf>
    <xf numFmtId="0" fontId="10" fillId="0" borderId="0" xfId="0" applyFont="1"/>
    <xf numFmtId="0" fontId="5" fillId="0" borderId="0" xfId="0" applyFont="1" applyAlignment="1">
      <alignment horizontal="left"/>
    </xf>
    <xf numFmtId="0" fontId="3" fillId="0" borderId="0" xfId="0" applyFont="1" applyAlignment="1" applyProtection="1">
      <alignment vertical="top"/>
      <protection locked="0"/>
    </xf>
    <xf numFmtId="0" fontId="13" fillId="0" borderId="0" xfId="0" applyFont="1" applyAlignment="1" applyProtection="1">
      <alignment horizontal="center" vertical="center"/>
      <protection locked="0"/>
    </xf>
    <xf numFmtId="0" fontId="5" fillId="0" borderId="0" xfId="0" applyFont="1"/>
    <xf numFmtId="0" fontId="5" fillId="0" borderId="12" xfId="0" applyFont="1" applyBorder="1"/>
    <xf numFmtId="0" fontId="5" fillId="0" borderId="4" xfId="0" applyFont="1" applyBorder="1"/>
    <xf numFmtId="0" fontId="5" fillId="0" borderId="8" xfId="0" applyFont="1" applyBorder="1"/>
    <xf numFmtId="0" fontId="21" fillId="0" borderId="0" xfId="0" applyFont="1" applyAlignment="1">
      <alignment vertical="center" wrapText="1"/>
    </xf>
    <xf numFmtId="0" fontId="5" fillId="0" borderId="0" xfId="0" applyFont="1" applyAlignment="1" applyProtection="1">
      <alignment horizontal="left" indent="2"/>
      <protection locked="0"/>
    </xf>
    <xf numFmtId="0" fontId="5" fillId="0" borderId="0" xfId="0" applyFont="1" applyProtection="1">
      <protection locked="0"/>
    </xf>
    <xf numFmtId="0" fontId="23" fillId="0" borderId="0" xfId="0" applyFont="1" applyAlignment="1">
      <alignment horizontal="left"/>
    </xf>
    <xf numFmtId="49" fontId="23" fillId="0" borderId="0" xfId="0" applyNumberFormat="1" applyFont="1" applyAlignment="1">
      <alignment horizontal="left"/>
    </xf>
    <xf numFmtId="0" fontId="21" fillId="0" borderId="0" xfId="0" applyFont="1" applyAlignment="1" applyProtection="1">
      <alignment vertical="center" wrapText="1"/>
      <protection hidden="1"/>
    </xf>
    <xf numFmtId="0" fontId="5" fillId="0" borderId="0" xfId="0" applyFont="1" applyAlignment="1">
      <alignment horizontal="left" indent="2"/>
    </xf>
    <xf numFmtId="0" fontId="13" fillId="0" borderId="0" xfId="0" applyFont="1" applyAlignment="1" applyProtection="1">
      <alignment horizontal="center" vertical="center"/>
      <protection hidden="1"/>
    </xf>
    <xf numFmtId="0" fontId="19" fillId="0" borderId="0" xfId="0" applyFont="1" applyAlignment="1">
      <alignment horizontal="left" indent="3"/>
    </xf>
    <xf numFmtId="0" fontId="19" fillId="0" borderId="0" xfId="0" quotePrefix="1" applyFont="1" applyAlignment="1">
      <alignment horizontal="left" indent="3"/>
    </xf>
    <xf numFmtId="164" fontId="0" fillId="0" borderId="0" xfId="1" applyFont="1" applyBorder="1"/>
    <xf numFmtId="0" fontId="19" fillId="0" borderId="0" xfId="0" applyFont="1" applyAlignment="1">
      <alignment horizontal="left" indent="5"/>
    </xf>
    <xf numFmtId="0" fontId="31" fillId="0" borderId="0" xfId="0" applyFont="1"/>
    <xf numFmtId="164" fontId="19" fillId="0" borderId="0" xfId="1" applyFont="1" applyBorder="1"/>
    <xf numFmtId="165" fontId="19" fillId="0" borderId="18" xfId="1" applyNumberFormat="1" applyFont="1" applyFill="1" applyBorder="1" applyProtection="1">
      <protection hidden="1"/>
    </xf>
    <xf numFmtId="165" fontId="19" fillId="0" borderId="0" xfId="1" applyNumberFormat="1" applyFont="1" applyFill="1" applyBorder="1" applyProtection="1">
      <protection hidden="1"/>
    </xf>
    <xf numFmtId="164" fontId="9" fillId="3" borderId="10" xfId="0" applyNumberFormat="1" applyFont="1" applyFill="1" applyBorder="1" applyAlignment="1" applyProtection="1">
      <alignment horizontal="center" vertical="center" wrapText="1"/>
      <protection hidden="1"/>
    </xf>
    <xf numFmtId="0" fontId="22" fillId="4" borderId="1" xfId="0" applyFont="1" applyFill="1" applyBorder="1" applyAlignment="1" applyProtection="1">
      <alignment horizontal="center" vertical="center" wrapText="1"/>
      <protection hidden="1"/>
    </xf>
    <xf numFmtId="165" fontId="19" fillId="0" borderId="13" xfId="1" applyNumberFormat="1" applyFont="1" applyFill="1" applyBorder="1" applyProtection="1">
      <protection hidden="1"/>
    </xf>
    <xf numFmtId="165" fontId="19" fillId="0" borderId="14" xfId="1" applyNumberFormat="1" applyFont="1" applyFill="1" applyBorder="1" applyProtection="1">
      <protection hidden="1"/>
    </xf>
    <xf numFmtId="165" fontId="19" fillId="0" borderId="5" xfId="1" applyNumberFormat="1" applyFont="1" applyFill="1" applyBorder="1" applyProtection="1">
      <protection hidden="1"/>
    </xf>
    <xf numFmtId="165" fontId="19" fillId="0" borderId="15" xfId="1" applyNumberFormat="1" applyFont="1" applyFill="1" applyBorder="1" applyProtection="1">
      <protection hidden="1"/>
    </xf>
    <xf numFmtId="165" fontId="19" fillId="0" borderId="2" xfId="1" applyNumberFormat="1" applyFont="1" applyFill="1" applyBorder="1" applyProtection="1">
      <protection hidden="1"/>
    </xf>
    <xf numFmtId="165" fontId="19" fillId="0" borderId="16" xfId="1" applyNumberFormat="1" applyFont="1" applyFill="1" applyBorder="1" applyProtection="1">
      <protection hidden="1"/>
    </xf>
    <xf numFmtId="165" fontId="19" fillId="0" borderId="9" xfId="1" applyNumberFormat="1" applyFont="1" applyFill="1" applyBorder="1" applyProtection="1">
      <protection hidden="1"/>
    </xf>
    <xf numFmtId="165" fontId="19" fillId="0" borderId="17" xfId="1" applyNumberFormat="1" applyFont="1" applyFill="1" applyBorder="1" applyProtection="1">
      <protection hidden="1"/>
    </xf>
    <xf numFmtId="165" fontId="20" fillId="0" borderId="5" xfId="1" applyNumberFormat="1" applyFont="1" applyFill="1" applyBorder="1" applyProtection="1">
      <protection hidden="1"/>
    </xf>
    <xf numFmtId="0" fontId="19" fillId="0" borderId="0" xfId="0" applyFont="1" applyAlignment="1" applyProtection="1">
      <alignment horizontal="center" vertical="center" wrapText="1"/>
      <protection locked="0"/>
    </xf>
    <xf numFmtId="0" fontId="5" fillId="0" borderId="0" xfId="0" applyFont="1" applyAlignment="1" applyProtection="1">
      <alignment horizontal="center" vertical="center" wrapText="1"/>
      <protection locked="0"/>
    </xf>
    <xf numFmtId="0" fontId="21" fillId="0" borderId="0" xfId="0" applyFont="1" applyAlignment="1" applyProtection="1">
      <alignment vertical="center" wrapText="1"/>
      <protection locked="0"/>
    </xf>
    <xf numFmtId="0" fontId="8" fillId="0" borderId="0" xfId="0" applyFont="1" applyAlignment="1" applyProtection="1">
      <alignment horizontal="center" vertical="center"/>
      <protection locked="0"/>
    </xf>
    <xf numFmtId="0" fontId="24" fillId="0" borderId="0" xfId="0" applyFont="1" applyAlignment="1" applyProtection="1">
      <alignment horizontal="left" indent="5"/>
      <protection locked="0"/>
    </xf>
    <xf numFmtId="0" fontId="18" fillId="0" borderId="0" xfId="0" applyFont="1" applyAlignment="1">
      <alignment horizontal="left"/>
    </xf>
    <xf numFmtId="0" fontId="33" fillId="0" borderId="0" xfId="2" applyFont="1" applyAlignment="1">
      <alignment horizontal="left" vertical="center"/>
    </xf>
    <xf numFmtId="0" fontId="7" fillId="0" borderId="19" xfId="0" applyFont="1" applyBorder="1" applyAlignment="1" applyProtection="1">
      <alignment vertical="center" wrapText="1"/>
      <protection locked="0"/>
    </xf>
    <xf numFmtId="0" fontId="7" fillId="0" borderId="19" xfId="0" applyFont="1" applyBorder="1" applyAlignment="1">
      <alignment vertical="center" wrapText="1"/>
    </xf>
    <xf numFmtId="0" fontId="0" fillId="0" borderId="21" xfId="0" applyBorder="1"/>
    <xf numFmtId="0" fontId="5" fillId="0" borderId="0" xfId="0" applyFont="1" applyAlignment="1" applyProtection="1">
      <alignment horizontal="left"/>
      <protection locked="0"/>
    </xf>
    <xf numFmtId="0" fontId="19" fillId="0" borderId="0" xfId="0" applyFont="1" applyProtection="1">
      <protection locked="0"/>
    </xf>
    <xf numFmtId="164" fontId="0" fillId="0" borderId="0" xfId="0" applyNumberFormat="1" applyProtection="1">
      <protection locked="0"/>
    </xf>
    <xf numFmtId="0" fontId="18" fillId="0" borderId="0" xfId="0" applyFont="1" applyAlignment="1" applyProtection="1">
      <alignment horizontal="left" indent="8"/>
      <protection locked="0"/>
    </xf>
    <xf numFmtId="0" fontId="0" fillId="0" borderId="0" xfId="0" applyAlignment="1" applyProtection="1">
      <alignment horizontal="left" indent="11"/>
      <protection locked="0"/>
    </xf>
    <xf numFmtId="164" fontId="19" fillId="3" borderId="0" xfId="1" applyFont="1" applyFill="1" applyBorder="1"/>
    <xf numFmtId="0" fontId="0" fillId="0" borderId="0" xfId="0" applyAlignment="1">
      <alignment horizontal="left" vertical="top" wrapText="1"/>
    </xf>
    <xf numFmtId="168" fontId="0" fillId="0" borderId="0" xfId="11" applyNumberFormat="1" applyFont="1"/>
    <xf numFmtId="169" fontId="0" fillId="0" borderId="0" xfId="0" applyNumberFormat="1"/>
    <xf numFmtId="0" fontId="19" fillId="0" borderId="0" xfId="0" applyFont="1" applyProtection="1">
      <protection hidden="1"/>
    </xf>
    <xf numFmtId="164" fontId="22" fillId="3" borderId="1" xfId="0" applyNumberFormat="1" applyFont="1" applyFill="1" applyBorder="1" applyAlignment="1" applyProtection="1">
      <alignment horizontal="center" vertical="center" wrapText="1"/>
      <protection hidden="1"/>
    </xf>
    <xf numFmtId="0" fontId="22" fillId="3" borderId="1" xfId="0" applyFont="1" applyFill="1" applyBorder="1" applyAlignment="1" applyProtection="1">
      <alignment horizontal="center" vertical="center" wrapText="1"/>
      <protection hidden="1"/>
    </xf>
    <xf numFmtId="164" fontId="19" fillId="0" borderId="2" xfId="1" applyFont="1" applyFill="1" applyBorder="1" applyProtection="1">
      <protection hidden="1"/>
    </xf>
    <xf numFmtId="167" fontId="19" fillId="0" borderId="2" xfId="1" applyNumberFormat="1" applyFont="1" applyFill="1" applyBorder="1" applyAlignment="1" applyProtection="1">
      <alignment horizontal="center"/>
      <protection hidden="1"/>
    </xf>
    <xf numFmtId="164" fontId="0" fillId="0" borderId="0" xfId="0" applyNumberFormat="1" applyProtection="1">
      <protection hidden="1"/>
    </xf>
    <xf numFmtId="0" fontId="32" fillId="0" borderId="0" xfId="0" applyFont="1" applyAlignment="1">
      <alignment horizontal="center" vertical="center" wrapText="1"/>
    </xf>
    <xf numFmtId="164" fontId="33" fillId="0" borderId="0" xfId="4" applyFont="1" applyFill="1" applyAlignment="1">
      <alignment horizontal="center" vertical="center" wrapText="1"/>
    </xf>
    <xf numFmtId="0" fontId="26" fillId="0" borderId="20" xfId="0" applyFont="1" applyBorder="1" applyAlignment="1">
      <alignment horizontal="center" vertical="center"/>
    </xf>
    <xf numFmtId="0" fontId="26" fillId="0" borderId="21" xfId="0" applyFont="1" applyBorder="1" applyAlignment="1">
      <alignment horizontal="center" vertical="center"/>
    </xf>
    <xf numFmtId="0" fontId="33" fillId="0" borderId="0" xfId="0" applyFont="1" applyAlignment="1">
      <alignment horizontal="center" vertical="center" wrapText="1"/>
    </xf>
    <xf numFmtId="0" fontId="29" fillId="0" borderId="0" xfId="3" applyFont="1" applyAlignment="1">
      <alignment horizontal="left" vertical="center" wrapText="1"/>
    </xf>
    <xf numFmtId="0" fontId="0" fillId="2" borderId="0" xfId="0" applyFill="1" applyAlignment="1">
      <alignment horizontal="center"/>
    </xf>
    <xf numFmtId="0" fontId="32" fillId="0" borderId="0" xfId="0" applyFont="1" applyAlignment="1" applyProtection="1">
      <alignment horizontal="center" vertical="center" wrapText="1"/>
      <protection locked="0"/>
    </xf>
    <xf numFmtId="0" fontId="32" fillId="0" borderId="0" xfId="0" applyFont="1" applyAlignment="1" applyProtection="1">
      <alignment horizontal="center" vertical="center"/>
      <protection locked="0"/>
    </xf>
  </cellXfs>
  <cellStyles count="12">
    <cellStyle name="Hipervínculo" xfId="2" builtinId="8"/>
    <cellStyle name="Millares" xfId="1" builtinId="3"/>
    <cellStyle name="Millares 2" xfId="4" xr:uid="{00000000-0005-0000-0000-000032000000}"/>
    <cellStyle name="Millares 2 2" xfId="6" xr:uid="{00000000-0005-0000-0000-000001000000}"/>
    <cellStyle name="Millares 2 2 2" xfId="10" xr:uid="{00000000-0005-0000-0000-000003000000}"/>
    <cellStyle name="Millares 2 3" xfId="8" xr:uid="{00000000-0005-0000-0000-000002000000}"/>
    <cellStyle name="Millares 3" xfId="5" xr:uid="{00000000-0005-0000-0000-000002000000}"/>
    <cellStyle name="Millares 3 2" xfId="9" xr:uid="{00000000-0005-0000-0000-000004000000}"/>
    <cellStyle name="Millares 4" xfId="7" xr:uid="{00000000-0005-0000-0000-000035000000}"/>
    <cellStyle name="Normal" xfId="0" builtinId="0"/>
    <cellStyle name="Normal 2 2" xfId="3" xr:uid="{2053DB67-3F42-4BA4-ACD8-764ED0D7768D}"/>
    <cellStyle name="Porcentaje" xfId="11" builtinId="5"/>
  </cellStyles>
  <dxfs count="2">
    <dxf>
      <font>
        <color theme="0"/>
      </font>
    </dxf>
    <dxf>
      <font>
        <color theme="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microsoft.com/office/2017/10/relationships/person" Target="persons/person.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trlProps/ctrlProp1.xml><?xml version="1.0" encoding="utf-8"?>
<formControlPr xmlns="http://schemas.microsoft.com/office/spreadsheetml/2009/9/main" objectType="Drop" dropLines="11" dropStyle="combo" dx="22" fmlaLink="A6" fmlaRange="DESPLEGABLES!$D$3:$D$13" noThreeD="1" sel="2" val="0"/>
</file>

<file path=xl/ctrlProps/ctrlProp2.xml><?xml version="1.0" encoding="utf-8"?>
<formControlPr xmlns="http://schemas.microsoft.com/office/spreadsheetml/2009/9/main" objectType="Drop" dropStyle="combo" dx="22" fmlaLink="A7" fmlaRange="DESPLEGABLES!$L$3:$L$5" noThreeD="1" sel="3" val="0"/>
</file>

<file path=xl/ctrlProps/ctrlProp3.xml><?xml version="1.0" encoding="utf-8"?>
<formControlPr xmlns="http://schemas.microsoft.com/office/spreadsheetml/2009/9/main" objectType="Drop" dropStyle="combo" dx="22" fmlaLink="D7" fmlaRange="DESPLEGABLES!$G$3:$G$8" noThreeD="1" sel="1" val="0"/>
</file>

<file path=xl/ctrlProps/ctrlProp4.xml><?xml version="1.0" encoding="utf-8"?>
<formControlPr xmlns="http://schemas.microsoft.com/office/spreadsheetml/2009/9/main" objectType="Drop" dropStyle="combo" dx="22" fmlaLink="A8" fmlaRange="DESPLEGABLES!$L$3:$L$5" noThreeD="1" sel="3" val="0"/>
</file>

<file path=xl/ctrlProps/ctrlProp5.xml><?xml version="1.0" encoding="utf-8"?>
<formControlPr xmlns="http://schemas.microsoft.com/office/spreadsheetml/2009/9/main" objectType="Drop" dropStyle="combo" dx="31" fmlaLink="$C$6" fmlaRange="DESPLEGABLES!$G$3:$G$8" noThreeD="1" sel="1" val="0"/>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hyperlink" Target="#PORTADA!A1"/><Relationship Id="rId7" Type="http://schemas.openxmlformats.org/officeDocument/2006/relationships/image" Target="../media/image3.png"/><Relationship Id="rId2" Type="http://schemas.openxmlformats.org/officeDocument/2006/relationships/image" Target="../media/image4.png"/><Relationship Id="rId1" Type="http://schemas.openxmlformats.org/officeDocument/2006/relationships/hyperlink" Target="#portada!A1"/><Relationship Id="rId6" Type="http://schemas.openxmlformats.org/officeDocument/2006/relationships/image" Target="../media/image2.png"/><Relationship Id="rId5" Type="http://schemas.microsoft.com/office/2007/relationships/hdphoto" Target="../media/hdphoto1.wdp"/><Relationship Id="rId4" Type="http://schemas.openxmlformats.org/officeDocument/2006/relationships/image" Target="../media/image5.png"/></Relationships>
</file>

<file path=xl/drawings/_rels/drawing3.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PORTADA!A1"/><Relationship Id="rId1" Type="http://schemas.openxmlformats.org/officeDocument/2006/relationships/image" Target="../media/image3.png"/><Relationship Id="rId5" Type="http://schemas.openxmlformats.org/officeDocument/2006/relationships/image" Target="../media/image2.png"/><Relationship Id="rId4" Type="http://schemas.microsoft.com/office/2007/relationships/hdphoto" Target="../media/hdphoto1.wdp"/></Relationships>
</file>

<file path=xl/drawings/_rels/drawing4.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5.png"/><Relationship Id="rId1" Type="http://schemas.openxmlformats.org/officeDocument/2006/relationships/hyperlink" Target="#PORTADA!A1"/><Relationship Id="rId5" Type="http://schemas.openxmlformats.org/officeDocument/2006/relationships/image" Target="../media/image3.png"/><Relationship Id="rId4" Type="http://schemas.openxmlformats.org/officeDocument/2006/relationships/image" Target="../media/image2.png"/></Relationships>
</file>

<file path=xl/drawings/_rels/drawing5.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5.png"/><Relationship Id="rId1" Type="http://schemas.openxmlformats.org/officeDocument/2006/relationships/hyperlink" Target="#PORTADA!A1"/><Relationship Id="rId5" Type="http://schemas.openxmlformats.org/officeDocument/2006/relationships/image" Target="../media/image3.png"/><Relationship Id="rId4" Type="http://schemas.openxmlformats.org/officeDocument/2006/relationships/image" Target="../media/image2.png"/></Relationships>
</file>

<file path=xl/drawings/_rels/drawing6.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5.png"/><Relationship Id="rId1" Type="http://schemas.openxmlformats.org/officeDocument/2006/relationships/hyperlink" Target="#PORTADA!A1"/><Relationship Id="rId5" Type="http://schemas.openxmlformats.org/officeDocument/2006/relationships/image" Target="../media/image3.png"/><Relationship Id="rId4" Type="http://schemas.openxmlformats.org/officeDocument/2006/relationships/image" Target="../media/image2.png"/></Relationships>
</file>

<file path=xl/drawings/_rels/drawing7.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5.png"/><Relationship Id="rId1" Type="http://schemas.openxmlformats.org/officeDocument/2006/relationships/hyperlink" Target="#PORTADA!A1"/><Relationship Id="rId5" Type="http://schemas.openxmlformats.org/officeDocument/2006/relationships/image" Target="../media/image3.png"/><Relationship Id="rId4"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6</xdr:col>
      <xdr:colOff>590355</xdr:colOff>
      <xdr:row>4</xdr:row>
      <xdr:rowOff>134448</xdr:rowOff>
    </xdr:from>
    <xdr:to>
      <xdr:col>15</xdr:col>
      <xdr:colOff>145220</xdr:colOff>
      <xdr:row>12</xdr:row>
      <xdr:rowOff>170804</xdr:rowOff>
    </xdr:to>
    <xdr:pic>
      <xdr:nvPicPr>
        <xdr:cNvPr id="2" name="Imagen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5162355" y="1386305"/>
          <a:ext cx="6412865" cy="3723892"/>
        </a:xfrm>
        <a:prstGeom prst="rect">
          <a:avLst/>
        </a:prstGeom>
      </xdr:spPr>
    </xdr:pic>
    <xdr:clientData/>
  </xdr:twoCellAnchor>
  <xdr:twoCellAnchor editAs="oneCell">
    <xdr:from>
      <xdr:col>0</xdr:col>
      <xdr:colOff>108857</xdr:colOff>
      <xdr:row>0</xdr:row>
      <xdr:rowOff>130628</xdr:rowOff>
    </xdr:from>
    <xdr:to>
      <xdr:col>2</xdr:col>
      <xdr:colOff>454270</xdr:colOff>
      <xdr:row>0</xdr:row>
      <xdr:rowOff>643919</xdr:rowOff>
    </xdr:to>
    <xdr:pic>
      <xdr:nvPicPr>
        <xdr:cNvPr id="5" name="Imagen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2"/>
        <a:stretch>
          <a:fillRect/>
        </a:stretch>
      </xdr:blipFill>
      <xdr:spPr>
        <a:xfrm>
          <a:off x="108857" y="130628"/>
          <a:ext cx="1869413" cy="513291"/>
        </a:xfrm>
        <a:prstGeom prst="rect">
          <a:avLst/>
        </a:prstGeom>
      </xdr:spPr>
    </xdr:pic>
    <xdr:clientData/>
  </xdr:twoCellAnchor>
  <xdr:twoCellAnchor editAs="oneCell">
    <xdr:from>
      <xdr:col>12</xdr:col>
      <xdr:colOff>354726</xdr:colOff>
      <xdr:row>0</xdr:row>
      <xdr:rowOff>117929</xdr:rowOff>
    </xdr:from>
    <xdr:to>
      <xdr:col>15</xdr:col>
      <xdr:colOff>292827</xdr:colOff>
      <xdr:row>0</xdr:row>
      <xdr:rowOff>615345</xdr:rowOff>
    </xdr:to>
    <xdr:pic>
      <xdr:nvPicPr>
        <xdr:cNvPr id="6" name="Imagen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3"/>
        <a:stretch>
          <a:fillRect/>
        </a:stretch>
      </xdr:blipFill>
      <xdr:spPr>
        <a:xfrm>
          <a:off x="9498726" y="117929"/>
          <a:ext cx="2224101" cy="49741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76199</xdr:colOff>
      <xdr:row>0</xdr:row>
      <xdr:rowOff>66676</xdr:rowOff>
    </xdr:from>
    <xdr:to>
      <xdr:col>1</xdr:col>
      <xdr:colOff>617006</xdr:colOff>
      <xdr:row>0</xdr:row>
      <xdr:rowOff>482600</xdr:rowOff>
    </xdr:to>
    <xdr:pic>
      <xdr:nvPicPr>
        <xdr:cNvPr id="2" name="Imagen 1">
          <a:hlinkClick xmlns:r="http://schemas.openxmlformats.org/officeDocument/2006/relationships" r:id="rId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2"/>
        <a:stretch>
          <a:fillRect/>
        </a:stretch>
      </xdr:blipFill>
      <xdr:spPr>
        <a:xfrm flipH="1">
          <a:off x="76199" y="66676"/>
          <a:ext cx="632882" cy="419099"/>
        </a:xfrm>
        <a:prstGeom prst="rect">
          <a:avLst/>
        </a:prstGeom>
      </xdr:spPr>
    </xdr:pic>
    <xdr:clientData/>
  </xdr:twoCellAnchor>
  <xdr:twoCellAnchor editAs="oneCell">
    <xdr:from>
      <xdr:col>0</xdr:col>
      <xdr:colOff>76199</xdr:colOff>
      <xdr:row>0</xdr:row>
      <xdr:rowOff>66676</xdr:rowOff>
    </xdr:from>
    <xdr:to>
      <xdr:col>1</xdr:col>
      <xdr:colOff>617006</xdr:colOff>
      <xdr:row>0</xdr:row>
      <xdr:rowOff>482600</xdr:rowOff>
    </xdr:to>
    <xdr:pic>
      <xdr:nvPicPr>
        <xdr:cNvPr id="4" name="Imagen 3">
          <a:hlinkClick xmlns:r="http://schemas.openxmlformats.org/officeDocument/2006/relationships" r:id="rId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4">
          <a:extLst>
            <a:ext uri="{BEBA8EAE-BF5A-486C-A8C5-ECC9F3942E4B}">
              <a14:imgProps xmlns:a14="http://schemas.microsoft.com/office/drawing/2010/main">
                <a14:imgLayer r:embed="rId5">
                  <a14:imgEffect>
                    <a14:saturation sat="0"/>
                  </a14:imgEffect>
                </a14:imgLayer>
              </a14:imgProps>
            </a:ext>
          </a:extLst>
        </a:blip>
        <a:stretch>
          <a:fillRect/>
        </a:stretch>
      </xdr:blipFill>
      <xdr:spPr>
        <a:xfrm flipH="1">
          <a:off x="76199" y="66676"/>
          <a:ext cx="632882" cy="419099"/>
        </a:xfrm>
        <a:prstGeom prst="rect">
          <a:avLst/>
        </a:prstGeom>
      </xdr:spPr>
    </xdr:pic>
    <xdr:clientData/>
  </xdr:twoCellAnchor>
  <xdr:twoCellAnchor editAs="oneCell">
    <xdr:from>
      <xdr:col>1</xdr:col>
      <xdr:colOff>6176738</xdr:colOff>
      <xdr:row>0</xdr:row>
      <xdr:rowOff>179295</xdr:rowOff>
    </xdr:from>
    <xdr:to>
      <xdr:col>2</xdr:col>
      <xdr:colOff>7125</xdr:colOff>
      <xdr:row>0</xdr:row>
      <xdr:rowOff>608786</xdr:rowOff>
    </xdr:to>
    <xdr:pic>
      <xdr:nvPicPr>
        <xdr:cNvPr id="5" name="Imagen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6"/>
        <a:stretch>
          <a:fillRect/>
        </a:stretch>
      </xdr:blipFill>
      <xdr:spPr>
        <a:xfrm>
          <a:off x="6266385" y="179295"/>
          <a:ext cx="1809162" cy="429491"/>
        </a:xfrm>
        <a:prstGeom prst="rect">
          <a:avLst/>
        </a:prstGeom>
      </xdr:spPr>
    </xdr:pic>
    <xdr:clientData/>
  </xdr:twoCellAnchor>
  <xdr:twoCellAnchor editAs="oneCell">
    <xdr:from>
      <xdr:col>1</xdr:col>
      <xdr:colOff>627530</xdr:colOff>
      <xdr:row>0</xdr:row>
      <xdr:rowOff>250811</xdr:rowOff>
    </xdr:from>
    <xdr:to>
      <xdr:col>1</xdr:col>
      <xdr:colOff>2340981</xdr:colOff>
      <xdr:row>1</xdr:row>
      <xdr:rowOff>30990</xdr:rowOff>
    </xdr:to>
    <xdr:pic>
      <xdr:nvPicPr>
        <xdr:cNvPr id="6" name="Imagen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7"/>
        <a:stretch>
          <a:fillRect/>
        </a:stretch>
      </xdr:blipFill>
      <xdr:spPr>
        <a:xfrm>
          <a:off x="717177" y="250811"/>
          <a:ext cx="1713451" cy="39594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520207</xdr:colOff>
      <xdr:row>0</xdr:row>
      <xdr:rowOff>179091</xdr:rowOff>
    </xdr:from>
    <xdr:to>
      <xdr:col>1</xdr:col>
      <xdr:colOff>2226236</xdr:colOff>
      <xdr:row>0</xdr:row>
      <xdr:rowOff>567765</xdr:rowOff>
    </xdr:to>
    <xdr:pic>
      <xdr:nvPicPr>
        <xdr:cNvPr id="85" name="Imagen 84">
          <a:extLst>
            <a:ext uri="{FF2B5EF4-FFF2-40B4-BE49-F238E27FC236}">
              <a16:creationId xmlns:a16="http://schemas.microsoft.com/office/drawing/2014/main" id="{00000000-0008-0000-0200-000055000000}"/>
            </a:ext>
          </a:extLst>
        </xdr:cNvPr>
        <xdr:cNvPicPr>
          <a:picLocks noChangeAspect="1"/>
        </xdr:cNvPicPr>
      </xdr:nvPicPr>
      <xdr:blipFill>
        <a:blip xmlns:r="http://schemas.openxmlformats.org/officeDocument/2006/relationships" r:embed="rId1"/>
        <a:stretch>
          <a:fillRect/>
        </a:stretch>
      </xdr:blipFill>
      <xdr:spPr>
        <a:xfrm>
          <a:off x="609854" y="179091"/>
          <a:ext cx="1706029" cy="388674"/>
        </a:xfrm>
        <a:prstGeom prst="rect">
          <a:avLst/>
        </a:prstGeom>
      </xdr:spPr>
    </xdr:pic>
    <xdr:clientData/>
  </xdr:twoCellAnchor>
  <xdr:twoCellAnchor>
    <xdr:from>
      <xdr:col>1</xdr:col>
      <xdr:colOff>1504950</xdr:colOff>
      <xdr:row>36</xdr:row>
      <xdr:rowOff>129953</xdr:rowOff>
    </xdr:from>
    <xdr:to>
      <xdr:col>1</xdr:col>
      <xdr:colOff>5743575</xdr:colOff>
      <xdr:row>53</xdr:row>
      <xdr:rowOff>57150</xdr:rowOff>
    </xdr:to>
    <xdr:grpSp>
      <xdr:nvGrpSpPr>
        <xdr:cNvPr id="2" name="5 Grupo">
          <a:extLst>
            <a:ext uri="{FF2B5EF4-FFF2-40B4-BE49-F238E27FC236}">
              <a16:creationId xmlns:a16="http://schemas.microsoft.com/office/drawing/2014/main" id="{00000000-0008-0000-0200-000002000000}"/>
            </a:ext>
          </a:extLst>
        </xdr:cNvPr>
        <xdr:cNvGrpSpPr/>
      </xdr:nvGrpSpPr>
      <xdr:grpSpPr>
        <a:xfrm>
          <a:off x="1586593" y="10032778"/>
          <a:ext cx="4235450" cy="2937551"/>
          <a:chOff x="2450483" y="941737"/>
          <a:chExt cx="6608172" cy="4643216"/>
        </a:xfrm>
        <a:noFill/>
      </xdr:grpSpPr>
      <xdr:grpSp>
        <xdr:nvGrpSpPr>
          <xdr:cNvPr id="3" name="Group 248">
            <a:extLst>
              <a:ext uri="{FF2B5EF4-FFF2-40B4-BE49-F238E27FC236}">
                <a16:creationId xmlns:a16="http://schemas.microsoft.com/office/drawing/2014/main" id="{00000000-0008-0000-0200-000003000000}"/>
              </a:ext>
            </a:extLst>
          </xdr:cNvPr>
          <xdr:cNvGrpSpPr>
            <a:grpSpLocks/>
          </xdr:cNvGrpSpPr>
        </xdr:nvGrpSpPr>
        <xdr:grpSpPr bwMode="auto">
          <a:xfrm>
            <a:off x="2450483" y="941737"/>
            <a:ext cx="6608172" cy="4643216"/>
            <a:chOff x="879" y="510"/>
            <a:chExt cx="3995" cy="3041"/>
          </a:xfrm>
          <a:grpFill/>
        </xdr:grpSpPr>
        <xdr:grpSp>
          <xdr:nvGrpSpPr>
            <xdr:cNvPr id="17" name="Group 19">
              <a:extLst>
                <a:ext uri="{FF2B5EF4-FFF2-40B4-BE49-F238E27FC236}">
                  <a16:creationId xmlns:a16="http://schemas.microsoft.com/office/drawing/2014/main" id="{00000000-0008-0000-0200-000011000000}"/>
                </a:ext>
              </a:extLst>
            </xdr:cNvPr>
            <xdr:cNvGrpSpPr>
              <a:grpSpLocks/>
            </xdr:cNvGrpSpPr>
          </xdr:nvGrpSpPr>
          <xdr:grpSpPr bwMode="auto">
            <a:xfrm>
              <a:off x="3915" y="1898"/>
              <a:ext cx="959" cy="497"/>
              <a:chOff x="3915" y="1898"/>
              <a:chExt cx="959" cy="497"/>
            </a:xfrm>
            <a:grpFill/>
          </xdr:grpSpPr>
          <xdr:sp macro="" textlink="">
            <xdr:nvSpPr>
              <xdr:cNvPr id="79" name="Freeform 20">
                <a:extLst>
                  <a:ext uri="{FF2B5EF4-FFF2-40B4-BE49-F238E27FC236}">
                    <a16:creationId xmlns:a16="http://schemas.microsoft.com/office/drawing/2014/main" id="{00000000-0008-0000-0200-00004F000000}"/>
                  </a:ext>
                </a:extLst>
              </xdr:cNvPr>
              <xdr:cNvSpPr>
                <a:spLocks/>
              </xdr:cNvSpPr>
            </xdr:nvSpPr>
            <xdr:spPr bwMode="auto">
              <a:xfrm>
                <a:off x="3915" y="2292"/>
                <a:ext cx="151" cy="103"/>
              </a:xfrm>
              <a:custGeom>
                <a:avLst/>
                <a:gdLst>
                  <a:gd name="T0" fmla="*/ 30 w 151"/>
                  <a:gd name="T1" fmla="*/ 24 h 103"/>
                  <a:gd name="T2" fmla="*/ 99 w 151"/>
                  <a:gd name="T3" fmla="*/ 4 h 103"/>
                  <a:gd name="T4" fmla="*/ 144 w 151"/>
                  <a:gd name="T5" fmla="*/ 49 h 103"/>
                  <a:gd name="T6" fmla="*/ 54 w 151"/>
                  <a:gd name="T7" fmla="*/ 95 h 103"/>
                  <a:gd name="T8" fmla="*/ 8 w 151"/>
                  <a:gd name="T9" fmla="*/ 95 h 103"/>
                  <a:gd name="T10" fmla="*/ 8 w 151"/>
                  <a:gd name="T11" fmla="*/ 49 h 103"/>
                  <a:gd name="T12" fmla="*/ 30 w 151"/>
                  <a:gd name="T13" fmla="*/ 24 h 103"/>
                </a:gdLst>
                <a:ahLst/>
                <a:cxnLst>
                  <a:cxn ang="0">
                    <a:pos x="T0" y="T1"/>
                  </a:cxn>
                  <a:cxn ang="0">
                    <a:pos x="T2" y="T3"/>
                  </a:cxn>
                  <a:cxn ang="0">
                    <a:pos x="T4" y="T5"/>
                  </a:cxn>
                  <a:cxn ang="0">
                    <a:pos x="T6" y="T7"/>
                  </a:cxn>
                  <a:cxn ang="0">
                    <a:pos x="T8" y="T9"/>
                  </a:cxn>
                  <a:cxn ang="0">
                    <a:pos x="T10" y="T11"/>
                  </a:cxn>
                  <a:cxn ang="0">
                    <a:pos x="T12" y="T13"/>
                  </a:cxn>
                </a:cxnLst>
                <a:rect l="0" t="0" r="r" b="b"/>
                <a:pathLst>
                  <a:path w="151" h="103">
                    <a:moveTo>
                      <a:pt x="30" y="24"/>
                    </a:moveTo>
                    <a:cubicBezTo>
                      <a:pt x="45" y="17"/>
                      <a:pt x="80" y="0"/>
                      <a:pt x="99" y="4"/>
                    </a:cubicBezTo>
                    <a:cubicBezTo>
                      <a:pt x="118" y="8"/>
                      <a:pt x="151" y="34"/>
                      <a:pt x="144" y="49"/>
                    </a:cubicBezTo>
                    <a:cubicBezTo>
                      <a:pt x="137" y="64"/>
                      <a:pt x="77" y="87"/>
                      <a:pt x="54" y="95"/>
                    </a:cubicBezTo>
                    <a:cubicBezTo>
                      <a:pt x="31" y="103"/>
                      <a:pt x="16" y="103"/>
                      <a:pt x="8" y="95"/>
                    </a:cubicBezTo>
                    <a:cubicBezTo>
                      <a:pt x="0" y="87"/>
                      <a:pt x="4" y="61"/>
                      <a:pt x="8" y="49"/>
                    </a:cubicBezTo>
                    <a:cubicBezTo>
                      <a:pt x="12" y="37"/>
                      <a:pt x="15" y="31"/>
                      <a:pt x="30" y="24"/>
                    </a:cubicBezTo>
                    <a:close/>
                  </a:path>
                </a:pathLst>
              </a:custGeom>
              <a:grpFill/>
              <a:ln w="38100" cmpd="sng">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80" name="Freeform 21">
                <a:extLst>
                  <a:ext uri="{FF2B5EF4-FFF2-40B4-BE49-F238E27FC236}">
                    <a16:creationId xmlns:a16="http://schemas.microsoft.com/office/drawing/2014/main" id="{00000000-0008-0000-0200-000050000000}"/>
                  </a:ext>
                </a:extLst>
              </xdr:cNvPr>
              <xdr:cNvSpPr>
                <a:spLocks/>
              </xdr:cNvSpPr>
            </xdr:nvSpPr>
            <xdr:spPr bwMode="auto">
              <a:xfrm>
                <a:off x="4241" y="1979"/>
                <a:ext cx="408" cy="287"/>
              </a:xfrm>
              <a:custGeom>
                <a:avLst/>
                <a:gdLst>
                  <a:gd name="T0" fmla="*/ 0 w 408"/>
                  <a:gd name="T1" fmla="*/ 136 h 287"/>
                  <a:gd name="T2" fmla="*/ 91 w 408"/>
                  <a:gd name="T3" fmla="*/ 90 h 287"/>
                  <a:gd name="T4" fmla="*/ 181 w 408"/>
                  <a:gd name="T5" fmla="*/ 45 h 287"/>
                  <a:gd name="T6" fmla="*/ 272 w 408"/>
                  <a:gd name="T7" fmla="*/ 0 h 287"/>
                  <a:gd name="T8" fmla="*/ 272 w 408"/>
                  <a:gd name="T9" fmla="*/ 45 h 287"/>
                  <a:gd name="T10" fmla="*/ 317 w 408"/>
                  <a:gd name="T11" fmla="*/ 45 h 287"/>
                  <a:gd name="T12" fmla="*/ 408 w 408"/>
                  <a:gd name="T13" fmla="*/ 90 h 287"/>
                  <a:gd name="T14" fmla="*/ 317 w 408"/>
                  <a:gd name="T15" fmla="*/ 136 h 287"/>
                  <a:gd name="T16" fmla="*/ 227 w 408"/>
                  <a:gd name="T17" fmla="*/ 272 h 287"/>
                  <a:gd name="T18" fmla="*/ 181 w 408"/>
                  <a:gd name="T19" fmla="*/ 226 h 287"/>
                  <a:gd name="T20" fmla="*/ 136 w 408"/>
                  <a:gd name="T21" fmla="*/ 181 h 287"/>
                  <a:gd name="T22" fmla="*/ 91 w 408"/>
                  <a:gd name="T23" fmla="*/ 181 h 287"/>
                  <a:gd name="T24" fmla="*/ 0 w 408"/>
                  <a:gd name="T25" fmla="*/ 136 h 28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Lst>
                <a:rect l="0" t="0" r="r" b="b"/>
                <a:pathLst>
                  <a:path w="408" h="287">
                    <a:moveTo>
                      <a:pt x="0" y="136"/>
                    </a:moveTo>
                    <a:cubicBezTo>
                      <a:pt x="0" y="121"/>
                      <a:pt x="61" y="105"/>
                      <a:pt x="91" y="90"/>
                    </a:cubicBezTo>
                    <a:cubicBezTo>
                      <a:pt x="121" y="75"/>
                      <a:pt x="151" y="60"/>
                      <a:pt x="181" y="45"/>
                    </a:cubicBezTo>
                    <a:cubicBezTo>
                      <a:pt x="211" y="30"/>
                      <a:pt x="257" y="0"/>
                      <a:pt x="272" y="0"/>
                    </a:cubicBezTo>
                    <a:cubicBezTo>
                      <a:pt x="287" y="0"/>
                      <a:pt x="265" y="38"/>
                      <a:pt x="272" y="45"/>
                    </a:cubicBezTo>
                    <a:cubicBezTo>
                      <a:pt x="279" y="52"/>
                      <a:pt x="294" y="38"/>
                      <a:pt x="317" y="45"/>
                    </a:cubicBezTo>
                    <a:cubicBezTo>
                      <a:pt x="340" y="52"/>
                      <a:pt x="408" y="75"/>
                      <a:pt x="408" y="90"/>
                    </a:cubicBezTo>
                    <a:cubicBezTo>
                      <a:pt x="408" y="105"/>
                      <a:pt x="347" y="106"/>
                      <a:pt x="317" y="136"/>
                    </a:cubicBezTo>
                    <a:cubicBezTo>
                      <a:pt x="287" y="166"/>
                      <a:pt x="250" y="257"/>
                      <a:pt x="227" y="272"/>
                    </a:cubicBezTo>
                    <a:cubicBezTo>
                      <a:pt x="204" y="287"/>
                      <a:pt x="196" y="241"/>
                      <a:pt x="181" y="226"/>
                    </a:cubicBezTo>
                    <a:cubicBezTo>
                      <a:pt x="166" y="211"/>
                      <a:pt x="151" y="188"/>
                      <a:pt x="136" y="181"/>
                    </a:cubicBezTo>
                    <a:cubicBezTo>
                      <a:pt x="121" y="174"/>
                      <a:pt x="114" y="188"/>
                      <a:pt x="91" y="181"/>
                    </a:cubicBezTo>
                    <a:cubicBezTo>
                      <a:pt x="68" y="174"/>
                      <a:pt x="0" y="151"/>
                      <a:pt x="0" y="136"/>
                    </a:cubicBezTo>
                    <a:close/>
                  </a:path>
                </a:pathLst>
              </a:custGeom>
              <a:grpFill/>
              <a:ln w="38100" cmpd="sng">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81" name="Freeform 22">
                <a:extLst>
                  <a:ext uri="{FF2B5EF4-FFF2-40B4-BE49-F238E27FC236}">
                    <a16:creationId xmlns:a16="http://schemas.microsoft.com/office/drawing/2014/main" id="{00000000-0008-0000-0200-000051000000}"/>
                  </a:ext>
                </a:extLst>
              </xdr:cNvPr>
              <xdr:cNvSpPr>
                <a:spLocks/>
              </xdr:cNvSpPr>
            </xdr:nvSpPr>
            <xdr:spPr bwMode="auto">
              <a:xfrm>
                <a:off x="4694" y="1898"/>
                <a:ext cx="180" cy="114"/>
              </a:xfrm>
              <a:custGeom>
                <a:avLst/>
                <a:gdLst>
                  <a:gd name="T0" fmla="*/ 30 w 180"/>
                  <a:gd name="T1" fmla="*/ 14 h 114"/>
                  <a:gd name="T2" fmla="*/ 88 w 180"/>
                  <a:gd name="T3" fmla="*/ 10 h 114"/>
                  <a:gd name="T4" fmla="*/ 172 w 180"/>
                  <a:gd name="T5" fmla="*/ 76 h 114"/>
                  <a:gd name="T6" fmla="*/ 136 w 180"/>
                  <a:gd name="T7" fmla="*/ 112 h 114"/>
                  <a:gd name="T8" fmla="*/ 54 w 180"/>
                  <a:gd name="T9" fmla="*/ 85 h 114"/>
                  <a:gd name="T10" fmla="*/ 8 w 180"/>
                  <a:gd name="T11" fmla="*/ 85 h 114"/>
                  <a:gd name="T12" fmla="*/ 8 w 180"/>
                  <a:gd name="T13" fmla="*/ 39 h 114"/>
                  <a:gd name="T14" fmla="*/ 30 w 180"/>
                  <a:gd name="T15" fmla="*/ 14 h 114"/>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180" h="114">
                    <a:moveTo>
                      <a:pt x="30" y="14"/>
                    </a:moveTo>
                    <a:cubicBezTo>
                      <a:pt x="43" y="9"/>
                      <a:pt x="64" y="0"/>
                      <a:pt x="88" y="10"/>
                    </a:cubicBezTo>
                    <a:cubicBezTo>
                      <a:pt x="112" y="20"/>
                      <a:pt x="164" y="59"/>
                      <a:pt x="172" y="76"/>
                    </a:cubicBezTo>
                    <a:cubicBezTo>
                      <a:pt x="180" y="93"/>
                      <a:pt x="156" y="110"/>
                      <a:pt x="136" y="112"/>
                    </a:cubicBezTo>
                    <a:cubicBezTo>
                      <a:pt x="116" y="114"/>
                      <a:pt x="75" y="90"/>
                      <a:pt x="54" y="85"/>
                    </a:cubicBezTo>
                    <a:cubicBezTo>
                      <a:pt x="33" y="80"/>
                      <a:pt x="16" y="93"/>
                      <a:pt x="8" y="85"/>
                    </a:cubicBezTo>
                    <a:cubicBezTo>
                      <a:pt x="0" y="77"/>
                      <a:pt x="4" y="51"/>
                      <a:pt x="8" y="39"/>
                    </a:cubicBezTo>
                    <a:cubicBezTo>
                      <a:pt x="12" y="27"/>
                      <a:pt x="15" y="21"/>
                      <a:pt x="30" y="14"/>
                    </a:cubicBezTo>
                    <a:close/>
                  </a:path>
                </a:pathLst>
              </a:custGeom>
              <a:grpFill/>
              <a:ln w="38100" cmpd="sng">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grpSp>
          <xdr:nvGrpSpPr>
            <xdr:cNvPr id="18" name="Group 247">
              <a:extLst>
                <a:ext uri="{FF2B5EF4-FFF2-40B4-BE49-F238E27FC236}">
                  <a16:creationId xmlns:a16="http://schemas.microsoft.com/office/drawing/2014/main" id="{00000000-0008-0000-0200-000012000000}"/>
                </a:ext>
              </a:extLst>
            </xdr:cNvPr>
            <xdr:cNvGrpSpPr>
              <a:grpSpLocks/>
            </xdr:cNvGrpSpPr>
          </xdr:nvGrpSpPr>
          <xdr:grpSpPr bwMode="auto">
            <a:xfrm>
              <a:off x="879" y="510"/>
              <a:ext cx="3596" cy="3041"/>
              <a:chOff x="879" y="510"/>
              <a:chExt cx="3596" cy="3041"/>
            </a:xfrm>
            <a:grpFill/>
          </xdr:grpSpPr>
          <xdr:grpSp>
            <xdr:nvGrpSpPr>
              <xdr:cNvPr id="19" name="Group 8">
                <a:extLst>
                  <a:ext uri="{FF2B5EF4-FFF2-40B4-BE49-F238E27FC236}">
                    <a16:creationId xmlns:a16="http://schemas.microsoft.com/office/drawing/2014/main" id="{00000000-0008-0000-0200-000013000000}"/>
                  </a:ext>
                </a:extLst>
              </xdr:cNvPr>
              <xdr:cNvGrpSpPr>
                <a:grpSpLocks/>
              </xdr:cNvGrpSpPr>
            </xdr:nvGrpSpPr>
            <xdr:grpSpPr bwMode="auto">
              <a:xfrm>
                <a:off x="2062" y="658"/>
                <a:ext cx="1218" cy="762"/>
                <a:chOff x="2062" y="658"/>
                <a:chExt cx="1218" cy="762"/>
              </a:xfrm>
              <a:grpFill/>
            </xdr:grpSpPr>
            <xdr:sp macro="" textlink="">
              <xdr:nvSpPr>
                <xdr:cNvPr id="69" name="Freeform 9">
                  <a:extLst>
                    <a:ext uri="{FF2B5EF4-FFF2-40B4-BE49-F238E27FC236}">
                      <a16:creationId xmlns:a16="http://schemas.microsoft.com/office/drawing/2014/main" id="{00000000-0008-0000-0200-000045000000}"/>
                    </a:ext>
                  </a:extLst>
                </xdr:cNvPr>
                <xdr:cNvSpPr>
                  <a:spLocks/>
                </xdr:cNvSpPr>
              </xdr:nvSpPr>
              <xdr:spPr bwMode="auto">
                <a:xfrm>
                  <a:off x="2062" y="658"/>
                  <a:ext cx="1218" cy="762"/>
                </a:xfrm>
                <a:custGeom>
                  <a:avLst/>
                  <a:gdLst>
                    <a:gd name="T0" fmla="*/ 89 w 1218"/>
                    <a:gd name="T1" fmla="*/ 197 h 762"/>
                    <a:gd name="T2" fmla="*/ 137 w 1218"/>
                    <a:gd name="T3" fmla="*/ 29 h 762"/>
                    <a:gd name="T4" fmla="*/ 272 w 1218"/>
                    <a:gd name="T5" fmla="*/ 38 h 762"/>
                    <a:gd name="T6" fmla="*/ 391 w 1218"/>
                    <a:gd name="T7" fmla="*/ 5 h 762"/>
                    <a:gd name="T8" fmla="*/ 551 w 1218"/>
                    <a:gd name="T9" fmla="*/ 67 h 762"/>
                    <a:gd name="T10" fmla="*/ 674 w 1218"/>
                    <a:gd name="T11" fmla="*/ 20 h 762"/>
                    <a:gd name="T12" fmla="*/ 782 w 1218"/>
                    <a:gd name="T13" fmla="*/ 62 h 762"/>
                    <a:gd name="T14" fmla="*/ 938 w 1218"/>
                    <a:gd name="T15" fmla="*/ 44 h 762"/>
                    <a:gd name="T16" fmla="*/ 1064 w 1218"/>
                    <a:gd name="T17" fmla="*/ 98 h 762"/>
                    <a:gd name="T18" fmla="*/ 1070 w 1218"/>
                    <a:gd name="T19" fmla="*/ 170 h 762"/>
                    <a:gd name="T20" fmla="*/ 1214 w 1218"/>
                    <a:gd name="T21" fmla="*/ 224 h 762"/>
                    <a:gd name="T22" fmla="*/ 1094 w 1218"/>
                    <a:gd name="T23" fmla="*/ 368 h 762"/>
                    <a:gd name="T24" fmla="*/ 1052 w 1218"/>
                    <a:gd name="T25" fmla="*/ 596 h 762"/>
                    <a:gd name="T26" fmla="*/ 800 w 1218"/>
                    <a:gd name="T27" fmla="*/ 530 h 762"/>
                    <a:gd name="T28" fmla="*/ 710 w 1218"/>
                    <a:gd name="T29" fmla="*/ 572 h 762"/>
                    <a:gd name="T30" fmla="*/ 620 w 1218"/>
                    <a:gd name="T31" fmla="*/ 578 h 762"/>
                    <a:gd name="T32" fmla="*/ 542 w 1218"/>
                    <a:gd name="T33" fmla="*/ 650 h 762"/>
                    <a:gd name="T34" fmla="*/ 415 w 1218"/>
                    <a:gd name="T35" fmla="*/ 731 h 762"/>
                    <a:gd name="T36" fmla="*/ 324 w 1218"/>
                    <a:gd name="T37" fmla="*/ 748 h 762"/>
                    <a:gd name="T38" fmla="*/ 253 w 1218"/>
                    <a:gd name="T39" fmla="*/ 647 h 762"/>
                    <a:gd name="T40" fmla="*/ 170 w 1218"/>
                    <a:gd name="T41" fmla="*/ 626 h 762"/>
                    <a:gd name="T42" fmla="*/ 38 w 1218"/>
                    <a:gd name="T43" fmla="*/ 608 h 762"/>
                    <a:gd name="T44" fmla="*/ 62 w 1218"/>
                    <a:gd name="T45" fmla="*/ 530 h 762"/>
                    <a:gd name="T46" fmla="*/ 7 w 1218"/>
                    <a:gd name="T47" fmla="*/ 430 h 762"/>
                    <a:gd name="T48" fmla="*/ 20 w 1218"/>
                    <a:gd name="T49" fmla="*/ 374 h 762"/>
                    <a:gd name="T50" fmla="*/ 56 w 1218"/>
                    <a:gd name="T51" fmla="*/ 308 h 762"/>
                    <a:gd name="T52" fmla="*/ 89 w 1218"/>
                    <a:gd name="T53" fmla="*/ 197 h 76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Lst>
                  <a:rect l="0" t="0" r="r" b="b"/>
                  <a:pathLst>
                    <a:path w="1218" h="762">
                      <a:moveTo>
                        <a:pt x="89" y="197"/>
                      </a:moveTo>
                      <a:cubicBezTo>
                        <a:pt x="102" y="150"/>
                        <a:pt x="107" y="55"/>
                        <a:pt x="137" y="29"/>
                      </a:cubicBezTo>
                      <a:cubicBezTo>
                        <a:pt x="167" y="3"/>
                        <a:pt x="230" y="42"/>
                        <a:pt x="272" y="38"/>
                      </a:cubicBezTo>
                      <a:cubicBezTo>
                        <a:pt x="314" y="34"/>
                        <a:pt x="345" y="0"/>
                        <a:pt x="391" y="5"/>
                      </a:cubicBezTo>
                      <a:cubicBezTo>
                        <a:pt x="437" y="10"/>
                        <a:pt x="504" y="65"/>
                        <a:pt x="551" y="67"/>
                      </a:cubicBezTo>
                      <a:cubicBezTo>
                        <a:pt x="598" y="69"/>
                        <a:pt x="636" y="21"/>
                        <a:pt x="674" y="20"/>
                      </a:cubicBezTo>
                      <a:cubicBezTo>
                        <a:pt x="712" y="19"/>
                        <a:pt x="738" y="58"/>
                        <a:pt x="782" y="62"/>
                      </a:cubicBezTo>
                      <a:cubicBezTo>
                        <a:pt x="826" y="66"/>
                        <a:pt x="891" y="38"/>
                        <a:pt x="938" y="44"/>
                      </a:cubicBezTo>
                      <a:cubicBezTo>
                        <a:pt x="985" y="50"/>
                        <a:pt x="1042" y="77"/>
                        <a:pt x="1064" y="98"/>
                      </a:cubicBezTo>
                      <a:cubicBezTo>
                        <a:pt x="1086" y="119"/>
                        <a:pt x="1045" y="149"/>
                        <a:pt x="1070" y="170"/>
                      </a:cubicBezTo>
                      <a:cubicBezTo>
                        <a:pt x="1095" y="191"/>
                        <a:pt x="1210" y="191"/>
                        <a:pt x="1214" y="224"/>
                      </a:cubicBezTo>
                      <a:cubicBezTo>
                        <a:pt x="1218" y="257"/>
                        <a:pt x="1121" y="306"/>
                        <a:pt x="1094" y="368"/>
                      </a:cubicBezTo>
                      <a:cubicBezTo>
                        <a:pt x="1067" y="430"/>
                        <a:pt x="1101" y="569"/>
                        <a:pt x="1052" y="596"/>
                      </a:cubicBezTo>
                      <a:cubicBezTo>
                        <a:pt x="1003" y="623"/>
                        <a:pt x="857" y="534"/>
                        <a:pt x="800" y="530"/>
                      </a:cubicBezTo>
                      <a:cubicBezTo>
                        <a:pt x="743" y="526"/>
                        <a:pt x="740" y="564"/>
                        <a:pt x="710" y="572"/>
                      </a:cubicBezTo>
                      <a:cubicBezTo>
                        <a:pt x="680" y="580"/>
                        <a:pt x="648" y="565"/>
                        <a:pt x="620" y="578"/>
                      </a:cubicBezTo>
                      <a:cubicBezTo>
                        <a:pt x="592" y="591"/>
                        <a:pt x="576" y="625"/>
                        <a:pt x="542" y="650"/>
                      </a:cubicBezTo>
                      <a:cubicBezTo>
                        <a:pt x="508" y="675"/>
                        <a:pt x="451" y="715"/>
                        <a:pt x="415" y="731"/>
                      </a:cubicBezTo>
                      <a:cubicBezTo>
                        <a:pt x="379" y="747"/>
                        <a:pt x="351" y="762"/>
                        <a:pt x="324" y="748"/>
                      </a:cubicBezTo>
                      <a:cubicBezTo>
                        <a:pt x="297" y="734"/>
                        <a:pt x="279" y="667"/>
                        <a:pt x="253" y="647"/>
                      </a:cubicBezTo>
                      <a:cubicBezTo>
                        <a:pt x="227" y="627"/>
                        <a:pt x="206" y="632"/>
                        <a:pt x="170" y="626"/>
                      </a:cubicBezTo>
                      <a:cubicBezTo>
                        <a:pt x="134" y="620"/>
                        <a:pt x="56" y="624"/>
                        <a:pt x="38" y="608"/>
                      </a:cubicBezTo>
                      <a:cubicBezTo>
                        <a:pt x="20" y="592"/>
                        <a:pt x="67" y="560"/>
                        <a:pt x="62" y="530"/>
                      </a:cubicBezTo>
                      <a:cubicBezTo>
                        <a:pt x="57" y="500"/>
                        <a:pt x="14" y="456"/>
                        <a:pt x="7" y="430"/>
                      </a:cubicBezTo>
                      <a:cubicBezTo>
                        <a:pt x="0" y="404"/>
                        <a:pt x="12" y="394"/>
                        <a:pt x="20" y="374"/>
                      </a:cubicBezTo>
                      <a:cubicBezTo>
                        <a:pt x="28" y="354"/>
                        <a:pt x="45" y="337"/>
                        <a:pt x="56" y="308"/>
                      </a:cubicBezTo>
                      <a:cubicBezTo>
                        <a:pt x="67" y="279"/>
                        <a:pt x="77" y="243"/>
                        <a:pt x="89" y="197"/>
                      </a:cubicBezTo>
                      <a:close/>
                    </a:path>
                  </a:pathLst>
                </a:custGeom>
                <a:grpFill/>
                <a:ln w="38100" cmpd="sng">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nvGrpSpPr>
                <xdr:cNvPr id="70" name="Group 10">
                  <a:extLst>
                    <a:ext uri="{FF2B5EF4-FFF2-40B4-BE49-F238E27FC236}">
                      <a16:creationId xmlns:a16="http://schemas.microsoft.com/office/drawing/2014/main" id="{00000000-0008-0000-0200-000046000000}"/>
                    </a:ext>
                  </a:extLst>
                </xdr:cNvPr>
                <xdr:cNvGrpSpPr>
                  <a:grpSpLocks/>
                </xdr:cNvGrpSpPr>
              </xdr:nvGrpSpPr>
              <xdr:grpSpPr bwMode="auto">
                <a:xfrm>
                  <a:off x="2154" y="709"/>
                  <a:ext cx="907" cy="635"/>
                  <a:chOff x="2154" y="709"/>
                  <a:chExt cx="907" cy="635"/>
                </a:xfrm>
                <a:grpFill/>
              </xdr:grpSpPr>
              <xdr:sp macro="" textlink="">
                <xdr:nvSpPr>
                  <xdr:cNvPr id="71" name="Freeform 11">
                    <a:extLst>
                      <a:ext uri="{FF2B5EF4-FFF2-40B4-BE49-F238E27FC236}">
                        <a16:creationId xmlns:a16="http://schemas.microsoft.com/office/drawing/2014/main" id="{00000000-0008-0000-0200-000047000000}"/>
                      </a:ext>
                    </a:extLst>
                  </xdr:cNvPr>
                  <xdr:cNvSpPr>
                    <a:spLocks/>
                  </xdr:cNvSpPr>
                </xdr:nvSpPr>
                <xdr:spPr bwMode="auto">
                  <a:xfrm>
                    <a:off x="2154" y="799"/>
                    <a:ext cx="227" cy="545"/>
                  </a:xfrm>
                  <a:custGeom>
                    <a:avLst/>
                    <a:gdLst>
                      <a:gd name="T0" fmla="*/ 0 w 227"/>
                      <a:gd name="T1" fmla="*/ 0 h 545"/>
                      <a:gd name="T2" fmla="*/ 91 w 227"/>
                      <a:gd name="T3" fmla="*/ 46 h 545"/>
                      <a:gd name="T4" fmla="*/ 136 w 227"/>
                      <a:gd name="T5" fmla="*/ 46 h 545"/>
                      <a:gd name="T6" fmla="*/ 182 w 227"/>
                      <a:gd name="T7" fmla="*/ 91 h 545"/>
                      <a:gd name="T8" fmla="*/ 182 w 227"/>
                      <a:gd name="T9" fmla="*/ 182 h 545"/>
                      <a:gd name="T10" fmla="*/ 136 w 227"/>
                      <a:gd name="T11" fmla="*/ 272 h 545"/>
                      <a:gd name="T12" fmla="*/ 182 w 227"/>
                      <a:gd name="T13" fmla="*/ 408 h 545"/>
                      <a:gd name="T14" fmla="*/ 227 w 227"/>
                      <a:gd name="T15" fmla="*/ 454 h 545"/>
                      <a:gd name="T16" fmla="*/ 182 w 227"/>
                      <a:gd name="T17" fmla="*/ 545 h 54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227" h="545">
                        <a:moveTo>
                          <a:pt x="0" y="0"/>
                        </a:moveTo>
                        <a:cubicBezTo>
                          <a:pt x="34" y="19"/>
                          <a:pt x="68" y="38"/>
                          <a:pt x="91" y="46"/>
                        </a:cubicBezTo>
                        <a:cubicBezTo>
                          <a:pt x="114" y="54"/>
                          <a:pt x="121" y="39"/>
                          <a:pt x="136" y="46"/>
                        </a:cubicBezTo>
                        <a:cubicBezTo>
                          <a:pt x="151" y="53"/>
                          <a:pt x="174" y="68"/>
                          <a:pt x="182" y="91"/>
                        </a:cubicBezTo>
                        <a:cubicBezTo>
                          <a:pt x="190" y="114"/>
                          <a:pt x="190" y="152"/>
                          <a:pt x="182" y="182"/>
                        </a:cubicBezTo>
                        <a:cubicBezTo>
                          <a:pt x="174" y="212"/>
                          <a:pt x="136" y="234"/>
                          <a:pt x="136" y="272"/>
                        </a:cubicBezTo>
                        <a:cubicBezTo>
                          <a:pt x="136" y="310"/>
                          <a:pt x="167" y="378"/>
                          <a:pt x="182" y="408"/>
                        </a:cubicBezTo>
                        <a:cubicBezTo>
                          <a:pt x="197" y="438"/>
                          <a:pt x="227" y="431"/>
                          <a:pt x="227" y="454"/>
                        </a:cubicBezTo>
                        <a:cubicBezTo>
                          <a:pt x="227" y="477"/>
                          <a:pt x="204" y="511"/>
                          <a:pt x="182" y="545"/>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72" name="Freeform 12">
                    <a:extLst>
                      <a:ext uri="{FF2B5EF4-FFF2-40B4-BE49-F238E27FC236}">
                        <a16:creationId xmlns:a16="http://schemas.microsoft.com/office/drawing/2014/main" id="{00000000-0008-0000-0200-000048000000}"/>
                      </a:ext>
                    </a:extLst>
                  </xdr:cNvPr>
                  <xdr:cNvSpPr>
                    <a:spLocks/>
                  </xdr:cNvSpPr>
                </xdr:nvSpPr>
                <xdr:spPr bwMode="auto">
                  <a:xfrm>
                    <a:off x="2336" y="720"/>
                    <a:ext cx="250" cy="177"/>
                  </a:xfrm>
                  <a:custGeom>
                    <a:avLst/>
                    <a:gdLst>
                      <a:gd name="T0" fmla="*/ 0 w 250"/>
                      <a:gd name="T1" fmla="*/ 170 h 177"/>
                      <a:gd name="T2" fmla="*/ 90 w 250"/>
                      <a:gd name="T3" fmla="*/ 170 h 177"/>
                      <a:gd name="T4" fmla="*/ 90 w 250"/>
                      <a:gd name="T5" fmla="*/ 125 h 177"/>
                      <a:gd name="T6" fmla="*/ 136 w 250"/>
                      <a:gd name="T7" fmla="*/ 79 h 177"/>
                      <a:gd name="T8" fmla="*/ 226 w 250"/>
                      <a:gd name="T9" fmla="*/ 79 h 177"/>
                      <a:gd name="T10" fmla="*/ 226 w 250"/>
                      <a:gd name="T11" fmla="*/ 34 h 177"/>
                      <a:gd name="T12" fmla="*/ 250 w 250"/>
                      <a:gd name="T13" fmla="*/ 0 h 177"/>
                    </a:gdLst>
                    <a:ahLst/>
                    <a:cxnLst>
                      <a:cxn ang="0">
                        <a:pos x="T0" y="T1"/>
                      </a:cxn>
                      <a:cxn ang="0">
                        <a:pos x="T2" y="T3"/>
                      </a:cxn>
                      <a:cxn ang="0">
                        <a:pos x="T4" y="T5"/>
                      </a:cxn>
                      <a:cxn ang="0">
                        <a:pos x="T6" y="T7"/>
                      </a:cxn>
                      <a:cxn ang="0">
                        <a:pos x="T8" y="T9"/>
                      </a:cxn>
                      <a:cxn ang="0">
                        <a:pos x="T10" y="T11"/>
                      </a:cxn>
                      <a:cxn ang="0">
                        <a:pos x="T12" y="T13"/>
                      </a:cxn>
                    </a:cxnLst>
                    <a:rect l="0" t="0" r="r" b="b"/>
                    <a:pathLst>
                      <a:path w="250" h="177">
                        <a:moveTo>
                          <a:pt x="0" y="170"/>
                        </a:moveTo>
                        <a:cubicBezTo>
                          <a:pt x="37" y="173"/>
                          <a:pt x="75" y="177"/>
                          <a:pt x="90" y="170"/>
                        </a:cubicBezTo>
                        <a:cubicBezTo>
                          <a:pt x="105" y="163"/>
                          <a:pt x="82" y="140"/>
                          <a:pt x="90" y="125"/>
                        </a:cubicBezTo>
                        <a:cubicBezTo>
                          <a:pt x="98" y="110"/>
                          <a:pt x="113" y="87"/>
                          <a:pt x="136" y="79"/>
                        </a:cubicBezTo>
                        <a:cubicBezTo>
                          <a:pt x="159" y="71"/>
                          <a:pt x="211" y="86"/>
                          <a:pt x="226" y="79"/>
                        </a:cubicBezTo>
                        <a:cubicBezTo>
                          <a:pt x="241" y="72"/>
                          <a:pt x="222" y="47"/>
                          <a:pt x="226" y="34"/>
                        </a:cubicBezTo>
                        <a:cubicBezTo>
                          <a:pt x="230" y="21"/>
                          <a:pt x="245" y="7"/>
                          <a:pt x="250" y="0"/>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73" name="Freeform 13">
                    <a:extLst>
                      <a:ext uri="{FF2B5EF4-FFF2-40B4-BE49-F238E27FC236}">
                        <a16:creationId xmlns:a16="http://schemas.microsoft.com/office/drawing/2014/main" id="{00000000-0008-0000-0200-000049000000}"/>
                      </a:ext>
                    </a:extLst>
                  </xdr:cNvPr>
                  <xdr:cNvSpPr>
                    <a:spLocks/>
                  </xdr:cNvSpPr>
                </xdr:nvSpPr>
                <xdr:spPr bwMode="auto">
                  <a:xfrm>
                    <a:off x="2426" y="791"/>
                    <a:ext cx="242" cy="151"/>
                  </a:xfrm>
                  <a:custGeom>
                    <a:avLst/>
                    <a:gdLst>
                      <a:gd name="T0" fmla="*/ 0 w 242"/>
                      <a:gd name="T1" fmla="*/ 99 h 151"/>
                      <a:gd name="T2" fmla="*/ 91 w 242"/>
                      <a:gd name="T3" fmla="*/ 144 h 151"/>
                      <a:gd name="T4" fmla="*/ 227 w 242"/>
                      <a:gd name="T5" fmla="*/ 54 h 151"/>
                      <a:gd name="T6" fmla="*/ 182 w 242"/>
                      <a:gd name="T7" fmla="*/ 8 h 151"/>
                      <a:gd name="T8" fmla="*/ 136 w 242"/>
                      <a:gd name="T9" fmla="*/ 8 h 151"/>
                    </a:gdLst>
                    <a:ahLst/>
                    <a:cxnLst>
                      <a:cxn ang="0">
                        <a:pos x="T0" y="T1"/>
                      </a:cxn>
                      <a:cxn ang="0">
                        <a:pos x="T2" y="T3"/>
                      </a:cxn>
                      <a:cxn ang="0">
                        <a:pos x="T4" y="T5"/>
                      </a:cxn>
                      <a:cxn ang="0">
                        <a:pos x="T6" y="T7"/>
                      </a:cxn>
                      <a:cxn ang="0">
                        <a:pos x="T8" y="T9"/>
                      </a:cxn>
                    </a:cxnLst>
                    <a:rect l="0" t="0" r="r" b="b"/>
                    <a:pathLst>
                      <a:path w="242" h="151">
                        <a:moveTo>
                          <a:pt x="0" y="99"/>
                        </a:moveTo>
                        <a:cubicBezTo>
                          <a:pt x="26" y="125"/>
                          <a:pt x="53" y="151"/>
                          <a:pt x="91" y="144"/>
                        </a:cubicBezTo>
                        <a:cubicBezTo>
                          <a:pt x="129" y="137"/>
                          <a:pt x="212" y="77"/>
                          <a:pt x="227" y="54"/>
                        </a:cubicBezTo>
                        <a:cubicBezTo>
                          <a:pt x="242" y="31"/>
                          <a:pt x="197" y="16"/>
                          <a:pt x="182" y="8"/>
                        </a:cubicBezTo>
                        <a:cubicBezTo>
                          <a:pt x="167" y="0"/>
                          <a:pt x="151" y="4"/>
                          <a:pt x="136" y="8"/>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74" name="Freeform 14">
                    <a:extLst>
                      <a:ext uri="{FF2B5EF4-FFF2-40B4-BE49-F238E27FC236}">
                        <a16:creationId xmlns:a16="http://schemas.microsoft.com/office/drawing/2014/main" id="{00000000-0008-0000-0200-00004A000000}"/>
                      </a:ext>
                    </a:extLst>
                  </xdr:cNvPr>
                  <xdr:cNvSpPr>
                    <a:spLocks/>
                  </xdr:cNvSpPr>
                </xdr:nvSpPr>
                <xdr:spPr bwMode="auto">
                  <a:xfrm>
                    <a:off x="2601" y="890"/>
                    <a:ext cx="101" cy="336"/>
                  </a:xfrm>
                  <a:custGeom>
                    <a:avLst/>
                    <a:gdLst>
                      <a:gd name="T0" fmla="*/ 101 w 101"/>
                      <a:gd name="T1" fmla="*/ 336 h 336"/>
                      <a:gd name="T2" fmla="*/ 52 w 101"/>
                      <a:gd name="T3" fmla="*/ 272 h 336"/>
                      <a:gd name="T4" fmla="*/ 52 w 101"/>
                      <a:gd name="T5" fmla="*/ 227 h 336"/>
                      <a:gd name="T6" fmla="*/ 52 w 101"/>
                      <a:gd name="T7" fmla="*/ 181 h 336"/>
                      <a:gd name="T8" fmla="*/ 7 w 101"/>
                      <a:gd name="T9" fmla="*/ 91 h 336"/>
                      <a:gd name="T10" fmla="*/ 7 w 101"/>
                      <a:gd name="T11" fmla="*/ 45 h 336"/>
                      <a:gd name="T12" fmla="*/ 7 w 101"/>
                      <a:gd name="T13" fmla="*/ 0 h 336"/>
                    </a:gdLst>
                    <a:ahLst/>
                    <a:cxnLst>
                      <a:cxn ang="0">
                        <a:pos x="T0" y="T1"/>
                      </a:cxn>
                      <a:cxn ang="0">
                        <a:pos x="T2" y="T3"/>
                      </a:cxn>
                      <a:cxn ang="0">
                        <a:pos x="T4" y="T5"/>
                      </a:cxn>
                      <a:cxn ang="0">
                        <a:pos x="T6" y="T7"/>
                      </a:cxn>
                      <a:cxn ang="0">
                        <a:pos x="T8" y="T9"/>
                      </a:cxn>
                      <a:cxn ang="0">
                        <a:pos x="T10" y="T11"/>
                      </a:cxn>
                      <a:cxn ang="0">
                        <a:pos x="T12" y="T13"/>
                      </a:cxn>
                    </a:cxnLst>
                    <a:rect l="0" t="0" r="r" b="b"/>
                    <a:pathLst>
                      <a:path w="101" h="336">
                        <a:moveTo>
                          <a:pt x="101" y="336"/>
                        </a:moveTo>
                        <a:cubicBezTo>
                          <a:pt x="93" y="326"/>
                          <a:pt x="60" y="290"/>
                          <a:pt x="52" y="272"/>
                        </a:cubicBezTo>
                        <a:cubicBezTo>
                          <a:pt x="44" y="254"/>
                          <a:pt x="52" y="242"/>
                          <a:pt x="52" y="227"/>
                        </a:cubicBezTo>
                        <a:cubicBezTo>
                          <a:pt x="52" y="212"/>
                          <a:pt x="59" y="204"/>
                          <a:pt x="52" y="181"/>
                        </a:cubicBezTo>
                        <a:cubicBezTo>
                          <a:pt x="45" y="158"/>
                          <a:pt x="14" y="114"/>
                          <a:pt x="7" y="91"/>
                        </a:cubicBezTo>
                        <a:cubicBezTo>
                          <a:pt x="0" y="68"/>
                          <a:pt x="7" y="60"/>
                          <a:pt x="7" y="45"/>
                        </a:cubicBezTo>
                        <a:cubicBezTo>
                          <a:pt x="7" y="30"/>
                          <a:pt x="7" y="15"/>
                          <a:pt x="7" y="0"/>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75" name="Freeform 15">
                    <a:extLst>
                      <a:ext uri="{FF2B5EF4-FFF2-40B4-BE49-F238E27FC236}">
                        <a16:creationId xmlns:a16="http://schemas.microsoft.com/office/drawing/2014/main" id="{00000000-0008-0000-0200-00004B000000}"/>
                      </a:ext>
                    </a:extLst>
                  </xdr:cNvPr>
                  <xdr:cNvSpPr>
                    <a:spLocks/>
                  </xdr:cNvSpPr>
                </xdr:nvSpPr>
                <xdr:spPr bwMode="auto">
                  <a:xfrm>
                    <a:off x="2653" y="709"/>
                    <a:ext cx="190" cy="144"/>
                  </a:xfrm>
                  <a:custGeom>
                    <a:avLst/>
                    <a:gdLst>
                      <a:gd name="T0" fmla="*/ 182 w 190"/>
                      <a:gd name="T1" fmla="*/ 0 h 144"/>
                      <a:gd name="T2" fmla="*/ 182 w 190"/>
                      <a:gd name="T3" fmla="*/ 90 h 144"/>
                      <a:gd name="T4" fmla="*/ 136 w 190"/>
                      <a:gd name="T5" fmla="*/ 136 h 144"/>
                      <a:gd name="T6" fmla="*/ 91 w 190"/>
                      <a:gd name="T7" fmla="*/ 136 h 144"/>
                      <a:gd name="T8" fmla="*/ 0 w 190"/>
                      <a:gd name="T9" fmla="*/ 136 h 144"/>
                    </a:gdLst>
                    <a:ahLst/>
                    <a:cxnLst>
                      <a:cxn ang="0">
                        <a:pos x="T0" y="T1"/>
                      </a:cxn>
                      <a:cxn ang="0">
                        <a:pos x="T2" y="T3"/>
                      </a:cxn>
                      <a:cxn ang="0">
                        <a:pos x="T4" y="T5"/>
                      </a:cxn>
                      <a:cxn ang="0">
                        <a:pos x="T6" y="T7"/>
                      </a:cxn>
                      <a:cxn ang="0">
                        <a:pos x="T8" y="T9"/>
                      </a:cxn>
                    </a:cxnLst>
                    <a:rect l="0" t="0" r="r" b="b"/>
                    <a:pathLst>
                      <a:path w="190" h="144">
                        <a:moveTo>
                          <a:pt x="182" y="0"/>
                        </a:moveTo>
                        <a:cubicBezTo>
                          <a:pt x="186" y="33"/>
                          <a:pt x="190" y="67"/>
                          <a:pt x="182" y="90"/>
                        </a:cubicBezTo>
                        <a:cubicBezTo>
                          <a:pt x="174" y="113"/>
                          <a:pt x="151" y="128"/>
                          <a:pt x="136" y="136"/>
                        </a:cubicBezTo>
                        <a:cubicBezTo>
                          <a:pt x="121" y="144"/>
                          <a:pt x="114" y="136"/>
                          <a:pt x="91" y="136"/>
                        </a:cubicBezTo>
                        <a:cubicBezTo>
                          <a:pt x="68" y="136"/>
                          <a:pt x="34" y="136"/>
                          <a:pt x="0" y="136"/>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76" name="Freeform 16">
                    <a:extLst>
                      <a:ext uri="{FF2B5EF4-FFF2-40B4-BE49-F238E27FC236}">
                        <a16:creationId xmlns:a16="http://schemas.microsoft.com/office/drawing/2014/main" id="{00000000-0008-0000-0200-00004C000000}"/>
                      </a:ext>
                    </a:extLst>
                  </xdr:cNvPr>
                  <xdr:cNvSpPr>
                    <a:spLocks/>
                  </xdr:cNvSpPr>
                </xdr:nvSpPr>
                <xdr:spPr bwMode="auto">
                  <a:xfrm>
                    <a:off x="2789" y="709"/>
                    <a:ext cx="272" cy="188"/>
                  </a:xfrm>
                  <a:custGeom>
                    <a:avLst/>
                    <a:gdLst>
                      <a:gd name="T0" fmla="*/ 272 w 272"/>
                      <a:gd name="T1" fmla="*/ 0 h 188"/>
                      <a:gd name="T2" fmla="*/ 227 w 272"/>
                      <a:gd name="T3" fmla="*/ 45 h 188"/>
                      <a:gd name="T4" fmla="*/ 182 w 272"/>
                      <a:gd name="T5" fmla="*/ 136 h 188"/>
                      <a:gd name="T6" fmla="*/ 91 w 272"/>
                      <a:gd name="T7" fmla="*/ 181 h 188"/>
                      <a:gd name="T8" fmla="*/ 46 w 272"/>
                      <a:gd name="T9" fmla="*/ 181 h 188"/>
                      <a:gd name="T10" fmla="*/ 0 w 272"/>
                      <a:gd name="T11" fmla="*/ 136 h 188"/>
                    </a:gdLst>
                    <a:ahLst/>
                    <a:cxnLst>
                      <a:cxn ang="0">
                        <a:pos x="T0" y="T1"/>
                      </a:cxn>
                      <a:cxn ang="0">
                        <a:pos x="T2" y="T3"/>
                      </a:cxn>
                      <a:cxn ang="0">
                        <a:pos x="T4" y="T5"/>
                      </a:cxn>
                      <a:cxn ang="0">
                        <a:pos x="T6" y="T7"/>
                      </a:cxn>
                      <a:cxn ang="0">
                        <a:pos x="T8" y="T9"/>
                      </a:cxn>
                      <a:cxn ang="0">
                        <a:pos x="T10" y="T11"/>
                      </a:cxn>
                    </a:cxnLst>
                    <a:rect l="0" t="0" r="r" b="b"/>
                    <a:pathLst>
                      <a:path w="272" h="188">
                        <a:moveTo>
                          <a:pt x="272" y="0"/>
                        </a:moveTo>
                        <a:cubicBezTo>
                          <a:pt x="257" y="11"/>
                          <a:pt x="242" y="22"/>
                          <a:pt x="227" y="45"/>
                        </a:cubicBezTo>
                        <a:cubicBezTo>
                          <a:pt x="212" y="68"/>
                          <a:pt x="205" y="113"/>
                          <a:pt x="182" y="136"/>
                        </a:cubicBezTo>
                        <a:cubicBezTo>
                          <a:pt x="159" y="159"/>
                          <a:pt x="114" y="174"/>
                          <a:pt x="91" y="181"/>
                        </a:cubicBezTo>
                        <a:cubicBezTo>
                          <a:pt x="68" y="188"/>
                          <a:pt x="61" y="188"/>
                          <a:pt x="46" y="181"/>
                        </a:cubicBezTo>
                        <a:cubicBezTo>
                          <a:pt x="31" y="174"/>
                          <a:pt x="15" y="155"/>
                          <a:pt x="0" y="136"/>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77" name="Freeform 17">
                    <a:extLst>
                      <a:ext uri="{FF2B5EF4-FFF2-40B4-BE49-F238E27FC236}">
                        <a16:creationId xmlns:a16="http://schemas.microsoft.com/office/drawing/2014/main" id="{00000000-0008-0000-0200-00004D000000}"/>
                      </a:ext>
                    </a:extLst>
                  </xdr:cNvPr>
                  <xdr:cNvSpPr>
                    <a:spLocks/>
                  </xdr:cNvSpPr>
                </xdr:nvSpPr>
                <xdr:spPr bwMode="auto">
                  <a:xfrm>
                    <a:off x="2782" y="890"/>
                    <a:ext cx="238" cy="342"/>
                  </a:xfrm>
                  <a:custGeom>
                    <a:avLst/>
                    <a:gdLst>
                      <a:gd name="T0" fmla="*/ 53 w 238"/>
                      <a:gd name="T1" fmla="*/ 0 h 342"/>
                      <a:gd name="T2" fmla="*/ 98 w 238"/>
                      <a:gd name="T3" fmla="*/ 91 h 342"/>
                      <a:gd name="T4" fmla="*/ 7 w 238"/>
                      <a:gd name="T5" fmla="*/ 136 h 342"/>
                      <a:gd name="T6" fmla="*/ 53 w 238"/>
                      <a:gd name="T7" fmla="*/ 181 h 342"/>
                      <a:gd name="T8" fmla="*/ 189 w 238"/>
                      <a:gd name="T9" fmla="*/ 227 h 342"/>
                      <a:gd name="T10" fmla="*/ 234 w 238"/>
                      <a:gd name="T11" fmla="*/ 272 h 342"/>
                      <a:gd name="T12" fmla="*/ 214 w 238"/>
                      <a:gd name="T13" fmla="*/ 342 h 342"/>
                    </a:gdLst>
                    <a:ahLst/>
                    <a:cxnLst>
                      <a:cxn ang="0">
                        <a:pos x="T0" y="T1"/>
                      </a:cxn>
                      <a:cxn ang="0">
                        <a:pos x="T2" y="T3"/>
                      </a:cxn>
                      <a:cxn ang="0">
                        <a:pos x="T4" y="T5"/>
                      </a:cxn>
                      <a:cxn ang="0">
                        <a:pos x="T6" y="T7"/>
                      </a:cxn>
                      <a:cxn ang="0">
                        <a:pos x="T8" y="T9"/>
                      </a:cxn>
                      <a:cxn ang="0">
                        <a:pos x="T10" y="T11"/>
                      </a:cxn>
                      <a:cxn ang="0">
                        <a:pos x="T12" y="T13"/>
                      </a:cxn>
                    </a:cxnLst>
                    <a:rect l="0" t="0" r="r" b="b"/>
                    <a:pathLst>
                      <a:path w="238" h="342">
                        <a:moveTo>
                          <a:pt x="53" y="0"/>
                        </a:moveTo>
                        <a:cubicBezTo>
                          <a:pt x="79" y="34"/>
                          <a:pt x="106" y="68"/>
                          <a:pt x="98" y="91"/>
                        </a:cubicBezTo>
                        <a:cubicBezTo>
                          <a:pt x="90" y="114"/>
                          <a:pt x="14" y="121"/>
                          <a:pt x="7" y="136"/>
                        </a:cubicBezTo>
                        <a:cubicBezTo>
                          <a:pt x="0" y="151"/>
                          <a:pt x="23" y="166"/>
                          <a:pt x="53" y="181"/>
                        </a:cubicBezTo>
                        <a:cubicBezTo>
                          <a:pt x="83" y="196"/>
                          <a:pt x="159" y="212"/>
                          <a:pt x="189" y="227"/>
                        </a:cubicBezTo>
                        <a:cubicBezTo>
                          <a:pt x="219" y="242"/>
                          <a:pt x="230" y="253"/>
                          <a:pt x="234" y="272"/>
                        </a:cubicBezTo>
                        <a:cubicBezTo>
                          <a:pt x="238" y="291"/>
                          <a:pt x="218" y="328"/>
                          <a:pt x="214" y="342"/>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78" name="Freeform 18">
                    <a:extLst>
                      <a:ext uri="{FF2B5EF4-FFF2-40B4-BE49-F238E27FC236}">
                        <a16:creationId xmlns:a16="http://schemas.microsoft.com/office/drawing/2014/main" id="{00000000-0008-0000-0200-00004E000000}"/>
                      </a:ext>
                    </a:extLst>
                  </xdr:cNvPr>
                  <xdr:cNvSpPr>
                    <a:spLocks/>
                  </xdr:cNvSpPr>
                </xdr:nvSpPr>
                <xdr:spPr bwMode="auto">
                  <a:xfrm>
                    <a:off x="2624" y="1006"/>
                    <a:ext cx="165" cy="23"/>
                  </a:xfrm>
                  <a:custGeom>
                    <a:avLst/>
                    <a:gdLst>
                      <a:gd name="T0" fmla="*/ 165 w 165"/>
                      <a:gd name="T1" fmla="*/ 20 h 23"/>
                      <a:gd name="T2" fmla="*/ 120 w 165"/>
                      <a:gd name="T3" fmla="*/ 20 h 23"/>
                      <a:gd name="T4" fmla="*/ 0 w 165"/>
                      <a:gd name="T5" fmla="*/ 0 h 23"/>
                    </a:gdLst>
                    <a:ahLst/>
                    <a:cxnLst>
                      <a:cxn ang="0">
                        <a:pos x="T0" y="T1"/>
                      </a:cxn>
                      <a:cxn ang="0">
                        <a:pos x="T2" y="T3"/>
                      </a:cxn>
                      <a:cxn ang="0">
                        <a:pos x="T4" y="T5"/>
                      </a:cxn>
                    </a:cxnLst>
                    <a:rect l="0" t="0" r="r" b="b"/>
                    <a:pathLst>
                      <a:path w="165" h="23">
                        <a:moveTo>
                          <a:pt x="165" y="20"/>
                        </a:moveTo>
                        <a:cubicBezTo>
                          <a:pt x="154" y="20"/>
                          <a:pt x="147" y="23"/>
                          <a:pt x="120" y="20"/>
                        </a:cubicBezTo>
                        <a:cubicBezTo>
                          <a:pt x="93" y="17"/>
                          <a:pt x="25" y="4"/>
                          <a:pt x="0" y="0"/>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grpSp>
          <xdr:grpSp>
            <xdr:nvGrpSpPr>
              <xdr:cNvPr id="20" name="Group 23">
                <a:extLst>
                  <a:ext uri="{FF2B5EF4-FFF2-40B4-BE49-F238E27FC236}">
                    <a16:creationId xmlns:a16="http://schemas.microsoft.com/office/drawing/2014/main" id="{00000000-0008-0000-0200-000014000000}"/>
                  </a:ext>
                </a:extLst>
              </xdr:cNvPr>
              <xdr:cNvGrpSpPr>
                <a:grpSpLocks/>
              </xdr:cNvGrpSpPr>
            </xdr:nvGrpSpPr>
            <xdr:grpSpPr bwMode="auto">
              <a:xfrm>
                <a:off x="879" y="510"/>
                <a:ext cx="1323" cy="788"/>
                <a:chOff x="879" y="510"/>
                <a:chExt cx="1323" cy="788"/>
              </a:xfrm>
              <a:grpFill/>
            </xdr:grpSpPr>
            <xdr:sp macro="" textlink="">
              <xdr:nvSpPr>
                <xdr:cNvPr id="62" name="Freeform 24">
                  <a:extLst>
                    <a:ext uri="{FF2B5EF4-FFF2-40B4-BE49-F238E27FC236}">
                      <a16:creationId xmlns:a16="http://schemas.microsoft.com/office/drawing/2014/main" id="{00000000-0008-0000-0200-00003E000000}"/>
                    </a:ext>
                  </a:extLst>
                </xdr:cNvPr>
                <xdr:cNvSpPr>
                  <a:spLocks/>
                </xdr:cNvSpPr>
              </xdr:nvSpPr>
              <xdr:spPr bwMode="auto">
                <a:xfrm>
                  <a:off x="879" y="510"/>
                  <a:ext cx="1323" cy="788"/>
                </a:xfrm>
                <a:custGeom>
                  <a:avLst/>
                  <a:gdLst>
                    <a:gd name="T0" fmla="*/ 141 w 1323"/>
                    <a:gd name="T1" fmla="*/ 153 h 788"/>
                    <a:gd name="T2" fmla="*/ 187 w 1323"/>
                    <a:gd name="T3" fmla="*/ 153 h 788"/>
                    <a:gd name="T4" fmla="*/ 277 w 1323"/>
                    <a:gd name="T5" fmla="*/ 153 h 788"/>
                    <a:gd name="T6" fmla="*/ 323 w 1323"/>
                    <a:gd name="T7" fmla="*/ 62 h 788"/>
                    <a:gd name="T8" fmla="*/ 435 w 1323"/>
                    <a:gd name="T9" fmla="*/ 0 h 788"/>
                    <a:gd name="T10" fmla="*/ 595 w 1323"/>
                    <a:gd name="T11" fmla="*/ 62 h 788"/>
                    <a:gd name="T12" fmla="*/ 640 w 1323"/>
                    <a:gd name="T13" fmla="*/ 108 h 788"/>
                    <a:gd name="T14" fmla="*/ 731 w 1323"/>
                    <a:gd name="T15" fmla="*/ 108 h 788"/>
                    <a:gd name="T16" fmla="*/ 987 w 1323"/>
                    <a:gd name="T17" fmla="*/ 96 h 788"/>
                    <a:gd name="T18" fmla="*/ 1139 w 1323"/>
                    <a:gd name="T19" fmla="*/ 153 h 788"/>
                    <a:gd name="T20" fmla="*/ 1299 w 1323"/>
                    <a:gd name="T21" fmla="*/ 168 h 788"/>
                    <a:gd name="T22" fmla="*/ 1281 w 1323"/>
                    <a:gd name="T23" fmla="*/ 297 h 788"/>
                    <a:gd name="T24" fmla="*/ 1239 w 1323"/>
                    <a:gd name="T25" fmla="*/ 450 h 788"/>
                    <a:gd name="T26" fmla="*/ 1137 w 1323"/>
                    <a:gd name="T27" fmla="*/ 618 h 788"/>
                    <a:gd name="T28" fmla="*/ 1029 w 1323"/>
                    <a:gd name="T29" fmla="*/ 666 h 788"/>
                    <a:gd name="T30" fmla="*/ 686 w 1323"/>
                    <a:gd name="T31" fmla="*/ 607 h 788"/>
                    <a:gd name="T32" fmla="*/ 561 w 1323"/>
                    <a:gd name="T33" fmla="*/ 768 h 788"/>
                    <a:gd name="T34" fmla="*/ 459 w 1323"/>
                    <a:gd name="T35" fmla="*/ 726 h 788"/>
                    <a:gd name="T36" fmla="*/ 368 w 1323"/>
                    <a:gd name="T37" fmla="*/ 743 h 788"/>
                    <a:gd name="T38" fmla="*/ 323 w 1323"/>
                    <a:gd name="T39" fmla="*/ 743 h 788"/>
                    <a:gd name="T40" fmla="*/ 297 w 1323"/>
                    <a:gd name="T41" fmla="*/ 642 h 788"/>
                    <a:gd name="T42" fmla="*/ 189 w 1323"/>
                    <a:gd name="T43" fmla="*/ 660 h 788"/>
                    <a:gd name="T44" fmla="*/ 96 w 1323"/>
                    <a:gd name="T45" fmla="*/ 697 h 788"/>
                    <a:gd name="T46" fmla="*/ 141 w 1323"/>
                    <a:gd name="T47" fmla="*/ 607 h 788"/>
                    <a:gd name="T48" fmla="*/ 187 w 1323"/>
                    <a:gd name="T49" fmla="*/ 561 h 788"/>
                    <a:gd name="T50" fmla="*/ 135 w 1323"/>
                    <a:gd name="T51" fmla="*/ 522 h 788"/>
                    <a:gd name="T52" fmla="*/ 51 w 1323"/>
                    <a:gd name="T53" fmla="*/ 425 h 788"/>
                    <a:gd name="T54" fmla="*/ 96 w 1323"/>
                    <a:gd name="T55" fmla="*/ 380 h 788"/>
                    <a:gd name="T56" fmla="*/ 3 w 1323"/>
                    <a:gd name="T57" fmla="*/ 294 h 788"/>
                    <a:gd name="T58" fmla="*/ 75 w 1323"/>
                    <a:gd name="T59" fmla="*/ 204 h 788"/>
                    <a:gd name="T60" fmla="*/ 141 w 1323"/>
                    <a:gd name="T61" fmla="*/ 153 h 78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Lst>
                  <a:rect l="0" t="0" r="r" b="b"/>
                  <a:pathLst>
                    <a:path w="1323" h="788">
                      <a:moveTo>
                        <a:pt x="141" y="153"/>
                      </a:moveTo>
                      <a:cubicBezTo>
                        <a:pt x="164" y="145"/>
                        <a:pt x="164" y="153"/>
                        <a:pt x="187" y="153"/>
                      </a:cubicBezTo>
                      <a:cubicBezTo>
                        <a:pt x="210" y="153"/>
                        <a:pt x="254" y="168"/>
                        <a:pt x="277" y="153"/>
                      </a:cubicBezTo>
                      <a:cubicBezTo>
                        <a:pt x="300" y="138"/>
                        <a:pt x="297" y="88"/>
                        <a:pt x="323" y="62"/>
                      </a:cubicBezTo>
                      <a:cubicBezTo>
                        <a:pt x="349" y="36"/>
                        <a:pt x="390" y="0"/>
                        <a:pt x="435" y="0"/>
                      </a:cubicBezTo>
                      <a:cubicBezTo>
                        <a:pt x="480" y="0"/>
                        <a:pt x="561" y="44"/>
                        <a:pt x="595" y="62"/>
                      </a:cubicBezTo>
                      <a:cubicBezTo>
                        <a:pt x="629" y="80"/>
                        <a:pt x="617" y="100"/>
                        <a:pt x="640" y="108"/>
                      </a:cubicBezTo>
                      <a:cubicBezTo>
                        <a:pt x="663" y="116"/>
                        <a:pt x="673" y="110"/>
                        <a:pt x="731" y="108"/>
                      </a:cubicBezTo>
                      <a:cubicBezTo>
                        <a:pt x="789" y="106"/>
                        <a:pt x="919" y="88"/>
                        <a:pt x="987" y="96"/>
                      </a:cubicBezTo>
                      <a:cubicBezTo>
                        <a:pt x="1055" y="104"/>
                        <a:pt x="1087" y="141"/>
                        <a:pt x="1139" y="153"/>
                      </a:cubicBezTo>
                      <a:cubicBezTo>
                        <a:pt x="1191" y="165"/>
                        <a:pt x="1275" y="144"/>
                        <a:pt x="1299" y="168"/>
                      </a:cubicBezTo>
                      <a:cubicBezTo>
                        <a:pt x="1323" y="192"/>
                        <a:pt x="1291" y="250"/>
                        <a:pt x="1281" y="297"/>
                      </a:cubicBezTo>
                      <a:cubicBezTo>
                        <a:pt x="1271" y="344"/>
                        <a:pt x="1263" y="397"/>
                        <a:pt x="1239" y="450"/>
                      </a:cubicBezTo>
                      <a:cubicBezTo>
                        <a:pt x="1215" y="503"/>
                        <a:pt x="1172" y="582"/>
                        <a:pt x="1137" y="618"/>
                      </a:cubicBezTo>
                      <a:cubicBezTo>
                        <a:pt x="1102" y="654"/>
                        <a:pt x="1104" y="668"/>
                        <a:pt x="1029" y="666"/>
                      </a:cubicBezTo>
                      <a:cubicBezTo>
                        <a:pt x="954" y="664"/>
                        <a:pt x="764" y="590"/>
                        <a:pt x="686" y="607"/>
                      </a:cubicBezTo>
                      <a:cubicBezTo>
                        <a:pt x="608" y="624"/>
                        <a:pt x="599" y="748"/>
                        <a:pt x="561" y="768"/>
                      </a:cubicBezTo>
                      <a:cubicBezTo>
                        <a:pt x="523" y="788"/>
                        <a:pt x="491" y="730"/>
                        <a:pt x="459" y="726"/>
                      </a:cubicBezTo>
                      <a:cubicBezTo>
                        <a:pt x="427" y="722"/>
                        <a:pt x="391" y="740"/>
                        <a:pt x="368" y="743"/>
                      </a:cubicBezTo>
                      <a:cubicBezTo>
                        <a:pt x="345" y="746"/>
                        <a:pt x="335" y="760"/>
                        <a:pt x="323" y="743"/>
                      </a:cubicBezTo>
                      <a:cubicBezTo>
                        <a:pt x="311" y="726"/>
                        <a:pt x="319" y="656"/>
                        <a:pt x="297" y="642"/>
                      </a:cubicBezTo>
                      <a:cubicBezTo>
                        <a:pt x="275" y="628"/>
                        <a:pt x="222" y="651"/>
                        <a:pt x="189" y="660"/>
                      </a:cubicBezTo>
                      <a:cubicBezTo>
                        <a:pt x="156" y="669"/>
                        <a:pt x="104" y="706"/>
                        <a:pt x="96" y="697"/>
                      </a:cubicBezTo>
                      <a:cubicBezTo>
                        <a:pt x="88" y="688"/>
                        <a:pt x="126" y="630"/>
                        <a:pt x="141" y="607"/>
                      </a:cubicBezTo>
                      <a:cubicBezTo>
                        <a:pt x="156" y="584"/>
                        <a:pt x="188" y="575"/>
                        <a:pt x="187" y="561"/>
                      </a:cubicBezTo>
                      <a:cubicBezTo>
                        <a:pt x="186" y="547"/>
                        <a:pt x="158" y="545"/>
                        <a:pt x="135" y="522"/>
                      </a:cubicBezTo>
                      <a:cubicBezTo>
                        <a:pt x="112" y="499"/>
                        <a:pt x="57" y="449"/>
                        <a:pt x="51" y="425"/>
                      </a:cubicBezTo>
                      <a:cubicBezTo>
                        <a:pt x="45" y="401"/>
                        <a:pt x="104" y="402"/>
                        <a:pt x="96" y="380"/>
                      </a:cubicBezTo>
                      <a:cubicBezTo>
                        <a:pt x="88" y="358"/>
                        <a:pt x="6" y="323"/>
                        <a:pt x="3" y="294"/>
                      </a:cubicBezTo>
                      <a:cubicBezTo>
                        <a:pt x="0" y="265"/>
                        <a:pt x="52" y="228"/>
                        <a:pt x="75" y="204"/>
                      </a:cubicBezTo>
                      <a:cubicBezTo>
                        <a:pt x="98" y="180"/>
                        <a:pt x="127" y="164"/>
                        <a:pt x="141" y="153"/>
                      </a:cubicBezTo>
                      <a:close/>
                    </a:path>
                  </a:pathLst>
                </a:custGeom>
                <a:grpFill/>
                <a:ln w="38100" cmpd="sng">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nvGrpSpPr>
                <xdr:cNvPr id="63" name="Group 25">
                  <a:extLst>
                    <a:ext uri="{FF2B5EF4-FFF2-40B4-BE49-F238E27FC236}">
                      <a16:creationId xmlns:a16="http://schemas.microsoft.com/office/drawing/2014/main" id="{00000000-0008-0000-0200-00003F000000}"/>
                    </a:ext>
                  </a:extLst>
                </xdr:cNvPr>
                <xdr:cNvGrpSpPr>
                  <a:grpSpLocks/>
                </xdr:cNvGrpSpPr>
              </xdr:nvGrpSpPr>
              <xdr:grpSpPr bwMode="auto">
                <a:xfrm>
                  <a:off x="975" y="527"/>
                  <a:ext cx="1179" cy="619"/>
                  <a:chOff x="975" y="527"/>
                  <a:chExt cx="1179" cy="619"/>
                </a:xfrm>
                <a:grpFill/>
              </xdr:grpSpPr>
              <xdr:sp macro="" textlink="">
                <xdr:nvSpPr>
                  <xdr:cNvPr id="64" name="Freeform 26">
                    <a:extLst>
                      <a:ext uri="{FF2B5EF4-FFF2-40B4-BE49-F238E27FC236}">
                        <a16:creationId xmlns:a16="http://schemas.microsoft.com/office/drawing/2014/main" id="{00000000-0008-0000-0200-000040000000}"/>
                      </a:ext>
                    </a:extLst>
                  </xdr:cNvPr>
                  <xdr:cNvSpPr>
                    <a:spLocks/>
                  </xdr:cNvSpPr>
                </xdr:nvSpPr>
                <xdr:spPr bwMode="auto">
                  <a:xfrm>
                    <a:off x="975" y="527"/>
                    <a:ext cx="408" cy="454"/>
                  </a:xfrm>
                  <a:custGeom>
                    <a:avLst/>
                    <a:gdLst>
                      <a:gd name="T0" fmla="*/ 0 w 408"/>
                      <a:gd name="T1" fmla="*/ 454 h 454"/>
                      <a:gd name="T2" fmla="*/ 45 w 408"/>
                      <a:gd name="T3" fmla="*/ 408 h 454"/>
                      <a:gd name="T4" fmla="*/ 136 w 408"/>
                      <a:gd name="T5" fmla="*/ 363 h 454"/>
                      <a:gd name="T6" fmla="*/ 272 w 408"/>
                      <a:gd name="T7" fmla="*/ 318 h 454"/>
                      <a:gd name="T8" fmla="*/ 272 w 408"/>
                      <a:gd name="T9" fmla="*/ 272 h 454"/>
                      <a:gd name="T10" fmla="*/ 317 w 408"/>
                      <a:gd name="T11" fmla="*/ 136 h 454"/>
                      <a:gd name="T12" fmla="*/ 408 w 408"/>
                      <a:gd name="T13" fmla="*/ 0 h 454"/>
                    </a:gdLst>
                    <a:ahLst/>
                    <a:cxnLst>
                      <a:cxn ang="0">
                        <a:pos x="T0" y="T1"/>
                      </a:cxn>
                      <a:cxn ang="0">
                        <a:pos x="T2" y="T3"/>
                      </a:cxn>
                      <a:cxn ang="0">
                        <a:pos x="T4" y="T5"/>
                      </a:cxn>
                      <a:cxn ang="0">
                        <a:pos x="T6" y="T7"/>
                      </a:cxn>
                      <a:cxn ang="0">
                        <a:pos x="T8" y="T9"/>
                      </a:cxn>
                      <a:cxn ang="0">
                        <a:pos x="T10" y="T11"/>
                      </a:cxn>
                      <a:cxn ang="0">
                        <a:pos x="T12" y="T13"/>
                      </a:cxn>
                    </a:cxnLst>
                    <a:rect l="0" t="0" r="r" b="b"/>
                    <a:pathLst>
                      <a:path w="408" h="454">
                        <a:moveTo>
                          <a:pt x="0" y="454"/>
                        </a:moveTo>
                        <a:cubicBezTo>
                          <a:pt x="11" y="438"/>
                          <a:pt x="22" y="423"/>
                          <a:pt x="45" y="408"/>
                        </a:cubicBezTo>
                        <a:cubicBezTo>
                          <a:pt x="68" y="393"/>
                          <a:pt x="98" y="378"/>
                          <a:pt x="136" y="363"/>
                        </a:cubicBezTo>
                        <a:cubicBezTo>
                          <a:pt x="174" y="348"/>
                          <a:pt x="249" y="333"/>
                          <a:pt x="272" y="318"/>
                        </a:cubicBezTo>
                        <a:cubicBezTo>
                          <a:pt x="295" y="303"/>
                          <a:pt x="265" y="302"/>
                          <a:pt x="272" y="272"/>
                        </a:cubicBezTo>
                        <a:cubicBezTo>
                          <a:pt x="279" y="242"/>
                          <a:pt x="294" y="181"/>
                          <a:pt x="317" y="136"/>
                        </a:cubicBezTo>
                        <a:cubicBezTo>
                          <a:pt x="340" y="91"/>
                          <a:pt x="393" y="23"/>
                          <a:pt x="408" y="0"/>
                        </a:cubicBezTo>
                      </a:path>
                    </a:pathLst>
                  </a:custGeom>
                  <a:grpFill/>
                  <a:ln w="9525" cmpd="sng">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65" name="Freeform 27">
                    <a:extLst>
                      <a:ext uri="{FF2B5EF4-FFF2-40B4-BE49-F238E27FC236}">
                        <a16:creationId xmlns:a16="http://schemas.microsoft.com/office/drawing/2014/main" id="{00000000-0008-0000-0200-000041000000}"/>
                      </a:ext>
                    </a:extLst>
                  </xdr:cNvPr>
                  <xdr:cNvSpPr>
                    <a:spLocks/>
                  </xdr:cNvSpPr>
                </xdr:nvSpPr>
                <xdr:spPr bwMode="auto">
                  <a:xfrm>
                    <a:off x="1156" y="748"/>
                    <a:ext cx="138" cy="398"/>
                  </a:xfrm>
                  <a:custGeom>
                    <a:avLst/>
                    <a:gdLst>
                      <a:gd name="T0" fmla="*/ 14 w 138"/>
                      <a:gd name="T1" fmla="*/ 398 h 398"/>
                      <a:gd name="T2" fmla="*/ 46 w 138"/>
                      <a:gd name="T3" fmla="*/ 369 h 398"/>
                      <a:gd name="T4" fmla="*/ 0 w 138"/>
                      <a:gd name="T5" fmla="*/ 278 h 398"/>
                      <a:gd name="T6" fmla="*/ 46 w 138"/>
                      <a:gd name="T7" fmla="*/ 233 h 398"/>
                      <a:gd name="T8" fmla="*/ 91 w 138"/>
                      <a:gd name="T9" fmla="*/ 233 h 398"/>
                      <a:gd name="T10" fmla="*/ 136 w 138"/>
                      <a:gd name="T11" fmla="*/ 142 h 398"/>
                      <a:gd name="T12" fmla="*/ 106 w 138"/>
                      <a:gd name="T13" fmla="*/ 0 h 398"/>
                    </a:gdLst>
                    <a:ahLst/>
                    <a:cxnLst>
                      <a:cxn ang="0">
                        <a:pos x="T0" y="T1"/>
                      </a:cxn>
                      <a:cxn ang="0">
                        <a:pos x="T2" y="T3"/>
                      </a:cxn>
                      <a:cxn ang="0">
                        <a:pos x="T4" y="T5"/>
                      </a:cxn>
                      <a:cxn ang="0">
                        <a:pos x="T6" y="T7"/>
                      </a:cxn>
                      <a:cxn ang="0">
                        <a:pos x="T8" y="T9"/>
                      </a:cxn>
                      <a:cxn ang="0">
                        <a:pos x="T10" y="T11"/>
                      </a:cxn>
                      <a:cxn ang="0">
                        <a:pos x="T12" y="T13"/>
                      </a:cxn>
                    </a:cxnLst>
                    <a:rect l="0" t="0" r="r" b="b"/>
                    <a:pathLst>
                      <a:path w="138" h="398">
                        <a:moveTo>
                          <a:pt x="14" y="398"/>
                        </a:moveTo>
                        <a:cubicBezTo>
                          <a:pt x="19" y="394"/>
                          <a:pt x="48" y="389"/>
                          <a:pt x="46" y="369"/>
                        </a:cubicBezTo>
                        <a:cubicBezTo>
                          <a:pt x="44" y="349"/>
                          <a:pt x="0" y="301"/>
                          <a:pt x="0" y="278"/>
                        </a:cubicBezTo>
                        <a:cubicBezTo>
                          <a:pt x="0" y="255"/>
                          <a:pt x="31" y="240"/>
                          <a:pt x="46" y="233"/>
                        </a:cubicBezTo>
                        <a:cubicBezTo>
                          <a:pt x="61" y="226"/>
                          <a:pt x="76" y="248"/>
                          <a:pt x="91" y="233"/>
                        </a:cubicBezTo>
                        <a:cubicBezTo>
                          <a:pt x="106" y="218"/>
                          <a:pt x="134" y="181"/>
                          <a:pt x="136" y="142"/>
                        </a:cubicBezTo>
                        <a:cubicBezTo>
                          <a:pt x="138" y="103"/>
                          <a:pt x="112" y="30"/>
                          <a:pt x="106" y="0"/>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66" name="Freeform 28">
                    <a:extLst>
                      <a:ext uri="{FF2B5EF4-FFF2-40B4-BE49-F238E27FC236}">
                        <a16:creationId xmlns:a16="http://schemas.microsoft.com/office/drawing/2014/main" id="{00000000-0008-0000-0200-000042000000}"/>
                      </a:ext>
                    </a:extLst>
                  </xdr:cNvPr>
                  <xdr:cNvSpPr>
                    <a:spLocks/>
                  </xdr:cNvSpPr>
                </xdr:nvSpPr>
                <xdr:spPr bwMode="auto">
                  <a:xfrm>
                    <a:off x="1247" y="981"/>
                    <a:ext cx="363" cy="136"/>
                  </a:xfrm>
                  <a:custGeom>
                    <a:avLst/>
                    <a:gdLst>
                      <a:gd name="T0" fmla="*/ 0 w 363"/>
                      <a:gd name="T1" fmla="*/ 0 h 136"/>
                      <a:gd name="T2" fmla="*/ 45 w 363"/>
                      <a:gd name="T3" fmla="*/ 45 h 136"/>
                      <a:gd name="T4" fmla="*/ 91 w 363"/>
                      <a:gd name="T5" fmla="*/ 45 h 136"/>
                      <a:gd name="T6" fmla="*/ 182 w 363"/>
                      <a:gd name="T7" fmla="*/ 45 h 136"/>
                      <a:gd name="T8" fmla="*/ 227 w 363"/>
                      <a:gd name="T9" fmla="*/ 90 h 136"/>
                      <a:gd name="T10" fmla="*/ 272 w 363"/>
                      <a:gd name="T11" fmla="*/ 45 h 136"/>
                      <a:gd name="T12" fmla="*/ 318 w 363"/>
                      <a:gd name="T13" fmla="*/ 45 h 136"/>
                      <a:gd name="T14" fmla="*/ 363 w 363"/>
                      <a:gd name="T15" fmla="*/ 136 h 136"/>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363" h="136">
                        <a:moveTo>
                          <a:pt x="0" y="0"/>
                        </a:moveTo>
                        <a:cubicBezTo>
                          <a:pt x="15" y="19"/>
                          <a:pt x="30" y="38"/>
                          <a:pt x="45" y="45"/>
                        </a:cubicBezTo>
                        <a:cubicBezTo>
                          <a:pt x="60" y="52"/>
                          <a:pt x="68" y="45"/>
                          <a:pt x="91" y="45"/>
                        </a:cubicBezTo>
                        <a:cubicBezTo>
                          <a:pt x="114" y="45"/>
                          <a:pt x="159" y="38"/>
                          <a:pt x="182" y="45"/>
                        </a:cubicBezTo>
                        <a:cubicBezTo>
                          <a:pt x="205" y="52"/>
                          <a:pt x="212" y="90"/>
                          <a:pt x="227" y="90"/>
                        </a:cubicBezTo>
                        <a:cubicBezTo>
                          <a:pt x="242" y="90"/>
                          <a:pt x="257" y="52"/>
                          <a:pt x="272" y="45"/>
                        </a:cubicBezTo>
                        <a:cubicBezTo>
                          <a:pt x="287" y="38"/>
                          <a:pt x="303" y="30"/>
                          <a:pt x="318" y="45"/>
                        </a:cubicBezTo>
                        <a:cubicBezTo>
                          <a:pt x="333" y="60"/>
                          <a:pt x="356" y="121"/>
                          <a:pt x="363" y="136"/>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67" name="Freeform 29">
                    <a:extLst>
                      <a:ext uri="{FF2B5EF4-FFF2-40B4-BE49-F238E27FC236}">
                        <a16:creationId xmlns:a16="http://schemas.microsoft.com/office/drawing/2014/main" id="{00000000-0008-0000-0200-000043000000}"/>
                      </a:ext>
                    </a:extLst>
                  </xdr:cNvPr>
                  <xdr:cNvSpPr>
                    <a:spLocks/>
                  </xdr:cNvSpPr>
                </xdr:nvSpPr>
                <xdr:spPr bwMode="auto">
                  <a:xfrm>
                    <a:off x="1511" y="618"/>
                    <a:ext cx="62" cy="408"/>
                  </a:xfrm>
                  <a:custGeom>
                    <a:avLst/>
                    <a:gdLst>
                      <a:gd name="T0" fmla="*/ 8 w 62"/>
                      <a:gd name="T1" fmla="*/ 0 h 408"/>
                      <a:gd name="T2" fmla="*/ 8 w 62"/>
                      <a:gd name="T3" fmla="*/ 45 h 408"/>
                      <a:gd name="T4" fmla="*/ 8 w 62"/>
                      <a:gd name="T5" fmla="*/ 91 h 408"/>
                      <a:gd name="T6" fmla="*/ 54 w 62"/>
                      <a:gd name="T7" fmla="*/ 136 h 408"/>
                      <a:gd name="T8" fmla="*/ 54 w 62"/>
                      <a:gd name="T9" fmla="*/ 181 h 408"/>
                      <a:gd name="T10" fmla="*/ 8 w 62"/>
                      <a:gd name="T11" fmla="*/ 272 h 408"/>
                      <a:gd name="T12" fmla="*/ 8 w 62"/>
                      <a:gd name="T13" fmla="*/ 408 h 408"/>
                    </a:gdLst>
                    <a:ahLst/>
                    <a:cxnLst>
                      <a:cxn ang="0">
                        <a:pos x="T0" y="T1"/>
                      </a:cxn>
                      <a:cxn ang="0">
                        <a:pos x="T2" y="T3"/>
                      </a:cxn>
                      <a:cxn ang="0">
                        <a:pos x="T4" y="T5"/>
                      </a:cxn>
                      <a:cxn ang="0">
                        <a:pos x="T6" y="T7"/>
                      </a:cxn>
                      <a:cxn ang="0">
                        <a:pos x="T8" y="T9"/>
                      </a:cxn>
                      <a:cxn ang="0">
                        <a:pos x="T10" y="T11"/>
                      </a:cxn>
                      <a:cxn ang="0">
                        <a:pos x="T12" y="T13"/>
                      </a:cxn>
                    </a:cxnLst>
                    <a:rect l="0" t="0" r="r" b="b"/>
                    <a:pathLst>
                      <a:path w="62" h="408">
                        <a:moveTo>
                          <a:pt x="8" y="0"/>
                        </a:moveTo>
                        <a:cubicBezTo>
                          <a:pt x="8" y="15"/>
                          <a:pt x="8" y="30"/>
                          <a:pt x="8" y="45"/>
                        </a:cubicBezTo>
                        <a:cubicBezTo>
                          <a:pt x="8" y="60"/>
                          <a:pt x="0" y="76"/>
                          <a:pt x="8" y="91"/>
                        </a:cubicBezTo>
                        <a:cubicBezTo>
                          <a:pt x="16" y="106"/>
                          <a:pt x="46" y="121"/>
                          <a:pt x="54" y="136"/>
                        </a:cubicBezTo>
                        <a:cubicBezTo>
                          <a:pt x="62" y="151"/>
                          <a:pt x="62" y="158"/>
                          <a:pt x="54" y="181"/>
                        </a:cubicBezTo>
                        <a:cubicBezTo>
                          <a:pt x="46" y="204"/>
                          <a:pt x="16" y="234"/>
                          <a:pt x="8" y="272"/>
                        </a:cubicBezTo>
                        <a:cubicBezTo>
                          <a:pt x="0" y="310"/>
                          <a:pt x="8" y="385"/>
                          <a:pt x="8" y="408"/>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68" name="Freeform 30">
                    <a:extLst>
                      <a:ext uri="{FF2B5EF4-FFF2-40B4-BE49-F238E27FC236}">
                        <a16:creationId xmlns:a16="http://schemas.microsoft.com/office/drawing/2014/main" id="{00000000-0008-0000-0200-000044000000}"/>
                      </a:ext>
                    </a:extLst>
                  </xdr:cNvPr>
                  <xdr:cNvSpPr>
                    <a:spLocks/>
                  </xdr:cNvSpPr>
                </xdr:nvSpPr>
                <xdr:spPr bwMode="auto">
                  <a:xfrm>
                    <a:off x="1565" y="747"/>
                    <a:ext cx="589" cy="106"/>
                  </a:xfrm>
                  <a:custGeom>
                    <a:avLst/>
                    <a:gdLst>
                      <a:gd name="T0" fmla="*/ 589 w 589"/>
                      <a:gd name="T1" fmla="*/ 7 h 106"/>
                      <a:gd name="T2" fmla="*/ 544 w 589"/>
                      <a:gd name="T3" fmla="*/ 7 h 106"/>
                      <a:gd name="T4" fmla="*/ 499 w 589"/>
                      <a:gd name="T5" fmla="*/ 52 h 106"/>
                      <a:gd name="T6" fmla="*/ 408 w 589"/>
                      <a:gd name="T7" fmla="*/ 52 h 106"/>
                      <a:gd name="T8" fmla="*/ 362 w 589"/>
                      <a:gd name="T9" fmla="*/ 98 h 106"/>
                      <a:gd name="T10" fmla="*/ 272 w 589"/>
                      <a:gd name="T11" fmla="*/ 98 h 106"/>
                      <a:gd name="T12" fmla="*/ 272 w 589"/>
                      <a:gd name="T13" fmla="*/ 52 h 106"/>
                      <a:gd name="T14" fmla="*/ 136 w 589"/>
                      <a:gd name="T15" fmla="*/ 98 h 106"/>
                      <a:gd name="T16" fmla="*/ 45 w 589"/>
                      <a:gd name="T17" fmla="*/ 52 h 106"/>
                      <a:gd name="T18" fmla="*/ 0 w 589"/>
                      <a:gd name="T19" fmla="*/ 52 h 10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589" h="106">
                        <a:moveTo>
                          <a:pt x="589" y="7"/>
                        </a:moveTo>
                        <a:cubicBezTo>
                          <a:pt x="574" y="3"/>
                          <a:pt x="559" y="0"/>
                          <a:pt x="544" y="7"/>
                        </a:cubicBezTo>
                        <a:cubicBezTo>
                          <a:pt x="529" y="14"/>
                          <a:pt x="522" y="45"/>
                          <a:pt x="499" y="52"/>
                        </a:cubicBezTo>
                        <a:cubicBezTo>
                          <a:pt x="476" y="59"/>
                          <a:pt x="431" y="44"/>
                          <a:pt x="408" y="52"/>
                        </a:cubicBezTo>
                        <a:cubicBezTo>
                          <a:pt x="385" y="60"/>
                          <a:pt x="385" y="90"/>
                          <a:pt x="362" y="98"/>
                        </a:cubicBezTo>
                        <a:cubicBezTo>
                          <a:pt x="339" y="106"/>
                          <a:pt x="287" y="106"/>
                          <a:pt x="272" y="98"/>
                        </a:cubicBezTo>
                        <a:cubicBezTo>
                          <a:pt x="257" y="90"/>
                          <a:pt x="295" y="52"/>
                          <a:pt x="272" y="52"/>
                        </a:cubicBezTo>
                        <a:cubicBezTo>
                          <a:pt x="249" y="52"/>
                          <a:pt x="174" y="98"/>
                          <a:pt x="136" y="98"/>
                        </a:cubicBezTo>
                        <a:cubicBezTo>
                          <a:pt x="98" y="98"/>
                          <a:pt x="68" y="60"/>
                          <a:pt x="45" y="52"/>
                        </a:cubicBezTo>
                        <a:cubicBezTo>
                          <a:pt x="22" y="44"/>
                          <a:pt x="11" y="48"/>
                          <a:pt x="0" y="52"/>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grpSp>
          <xdr:grpSp>
            <xdr:nvGrpSpPr>
              <xdr:cNvPr id="21" name="Group 31">
                <a:extLst>
                  <a:ext uri="{FF2B5EF4-FFF2-40B4-BE49-F238E27FC236}">
                    <a16:creationId xmlns:a16="http://schemas.microsoft.com/office/drawing/2014/main" id="{00000000-0008-0000-0200-000015000000}"/>
                  </a:ext>
                </a:extLst>
              </xdr:cNvPr>
              <xdr:cNvGrpSpPr>
                <a:grpSpLocks/>
              </xdr:cNvGrpSpPr>
            </xdr:nvGrpSpPr>
            <xdr:grpSpPr bwMode="auto">
              <a:xfrm>
                <a:off x="2925" y="840"/>
                <a:ext cx="1550" cy="931"/>
                <a:chOff x="2925" y="840"/>
                <a:chExt cx="1550" cy="931"/>
              </a:xfrm>
              <a:grpFill/>
            </xdr:grpSpPr>
            <xdr:sp macro="" textlink="">
              <xdr:nvSpPr>
                <xdr:cNvPr id="54" name="Freeform 32">
                  <a:extLst>
                    <a:ext uri="{FF2B5EF4-FFF2-40B4-BE49-F238E27FC236}">
                      <a16:creationId xmlns:a16="http://schemas.microsoft.com/office/drawing/2014/main" id="{00000000-0008-0000-0200-000036000000}"/>
                    </a:ext>
                  </a:extLst>
                </xdr:cNvPr>
                <xdr:cNvSpPr>
                  <a:spLocks/>
                </xdr:cNvSpPr>
              </xdr:nvSpPr>
              <xdr:spPr bwMode="auto">
                <a:xfrm>
                  <a:off x="2925" y="840"/>
                  <a:ext cx="1550" cy="931"/>
                </a:xfrm>
                <a:custGeom>
                  <a:avLst/>
                  <a:gdLst>
                    <a:gd name="T0" fmla="*/ 378 w 1550"/>
                    <a:gd name="T1" fmla="*/ 27 h 931"/>
                    <a:gd name="T2" fmla="*/ 448 w 1550"/>
                    <a:gd name="T3" fmla="*/ 55 h 931"/>
                    <a:gd name="T4" fmla="*/ 595 w 1550"/>
                    <a:gd name="T5" fmla="*/ 106 h 931"/>
                    <a:gd name="T6" fmla="*/ 766 w 1550"/>
                    <a:gd name="T7" fmla="*/ 97 h 931"/>
                    <a:gd name="T8" fmla="*/ 826 w 1550"/>
                    <a:gd name="T9" fmla="*/ 40 h 931"/>
                    <a:gd name="T10" fmla="*/ 952 w 1550"/>
                    <a:gd name="T11" fmla="*/ 85 h 931"/>
                    <a:gd name="T12" fmla="*/ 1084 w 1550"/>
                    <a:gd name="T13" fmla="*/ 163 h 931"/>
                    <a:gd name="T14" fmla="*/ 1240 w 1550"/>
                    <a:gd name="T15" fmla="*/ 175 h 931"/>
                    <a:gd name="T16" fmla="*/ 1360 w 1550"/>
                    <a:gd name="T17" fmla="*/ 193 h 931"/>
                    <a:gd name="T18" fmla="*/ 1453 w 1550"/>
                    <a:gd name="T19" fmla="*/ 133 h 931"/>
                    <a:gd name="T20" fmla="*/ 1540 w 1550"/>
                    <a:gd name="T21" fmla="*/ 160 h 931"/>
                    <a:gd name="T22" fmla="*/ 1507 w 1550"/>
                    <a:gd name="T23" fmla="*/ 247 h 931"/>
                    <a:gd name="T24" fmla="*/ 1525 w 1550"/>
                    <a:gd name="T25" fmla="*/ 370 h 931"/>
                    <a:gd name="T26" fmla="*/ 1357 w 1550"/>
                    <a:gd name="T27" fmla="*/ 499 h 931"/>
                    <a:gd name="T28" fmla="*/ 1231 w 1550"/>
                    <a:gd name="T29" fmla="*/ 598 h 931"/>
                    <a:gd name="T30" fmla="*/ 1042 w 1550"/>
                    <a:gd name="T31" fmla="*/ 655 h 931"/>
                    <a:gd name="T32" fmla="*/ 952 w 1550"/>
                    <a:gd name="T33" fmla="*/ 727 h 931"/>
                    <a:gd name="T34" fmla="*/ 877 w 1550"/>
                    <a:gd name="T35" fmla="*/ 763 h 931"/>
                    <a:gd name="T36" fmla="*/ 852 w 1550"/>
                    <a:gd name="T37" fmla="*/ 846 h 931"/>
                    <a:gd name="T38" fmla="*/ 790 w 1550"/>
                    <a:gd name="T39" fmla="*/ 928 h 931"/>
                    <a:gd name="T40" fmla="*/ 690 w 1550"/>
                    <a:gd name="T41" fmla="*/ 867 h 931"/>
                    <a:gd name="T42" fmla="*/ 690 w 1550"/>
                    <a:gd name="T43" fmla="*/ 798 h 931"/>
                    <a:gd name="T44" fmla="*/ 643 w 1550"/>
                    <a:gd name="T45" fmla="*/ 733 h 931"/>
                    <a:gd name="T46" fmla="*/ 499 w 1550"/>
                    <a:gd name="T47" fmla="*/ 625 h 931"/>
                    <a:gd name="T48" fmla="*/ 430 w 1550"/>
                    <a:gd name="T49" fmla="*/ 679 h 931"/>
                    <a:gd name="T50" fmla="*/ 349 w 1550"/>
                    <a:gd name="T51" fmla="*/ 730 h 931"/>
                    <a:gd name="T52" fmla="*/ 277 w 1550"/>
                    <a:gd name="T53" fmla="*/ 718 h 931"/>
                    <a:gd name="T54" fmla="*/ 166 w 1550"/>
                    <a:gd name="T55" fmla="*/ 775 h 931"/>
                    <a:gd name="T56" fmla="*/ 25 w 1550"/>
                    <a:gd name="T57" fmla="*/ 697 h 931"/>
                    <a:gd name="T58" fmla="*/ 16 w 1550"/>
                    <a:gd name="T59" fmla="*/ 613 h 931"/>
                    <a:gd name="T60" fmla="*/ 46 w 1550"/>
                    <a:gd name="T61" fmla="*/ 574 h 931"/>
                    <a:gd name="T62" fmla="*/ 94 w 1550"/>
                    <a:gd name="T63" fmla="*/ 499 h 931"/>
                    <a:gd name="T64" fmla="*/ 82 w 1550"/>
                    <a:gd name="T65" fmla="*/ 400 h 931"/>
                    <a:gd name="T66" fmla="*/ 160 w 1550"/>
                    <a:gd name="T67" fmla="*/ 424 h 931"/>
                    <a:gd name="T68" fmla="*/ 208 w 1550"/>
                    <a:gd name="T69" fmla="*/ 385 h 931"/>
                    <a:gd name="T70" fmla="*/ 228 w 1550"/>
                    <a:gd name="T71" fmla="*/ 210 h 931"/>
                    <a:gd name="T72" fmla="*/ 378 w 1550"/>
                    <a:gd name="T73" fmla="*/ 27 h 93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Lst>
                  <a:rect l="0" t="0" r="r" b="b"/>
                  <a:pathLst>
                    <a:path w="1550" h="931">
                      <a:moveTo>
                        <a:pt x="378" y="27"/>
                      </a:moveTo>
                      <a:cubicBezTo>
                        <a:pt x="416" y="0"/>
                        <a:pt x="412" y="42"/>
                        <a:pt x="448" y="55"/>
                      </a:cubicBezTo>
                      <a:cubicBezTo>
                        <a:pt x="484" y="68"/>
                        <a:pt x="542" y="99"/>
                        <a:pt x="595" y="106"/>
                      </a:cubicBezTo>
                      <a:cubicBezTo>
                        <a:pt x="648" y="113"/>
                        <a:pt x="728" y="108"/>
                        <a:pt x="766" y="97"/>
                      </a:cubicBezTo>
                      <a:cubicBezTo>
                        <a:pt x="804" y="86"/>
                        <a:pt x="795" y="42"/>
                        <a:pt x="826" y="40"/>
                      </a:cubicBezTo>
                      <a:cubicBezTo>
                        <a:pt x="857" y="38"/>
                        <a:pt x="909" y="65"/>
                        <a:pt x="952" y="85"/>
                      </a:cubicBezTo>
                      <a:cubicBezTo>
                        <a:pt x="995" y="105"/>
                        <a:pt x="1036" y="148"/>
                        <a:pt x="1084" y="163"/>
                      </a:cubicBezTo>
                      <a:cubicBezTo>
                        <a:pt x="1132" y="178"/>
                        <a:pt x="1194" y="170"/>
                        <a:pt x="1240" y="175"/>
                      </a:cubicBezTo>
                      <a:cubicBezTo>
                        <a:pt x="1286" y="180"/>
                        <a:pt x="1325" y="200"/>
                        <a:pt x="1360" y="193"/>
                      </a:cubicBezTo>
                      <a:cubicBezTo>
                        <a:pt x="1395" y="186"/>
                        <a:pt x="1423" y="138"/>
                        <a:pt x="1453" y="133"/>
                      </a:cubicBezTo>
                      <a:cubicBezTo>
                        <a:pt x="1483" y="128"/>
                        <a:pt x="1531" y="141"/>
                        <a:pt x="1540" y="160"/>
                      </a:cubicBezTo>
                      <a:cubicBezTo>
                        <a:pt x="1549" y="179"/>
                        <a:pt x="1509" y="212"/>
                        <a:pt x="1507" y="247"/>
                      </a:cubicBezTo>
                      <a:cubicBezTo>
                        <a:pt x="1505" y="282"/>
                        <a:pt x="1550" y="328"/>
                        <a:pt x="1525" y="370"/>
                      </a:cubicBezTo>
                      <a:cubicBezTo>
                        <a:pt x="1500" y="412"/>
                        <a:pt x="1406" y="461"/>
                        <a:pt x="1357" y="499"/>
                      </a:cubicBezTo>
                      <a:cubicBezTo>
                        <a:pt x="1308" y="537"/>
                        <a:pt x="1283" y="572"/>
                        <a:pt x="1231" y="598"/>
                      </a:cubicBezTo>
                      <a:cubicBezTo>
                        <a:pt x="1179" y="624"/>
                        <a:pt x="1089" y="633"/>
                        <a:pt x="1042" y="655"/>
                      </a:cubicBezTo>
                      <a:cubicBezTo>
                        <a:pt x="995" y="677"/>
                        <a:pt x="979" y="709"/>
                        <a:pt x="952" y="727"/>
                      </a:cubicBezTo>
                      <a:cubicBezTo>
                        <a:pt x="925" y="745"/>
                        <a:pt x="894" y="743"/>
                        <a:pt x="877" y="763"/>
                      </a:cubicBezTo>
                      <a:cubicBezTo>
                        <a:pt x="860" y="783"/>
                        <a:pt x="866" y="819"/>
                        <a:pt x="852" y="846"/>
                      </a:cubicBezTo>
                      <a:cubicBezTo>
                        <a:pt x="838" y="873"/>
                        <a:pt x="817" y="925"/>
                        <a:pt x="790" y="928"/>
                      </a:cubicBezTo>
                      <a:cubicBezTo>
                        <a:pt x="763" y="931"/>
                        <a:pt x="707" y="889"/>
                        <a:pt x="690" y="867"/>
                      </a:cubicBezTo>
                      <a:cubicBezTo>
                        <a:pt x="673" y="845"/>
                        <a:pt x="698" y="820"/>
                        <a:pt x="690" y="798"/>
                      </a:cubicBezTo>
                      <a:cubicBezTo>
                        <a:pt x="682" y="776"/>
                        <a:pt x="675" y="762"/>
                        <a:pt x="643" y="733"/>
                      </a:cubicBezTo>
                      <a:cubicBezTo>
                        <a:pt x="611" y="704"/>
                        <a:pt x="534" y="634"/>
                        <a:pt x="499" y="625"/>
                      </a:cubicBezTo>
                      <a:cubicBezTo>
                        <a:pt x="464" y="616"/>
                        <a:pt x="455" y="662"/>
                        <a:pt x="430" y="679"/>
                      </a:cubicBezTo>
                      <a:cubicBezTo>
                        <a:pt x="405" y="696"/>
                        <a:pt x="374" y="724"/>
                        <a:pt x="349" y="730"/>
                      </a:cubicBezTo>
                      <a:cubicBezTo>
                        <a:pt x="324" y="736"/>
                        <a:pt x="307" y="711"/>
                        <a:pt x="277" y="718"/>
                      </a:cubicBezTo>
                      <a:cubicBezTo>
                        <a:pt x="247" y="725"/>
                        <a:pt x="208" y="778"/>
                        <a:pt x="166" y="775"/>
                      </a:cubicBezTo>
                      <a:cubicBezTo>
                        <a:pt x="124" y="772"/>
                        <a:pt x="50" y="724"/>
                        <a:pt x="25" y="697"/>
                      </a:cubicBezTo>
                      <a:cubicBezTo>
                        <a:pt x="0" y="670"/>
                        <a:pt x="13" y="633"/>
                        <a:pt x="16" y="613"/>
                      </a:cubicBezTo>
                      <a:cubicBezTo>
                        <a:pt x="19" y="593"/>
                        <a:pt x="33" y="593"/>
                        <a:pt x="46" y="574"/>
                      </a:cubicBezTo>
                      <a:cubicBezTo>
                        <a:pt x="59" y="555"/>
                        <a:pt x="88" y="528"/>
                        <a:pt x="94" y="499"/>
                      </a:cubicBezTo>
                      <a:cubicBezTo>
                        <a:pt x="100" y="470"/>
                        <a:pt x="71" y="412"/>
                        <a:pt x="82" y="400"/>
                      </a:cubicBezTo>
                      <a:cubicBezTo>
                        <a:pt x="93" y="388"/>
                        <a:pt x="139" y="426"/>
                        <a:pt x="160" y="424"/>
                      </a:cubicBezTo>
                      <a:cubicBezTo>
                        <a:pt x="181" y="422"/>
                        <a:pt x="197" y="421"/>
                        <a:pt x="208" y="385"/>
                      </a:cubicBezTo>
                      <a:cubicBezTo>
                        <a:pt x="219" y="349"/>
                        <a:pt x="200" y="270"/>
                        <a:pt x="228" y="210"/>
                      </a:cubicBezTo>
                      <a:cubicBezTo>
                        <a:pt x="256" y="150"/>
                        <a:pt x="347" y="65"/>
                        <a:pt x="378" y="27"/>
                      </a:cubicBezTo>
                      <a:close/>
                    </a:path>
                  </a:pathLst>
                </a:custGeom>
                <a:grpFill/>
                <a:ln w="38100" cmpd="sng">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nvGrpSpPr>
                <xdr:cNvPr id="55" name="Group 33">
                  <a:extLst>
                    <a:ext uri="{FF2B5EF4-FFF2-40B4-BE49-F238E27FC236}">
                      <a16:creationId xmlns:a16="http://schemas.microsoft.com/office/drawing/2014/main" id="{00000000-0008-0000-0200-000037000000}"/>
                    </a:ext>
                  </a:extLst>
                </xdr:cNvPr>
                <xdr:cNvGrpSpPr>
                  <a:grpSpLocks/>
                </xdr:cNvGrpSpPr>
              </xdr:nvGrpSpPr>
              <xdr:grpSpPr bwMode="auto">
                <a:xfrm>
                  <a:off x="3152" y="935"/>
                  <a:ext cx="1180" cy="635"/>
                  <a:chOff x="3152" y="935"/>
                  <a:chExt cx="1180" cy="635"/>
                </a:xfrm>
                <a:grpFill/>
              </xdr:grpSpPr>
              <xdr:sp macro="" textlink="">
                <xdr:nvSpPr>
                  <xdr:cNvPr id="56" name="Freeform 34">
                    <a:extLst>
                      <a:ext uri="{FF2B5EF4-FFF2-40B4-BE49-F238E27FC236}">
                        <a16:creationId xmlns:a16="http://schemas.microsoft.com/office/drawing/2014/main" id="{00000000-0008-0000-0200-000038000000}"/>
                      </a:ext>
                    </a:extLst>
                  </xdr:cNvPr>
                  <xdr:cNvSpPr>
                    <a:spLocks/>
                  </xdr:cNvSpPr>
                </xdr:nvSpPr>
                <xdr:spPr bwMode="auto">
                  <a:xfrm>
                    <a:off x="3152" y="1199"/>
                    <a:ext cx="514" cy="371"/>
                  </a:xfrm>
                  <a:custGeom>
                    <a:avLst/>
                    <a:gdLst>
                      <a:gd name="T0" fmla="*/ 0 w 514"/>
                      <a:gd name="T1" fmla="*/ 8 h 371"/>
                      <a:gd name="T2" fmla="*/ 136 w 514"/>
                      <a:gd name="T3" fmla="*/ 8 h 371"/>
                      <a:gd name="T4" fmla="*/ 136 w 514"/>
                      <a:gd name="T5" fmla="*/ 54 h 371"/>
                      <a:gd name="T6" fmla="*/ 227 w 514"/>
                      <a:gd name="T7" fmla="*/ 54 h 371"/>
                      <a:gd name="T8" fmla="*/ 272 w 514"/>
                      <a:gd name="T9" fmla="*/ 99 h 371"/>
                      <a:gd name="T10" fmla="*/ 272 w 514"/>
                      <a:gd name="T11" fmla="*/ 145 h 371"/>
                      <a:gd name="T12" fmla="*/ 318 w 514"/>
                      <a:gd name="T13" fmla="*/ 190 h 371"/>
                      <a:gd name="T14" fmla="*/ 363 w 514"/>
                      <a:gd name="T15" fmla="*/ 235 h 371"/>
                      <a:gd name="T16" fmla="*/ 408 w 514"/>
                      <a:gd name="T17" fmla="*/ 281 h 371"/>
                      <a:gd name="T18" fmla="*/ 499 w 514"/>
                      <a:gd name="T19" fmla="*/ 235 h 371"/>
                      <a:gd name="T20" fmla="*/ 499 w 514"/>
                      <a:gd name="T21" fmla="*/ 326 h 371"/>
                      <a:gd name="T22" fmla="*/ 408 w 514"/>
                      <a:gd name="T23" fmla="*/ 371 h 37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Lst>
                    <a:rect l="0" t="0" r="r" b="b"/>
                    <a:pathLst>
                      <a:path w="514" h="371">
                        <a:moveTo>
                          <a:pt x="0" y="8"/>
                        </a:moveTo>
                        <a:cubicBezTo>
                          <a:pt x="56" y="4"/>
                          <a:pt x="113" y="0"/>
                          <a:pt x="136" y="8"/>
                        </a:cubicBezTo>
                        <a:cubicBezTo>
                          <a:pt x="159" y="16"/>
                          <a:pt x="121" y="46"/>
                          <a:pt x="136" y="54"/>
                        </a:cubicBezTo>
                        <a:cubicBezTo>
                          <a:pt x="151" y="62"/>
                          <a:pt x="204" y="47"/>
                          <a:pt x="227" y="54"/>
                        </a:cubicBezTo>
                        <a:cubicBezTo>
                          <a:pt x="250" y="61"/>
                          <a:pt x="265" y="84"/>
                          <a:pt x="272" y="99"/>
                        </a:cubicBezTo>
                        <a:cubicBezTo>
                          <a:pt x="279" y="114"/>
                          <a:pt x="264" y="130"/>
                          <a:pt x="272" y="145"/>
                        </a:cubicBezTo>
                        <a:cubicBezTo>
                          <a:pt x="280" y="160"/>
                          <a:pt x="303" y="175"/>
                          <a:pt x="318" y="190"/>
                        </a:cubicBezTo>
                        <a:cubicBezTo>
                          <a:pt x="333" y="205"/>
                          <a:pt x="348" y="220"/>
                          <a:pt x="363" y="235"/>
                        </a:cubicBezTo>
                        <a:cubicBezTo>
                          <a:pt x="378" y="250"/>
                          <a:pt x="385" y="281"/>
                          <a:pt x="408" y="281"/>
                        </a:cubicBezTo>
                        <a:cubicBezTo>
                          <a:pt x="431" y="281"/>
                          <a:pt x="484" y="228"/>
                          <a:pt x="499" y="235"/>
                        </a:cubicBezTo>
                        <a:cubicBezTo>
                          <a:pt x="514" y="242"/>
                          <a:pt x="514" y="303"/>
                          <a:pt x="499" y="326"/>
                        </a:cubicBezTo>
                        <a:cubicBezTo>
                          <a:pt x="484" y="349"/>
                          <a:pt x="446" y="360"/>
                          <a:pt x="408" y="371"/>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57" name="Freeform 35">
                    <a:extLst>
                      <a:ext uri="{FF2B5EF4-FFF2-40B4-BE49-F238E27FC236}">
                        <a16:creationId xmlns:a16="http://schemas.microsoft.com/office/drawing/2014/main" id="{00000000-0008-0000-0200-000039000000}"/>
                      </a:ext>
                    </a:extLst>
                  </xdr:cNvPr>
                  <xdr:cNvSpPr>
                    <a:spLocks/>
                  </xdr:cNvSpPr>
                </xdr:nvSpPr>
                <xdr:spPr bwMode="auto">
                  <a:xfrm>
                    <a:off x="3243" y="935"/>
                    <a:ext cx="52" cy="272"/>
                  </a:xfrm>
                  <a:custGeom>
                    <a:avLst/>
                    <a:gdLst>
                      <a:gd name="T0" fmla="*/ 0 w 52"/>
                      <a:gd name="T1" fmla="*/ 0 h 272"/>
                      <a:gd name="T2" fmla="*/ 45 w 52"/>
                      <a:gd name="T3" fmla="*/ 46 h 272"/>
                      <a:gd name="T4" fmla="*/ 0 w 52"/>
                      <a:gd name="T5" fmla="*/ 91 h 272"/>
                      <a:gd name="T6" fmla="*/ 45 w 52"/>
                      <a:gd name="T7" fmla="*/ 182 h 272"/>
                      <a:gd name="T8" fmla="*/ 45 w 52"/>
                      <a:gd name="T9" fmla="*/ 272 h 272"/>
                    </a:gdLst>
                    <a:ahLst/>
                    <a:cxnLst>
                      <a:cxn ang="0">
                        <a:pos x="T0" y="T1"/>
                      </a:cxn>
                      <a:cxn ang="0">
                        <a:pos x="T2" y="T3"/>
                      </a:cxn>
                      <a:cxn ang="0">
                        <a:pos x="T4" y="T5"/>
                      </a:cxn>
                      <a:cxn ang="0">
                        <a:pos x="T6" y="T7"/>
                      </a:cxn>
                      <a:cxn ang="0">
                        <a:pos x="T8" y="T9"/>
                      </a:cxn>
                    </a:cxnLst>
                    <a:rect l="0" t="0" r="r" b="b"/>
                    <a:pathLst>
                      <a:path w="52" h="272">
                        <a:moveTo>
                          <a:pt x="0" y="0"/>
                        </a:moveTo>
                        <a:cubicBezTo>
                          <a:pt x="22" y="15"/>
                          <a:pt x="45" y="31"/>
                          <a:pt x="45" y="46"/>
                        </a:cubicBezTo>
                        <a:cubicBezTo>
                          <a:pt x="45" y="61"/>
                          <a:pt x="0" y="68"/>
                          <a:pt x="0" y="91"/>
                        </a:cubicBezTo>
                        <a:cubicBezTo>
                          <a:pt x="0" y="114"/>
                          <a:pt x="38" y="152"/>
                          <a:pt x="45" y="182"/>
                        </a:cubicBezTo>
                        <a:cubicBezTo>
                          <a:pt x="52" y="212"/>
                          <a:pt x="45" y="257"/>
                          <a:pt x="45" y="272"/>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58" name="Freeform 36">
                    <a:extLst>
                      <a:ext uri="{FF2B5EF4-FFF2-40B4-BE49-F238E27FC236}">
                        <a16:creationId xmlns:a16="http://schemas.microsoft.com/office/drawing/2014/main" id="{00000000-0008-0000-0200-00003A000000}"/>
                      </a:ext>
                    </a:extLst>
                  </xdr:cNvPr>
                  <xdr:cNvSpPr>
                    <a:spLocks/>
                  </xdr:cNvSpPr>
                </xdr:nvSpPr>
                <xdr:spPr bwMode="auto">
                  <a:xfrm>
                    <a:off x="3644" y="935"/>
                    <a:ext cx="106" cy="499"/>
                  </a:xfrm>
                  <a:custGeom>
                    <a:avLst/>
                    <a:gdLst>
                      <a:gd name="T0" fmla="*/ 52 w 106"/>
                      <a:gd name="T1" fmla="*/ 0 h 499"/>
                      <a:gd name="T2" fmla="*/ 52 w 106"/>
                      <a:gd name="T3" fmla="*/ 46 h 499"/>
                      <a:gd name="T4" fmla="*/ 98 w 106"/>
                      <a:gd name="T5" fmla="*/ 46 h 499"/>
                      <a:gd name="T6" fmla="*/ 98 w 106"/>
                      <a:gd name="T7" fmla="*/ 136 h 499"/>
                      <a:gd name="T8" fmla="*/ 98 w 106"/>
                      <a:gd name="T9" fmla="*/ 182 h 499"/>
                      <a:gd name="T10" fmla="*/ 52 w 106"/>
                      <a:gd name="T11" fmla="*/ 272 h 499"/>
                      <a:gd name="T12" fmla="*/ 52 w 106"/>
                      <a:gd name="T13" fmla="*/ 363 h 499"/>
                      <a:gd name="T14" fmla="*/ 7 w 106"/>
                      <a:gd name="T15" fmla="*/ 409 h 499"/>
                      <a:gd name="T16" fmla="*/ 7 w 106"/>
                      <a:gd name="T17" fmla="*/ 454 h 499"/>
                      <a:gd name="T18" fmla="*/ 7 w 106"/>
                      <a:gd name="T19" fmla="*/ 499 h 49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106" h="499">
                        <a:moveTo>
                          <a:pt x="52" y="0"/>
                        </a:moveTo>
                        <a:cubicBezTo>
                          <a:pt x="48" y="19"/>
                          <a:pt x="44" y="38"/>
                          <a:pt x="52" y="46"/>
                        </a:cubicBezTo>
                        <a:cubicBezTo>
                          <a:pt x="60" y="54"/>
                          <a:pt x="90" y="31"/>
                          <a:pt x="98" y="46"/>
                        </a:cubicBezTo>
                        <a:cubicBezTo>
                          <a:pt x="106" y="61"/>
                          <a:pt x="98" y="113"/>
                          <a:pt x="98" y="136"/>
                        </a:cubicBezTo>
                        <a:cubicBezTo>
                          <a:pt x="98" y="159"/>
                          <a:pt x="106" y="159"/>
                          <a:pt x="98" y="182"/>
                        </a:cubicBezTo>
                        <a:cubicBezTo>
                          <a:pt x="90" y="205"/>
                          <a:pt x="60" y="242"/>
                          <a:pt x="52" y="272"/>
                        </a:cubicBezTo>
                        <a:cubicBezTo>
                          <a:pt x="44" y="302"/>
                          <a:pt x="59" y="340"/>
                          <a:pt x="52" y="363"/>
                        </a:cubicBezTo>
                        <a:cubicBezTo>
                          <a:pt x="45" y="386"/>
                          <a:pt x="14" y="394"/>
                          <a:pt x="7" y="409"/>
                        </a:cubicBezTo>
                        <a:cubicBezTo>
                          <a:pt x="0" y="424"/>
                          <a:pt x="7" y="439"/>
                          <a:pt x="7" y="454"/>
                        </a:cubicBezTo>
                        <a:cubicBezTo>
                          <a:pt x="7" y="469"/>
                          <a:pt x="7" y="484"/>
                          <a:pt x="7" y="499"/>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59" name="Freeform 37">
                    <a:extLst>
                      <a:ext uri="{FF2B5EF4-FFF2-40B4-BE49-F238E27FC236}">
                        <a16:creationId xmlns:a16="http://schemas.microsoft.com/office/drawing/2014/main" id="{00000000-0008-0000-0200-00003B000000}"/>
                      </a:ext>
                    </a:extLst>
                  </xdr:cNvPr>
                  <xdr:cNvSpPr>
                    <a:spLocks/>
                  </xdr:cNvSpPr>
                </xdr:nvSpPr>
                <xdr:spPr bwMode="auto">
                  <a:xfrm>
                    <a:off x="3662" y="1374"/>
                    <a:ext cx="315" cy="121"/>
                  </a:xfrm>
                  <a:custGeom>
                    <a:avLst/>
                    <a:gdLst>
                      <a:gd name="T0" fmla="*/ 0 w 315"/>
                      <a:gd name="T1" fmla="*/ 106 h 121"/>
                      <a:gd name="T2" fmla="*/ 80 w 315"/>
                      <a:gd name="T3" fmla="*/ 106 h 121"/>
                      <a:gd name="T4" fmla="*/ 171 w 315"/>
                      <a:gd name="T5" fmla="*/ 106 h 121"/>
                      <a:gd name="T6" fmla="*/ 216 w 315"/>
                      <a:gd name="T7" fmla="*/ 15 h 121"/>
                      <a:gd name="T8" fmla="*/ 261 w 315"/>
                      <a:gd name="T9" fmla="*/ 15 h 121"/>
                      <a:gd name="T10" fmla="*/ 307 w 315"/>
                      <a:gd name="T11" fmla="*/ 15 h 121"/>
                      <a:gd name="T12" fmla="*/ 307 w 315"/>
                      <a:gd name="T13" fmla="*/ 60 h 121"/>
                      <a:gd name="T14" fmla="*/ 307 w 315"/>
                      <a:gd name="T15" fmla="*/ 106 h 121"/>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315" h="121">
                        <a:moveTo>
                          <a:pt x="0" y="106"/>
                        </a:moveTo>
                        <a:cubicBezTo>
                          <a:pt x="13" y="106"/>
                          <a:pt x="52" y="106"/>
                          <a:pt x="80" y="106"/>
                        </a:cubicBezTo>
                        <a:cubicBezTo>
                          <a:pt x="108" y="106"/>
                          <a:pt x="148" y="121"/>
                          <a:pt x="171" y="106"/>
                        </a:cubicBezTo>
                        <a:cubicBezTo>
                          <a:pt x="194" y="91"/>
                          <a:pt x="201" y="30"/>
                          <a:pt x="216" y="15"/>
                        </a:cubicBezTo>
                        <a:cubicBezTo>
                          <a:pt x="231" y="0"/>
                          <a:pt x="246" y="15"/>
                          <a:pt x="261" y="15"/>
                        </a:cubicBezTo>
                        <a:cubicBezTo>
                          <a:pt x="276" y="15"/>
                          <a:pt x="299" y="8"/>
                          <a:pt x="307" y="15"/>
                        </a:cubicBezTo>
                        <a:cubicBezTo>
                          <a:pt x="315" y="22"/>
                          <a:pt x="307" y="45"/>
                          <a:pt x="307" y="60"/>
                        </a:cubicBezTo>
                        <a:cubicBezTo>
                          <a:pt x="307" y="75"/>
                          <a:pt x="307" y="90"/>
                          <a:pt x="307" y="106"/>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60" name="Freeform 38">
                    <a:extLst>
                      <a:ext uri="{FF2B5EF4-FFF2-40B4-BE49-F238E27FC236}">
                        <a16:creationId xmlns:a16="http://schemas.microsoft.com/office/drawing/2014/main" id="{00000000-0008-0000-0200-00003C000000}"/>
                      </a:ext>
                    </a:extLst>
                  </xdr:cNvPr>
                  <xdr:cNvSpPr>
                    <a:spLocks/>
                  </xdr:cNvSpPr>
                </xdr:nvSpPr>
                <xdr:spPr bwMode="auto">
                  <a:xfrm>
                    <a:off x="4098" y="1026"/>
                    <a:ext cx="234" cy="279"/>
                  </a:xfrm>
                  <a:custGeom>
                    <a:avLst/>
                    <a:gdLst>
                      <a:gd name="T0" fmla="*/ 7 w 234"/>
                      <a:gd name="T1" fmla="*/ 0 h 279"/>
                      <a:gd name="T2" fmla="*/ 7 w 234"/>
                      <a:gd name="T3" fmla="*/ 45 h 279"/>
                      <a:gd name="T4" fmla="*/ 7 w 234"/>
                      <a:gd name="T5" fmla="*/ 91 h 279"/>
                      <a:gd name="T6" fmla="*/ 52 w 234"/>
                      <a:gd name="T7" fmla="*/ 91 h 279"/>
                      <a:gd name="T8" fmla="*/ 143 w 234"/>
                      <a:gd name="T9" fmla="*/ 136 h 279"/>
                      <a:gd name="T10" fmla="*/ 143 w 234"/>
                      <a:gd name="T11" fmla="*/ 181 h 279"/>
                      <a:gd name="T12" fmla="*/ 143 w 234"/>
                      <a:gd name="T13" fmla="*/ 227 h 279"/>
                      <a:gd name="T14" fmla="*/ 143 w 234"/>
                      <a:gd name="T15" fmla="*/ 272 h 279"/>
                      <a:gd name="T16" fmla="*/ 188 w 234"/>
                      <a:gd name="T17" fmla="*/ 272 h 279"/>
                      <a:gd name="T18" fmla="*/ 234 w 234"/>
                      <a:gd name="T19" fmla="*/ 272 h 27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234" h="279">
                        <a:moveTo>
                          <a:pt x="7" y="0"/>
                        </a:moveTo>
                        <a:cubicBezTo>
                          <a:pt x="7" y="15"/>
                          <a:pt x="7" y="30"/>
                          <a:pt x="7" y="45"/>
                        </a:cubicBezTo>
                        <a:cubicBezTo>
                          <a:pt x="7" y="60"/>
                          <a:pt x="0" y="83"/>
                          <a:pt x="7" y="91"/>
                        </a:cubicBezTo>
                        <a:cubicBezTo>
                          <a:pt x="14" y="99"/>
                          <a:pt x="29" y="84"/>
                          <a:pt x="52" y="91"/>
                        </a:cubicBezTo>
                        <a:cubicBezTo>
                          <a:pt x="75" y="98"/>
                          <a:pt x="128" y="121"/>
                          <a:pt x="143" y="136"/>
                        </a:cubicBezTo>
                        <a:cubicBezTo>
                          <a:pt x="158" y="151"/>
                          <a:pt x="143" y="166"/>
                          <a:pt x="143" y="181"/>
                        </a:cubicBezTo>
                        <a:cubicBezTo>
                          <a:pt x="143" y="196"/>
                          <a:pt x="143" y="212"/>
                          <a:pt x="143" y="227"/>
                        </a:cubicBezTo>
                        <a:cubicBezTo>
                          <a:pt x="143" y="242"/>
                          <a:pt x="136" y="265"/>
                          <a:pt x="143" y="272"/>
                        </a:cubicBezTo>
                        <a:cubicBezTo>
                          <a:pt x="150" y="279"/>
                          <a:pt x="173" y="272"/>
                          <a:pt x="188" y="272"/>
                        </a:cubicBezTo>
                        <a:cubicBezTo>
                          <a:pt x="203" y="272"/>
                          <a:pt x="218" y="272"/>
                          <a:pt x="234" y="272"/>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61" name="Freeform 39">
                    <a:extLst>
                      <a:ext uri="{FF2B5EF4-FFF2-40B4-BE49-F238E27FC236}">
                        <a16:creationId xmlns:a16="http://schemas.microsoft.com/office/drawing/2014/main" id="{00000000-0008-0000-0200-00003D000000}"/>
                      </a:ext>
                    </a:extLst>
                  </xdr:cNvPr>
                  <xdr:cNvSpPr>
                    <a:spLocks/>
                  </xdr:cNvSpPr>
                </xdr:nvSpPr>
                <xdr:spPr bwMode="auto">
                  <a:xfrm>
                    <a:off x="3930" y="1102"/>
                    <a:ext cx="175" cy="286"/>
                  </a:xfrm>
                  <a:custGeom>
                    <a:avLst/>
                    <a:gdLst>
                      <a:gd name="T0" fmla="*/ 175 w 175"/>
                      <a:gd name="T1" fmla="*/ 15 h 286"/>
                      <a:gd name="T2" fmla="*/ 129 w 175"/>
                      <a:gd name="T3" fmla="*/ 15 h 286"/>
                      <a:gd name="T4" fmla="*/ 84 w 175"/>
                      <a:gd name="T5" fmla="*/ 105 h 286"/>
                      <a:gd name="T6" fmla="*/ 84 w 175"/>
                      <a:gd name="T7" fmla="*/ 151 h 286"/>
                      <a:gd name="T8" fmla="*/ 18 w 175"/>
                      <a:gd name="T9" fmla="*/ 186 h 286"/>
                      <a:gd name="T10" fmla="*/ 0 w 175"/>
                      <a:gd name="T11" fmla="*/ 286 h 286"/>
                    </a:gdLst>
                    <a:ahLst/>
                    <a:cxnLst>
                      <a:cxn ang="0">
                        <a:pos x="T0" y="T1"/>
                      </a:cxn>
                      <a:cxn ang="0">
                        <a:pos x="T2" y="T3"/>
                      </a:cxn>
                      <a:cxn ang="0">
                        <a:pos x="T4" y="T5"/>
                      </a:cxn>
                      <a:cxn ang="0">
                        <a:pos x="T6" y="T7"/>
                      </a:cxn>
                      <a:cxn ang="0">
                        <a:pos x="T8" y="T9"/>
                      </a:cxn>
                      <a:cxn ang="0">
                        <a:pos x="T10" y="T11"/>
                      </a:cxn>
                    </a:cxnLst>
                    <a:rect l="0" t="0" r="r" b="b"/>
                    <a:pathLst>
                      <a:path w="175" h="286">
                        <a:moveTo>
                          <a:pt x="175" y="15"/>
                        </a:moveTo>
                        <a:cubicBezTo>
                          <a:pt x="159" y="7"/>
                          <a:pt x="144" y="0"/>
                          <a:pt x="129" y="15"/>
                        </a:cubicBezTo>
                        <a:cubicBezTo>
                          <a:pt x="114" y="30"/>
                          <a:pt x="91" y="82"/>
                          <a:pt x="84" y="105"/>
                        </a:cubicBezTo>
                        <a:cubicBezTo>
                          <a:pt x="77" y="128"/>
                          <a:pt x="95" y="138"/>
                          <a:pt x="84" y="151"/>
                        </a:cubicBezTo>
                        <a:cubicBezTo>
                          <a:pt x="73" y="164"/>
                          <a:pt x="32" y="164"/>
                          <a:pt x="18" y="186"/>
                        </a:cubicBezTo>
                        <a:cubicBezTo>
                          <a:pt x="4" y="208"/>
                          <a:pt x="4" y="265"/>
                          <a:pt x="0" y="286"/>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grpSp>
          <xdr:grpSp>
            <xdr:nvGrpSpPr>
              <xdr:cNvPr id="22" name="Group 40">
                <a:extLst>
                  <a:ext uri="{FF2B5EF4-FFF2-40B4-BE49-F238E27FC236}">
                    <a16:creationId xmlns:a16="http://schemas.microsoft.com/office/drawing/2014/main" id="{00000000-0008-0000-0200-000016000000}"/>
                  </a:ext>
                </a:extLst>
              </xdr:cNvPr>
              <xdr:cNvGrpSpPr>
                <a:grpSpLocks/>
              </xdr:cNvGrpSpPr>
            </xdr:nvGrpSpPr>
            <xdr:grpSpPr bwMode="auto">
              <a:xfrm>
                <a:off x="1323" y="1084"/>
                <a:ext cx="2313" cy="1538"/>
                <a:chOff x="1323" y="1084"/>
                <a:chExt cx="2313" cy="1538"/>
              </a:xfrm>
              <a:grpFill/>
            </xdr:grpSpPr>
            <xdr:sp macro="" textlink="">
              <xdr:nvSpPr>
                <xdr:cNvPr id="41" name="Freeform 41">
                  <a:extLst>
                    <a:ext uri="{FF2B5EF4-FFF2-40B4-BE49-F238E27FC236}">
                      <a16:creationId xmlns:a16="http://schemas.microsoft.com/office/drawing/2014/main" id="{00000000-0008-0000-0200-000029000000}"/>
                    </a:ext>
                  </a:extLst>
                </xdr:cNvPr>
                <xdr:cNvSpPr>
                  <a:spLocks/>
                </xdr:cNvSpPr>
              </xdr:nvSpPr>
              <xdr:spPr bwMode="auto">
                <a:xfrm>
                  <a:off x="1323" y="1084"/>
                  <a:ext cx="2313" cy="1538"/>
                </a:xfrm>
                <a:custGeom>
                  <a:avLst/>
                  <a:gdLst>
                    <a:gd name="T0" fmla="*/ 156 w 2313"/>
                    <a:gd name="T1" fmla="*/ 140 h 1538"/>
                    <a:gd name="T2" fmla="*/ 196 w 2313"/>
                    <a:gd name="T3" fmla="*/ 169 h 1538"/>
                    <a:gd name="T4" fmla="*/ 287 w 2313"/>
                    <a:gd name="T5" fmla="*/ 123 h 1538"/>
                    <a:gd name="T6" fmla="*/ 332 w 2313"/>
                    <a:gd name="T7" fmla="*/ 260 h 1538"/>
                    <a:gd name="T8" fmla="*/ 423 w 2313"/>
                    <a:gd name="T9" fmla="*/ 305 h 1538"/>
                    <a:gd name="T10" fmla="*/ 332 w 2313"/>
                    <a:gd name="T11" fmla="*/ 396 h 1538"/>
                    <a:gd name="T12" fmla="*/ 196 w 2313"/>
                    <a:gd name="T13" fmla="*/ 486 h 1538"/>
                    <a:gd name="T14" fmla="*/ 242 w 2313"/>
                    <a:gd name="T15" fmla="*/ 577 h 1538"/>
                    <a:gd name="T16" fmla="*/ 196 w 2313"/>
                    <a:gd name="T17" fmla="*/ 804 h 1538"/>
                    <a:gd name="T18" fmla="*/ 151 w 2313"/>
                    <a:gd name="T19" fmla="*/ 849 h 1538"/>
                    <a:gd name="T20" fmla="*/ 196 w 2313"/>
                    <a:gd name="T21" fmla="*/ 940 h 1538"/>
                    <a:gd name="T22" fmla="*/ 151 w 2313"/>
                    <a:gd name="T23" fmla="*/ 1031 h 1538"/>
                    <a:gd name="T24" fmla="*/ 15 w 2313"/>
                    <a:gd name="T25" fmla="*/ 1031 h 1538"/>
                    <a:gd name="T26" fmla="*/ 60 w 2313"/>
                    <a:gd name="T27" fmla="*/ 1121 h 1538"/>
                    <a:gd name="T28" fmla="*/ 60 w 2313"/>
                    <a:gd name="T29" fmla="*/ 1167 h 1538"/>
                    <a:gd name="T30" fmla="*/ 196 w 2313"/>
                    <a:gd name="T31" fmla="*/ 1121 h 1538"/>
                    <a:gd name="T32" fmla="*/ 242 w 2313"/>
                    <a:gd name="T33" fmla="*/ 1167 h 1538"/>
                    <a:gd name="T34" fmla="*/ 242 w 2313"/>
                    <a:gd name="T35" fmla="*/ 1212 h 1538"/>
                    <a:gd name="T36" fmla="*/ 378 w 2313"/>
                    <a:gd name="T37" fmla="*/ 1257 h 1538"/>
                    <a:gd name="T38" fmla="*/ 559 w 2313"/>
                    <a:gd name="T39" fmla="*/ 1257 h 1538"/>
                    <a:gd name="T40" fmla="*/ 741 w 2313"/>
                    <a:gd name="T41" fmla="*/ 1167 h 1538"/>
                    <a:gd name="T42" fmla="*/ 786 w 2313"/>
                    <a:gd name="T43" fmla="*/ 1167 h 1538"/>
                    <a:gd name="T44" fmla="*/ 831 w 2313"/>
                    <a:gd name="T45" fmla="*/ 1212 h 1538"/>
                    <a:gd name="T46" fmla="*/ 786 w 2313"/>
                    <a:gd name="T47" fmla="*/ 1303 h 1538"/>
                    <a:gd name="T48" fmla="*/ 741 w 2313"/>
                    <a:gd name="T49" fmla="*/ 1394 h 1538"/>
                    <a:gd name="T50" fmla="*/ 877 w 2313"/>
                    <a:gd name="T51" fmla="*/ 1484 h 1538"/>
                    <a:gd name="T52" fmla="*/ 967 w 2313"/>
                    <a:gd name="T53" fmla="*/ 1530 h 1538"/>
                    <a:gd name="T54" fmla="*/ 1194 w 2313"/>
                    <a:gd name="T55" fmla="*/ 1530 h 1538"/>
                    <a:gd name="T56" fmla="*/ 1376 w 2313"/>
                    <a:gd name="T57" fmla="*/ 1530 h 1538"/>
                    <a:gd name="T58" fmla="*/ 1466 w 2313"/>
                    <a:gd name="T59" fmla="*/ 1484 h 1538"/>
                    <a:gd name="T60" fmla="*/ 1440 w 2313"/>
                    <a:gd name="T61" fmla="*/ 1382 h 1538"/>
                    <a:gd name="T62" fmla="*/ 1395 w 2313"/>
                    <a:gd name="T63" fmla="*/ 1334 h 1538"/>
                    <a:gd name="T64" fmla="*/ 1421 w 2313"/>
                    <a:gd name="T65" fmla="*/ 1212 h 1538"/>
                    <a:gd name="T66" fmla="*/ 1608 w 2313"/>
                    <a:gd name="T67" fmla="*/ 1187 h 1538"/>
                    <a:gd name="T68" fmla="*/ 1794 w 2313"/>
                    <a:gd name="T69" fmla="*/ 1106 h 1538"/>
                    <a:gd name="T70" fmla="*/ 1875 w 2313"/>
                    <a:gd name="T71" fmla="*/ 940 h 1538"/>
                    <a:gd name="T72" fmla="*/ 2011 w 2313"/>
                    <a:gd name="T73" fmla="*/ 940 h 1538"/>
                    <a:gd name="T74" fmla="*/ 2088 w 2313"/>
                    <a:gd name="T75" fmla="*/ 833 h 1538"/>
                    <a:gd name="T76" fmla="*/ 2147 w 2313"/>
                    <a:gd name="T77" fmla="*/ 668 h 1538"/>
                    <a:gd name="T78" fmla="*/ 2192 w 2313"/>
                    <a:gd name="T79" fmla="*/ 622 h 1538"/>
                    <a:gd name="T80" fmla="*/ 2237 w 2313"/>
                    <a:gd name="T81" fmla="*/ 668 h 1538"/>
                    <a:gd name="T82" fmla="*/ 2283 w 2313"/>
                    <a:gd name="T83" fmla="*/ 622 h 1538"/>
                    <a:gd name="T84" fmla="*/ 2283 w 2313"/>
                    <a:gd name="T85" fmla="*/ 532 h 1538"/>
                    <a:gd name="T86" fmla="*/ 2101 w 2313"/>
                    <a:gd name="T87" fmla="*/ 396 h 1538"/>
                    <a:gd name="T88" fmla="*/ 1965 w 2313"/>
                    <a:gd name="T89" fmla="*/ 486 h 1538"/>
                    <a:gd name="T90" fmla="*/ 1875 w 2313"/>
                    <a:gd name="T91" fmla="*/ 486 h 1538"/>
                    <a:gd name="T92" fmla="*/ 1738 w 2313"/>
                    <a:gd name="T93" fmla="*/ 532 h 1538"/>
                    <a:gd name="T94" fmla="*/ 1614 w 2313"/>
                    <a:gd name="T95" fmla="*/ 449 h 1538"/>
                    <a:gd name="T96" fmla="*/ 1611 w 2313"/>
                    <a:gd name="T97" fmla="*/ 371 h 1538"/>
                    <a:gd name="T98" fmla="*/ 1693 w 2313"/>
                    <a:gd name="T99" fmla="*/ 260 h 1538"/>
                    <a:gd name="T100" fmla="*/ 1662 w 2313"/>
                    <a:gd name="T101" fmla="*/ 152 h 1538"/>
                    <a:gd name="T102" fmla="*/ 1527 w 2313"/>
                    <a:gd name="T103" fmla="*/ 107 h 1538"/>
                    <a:gd name="T104" fmla="*/ 1428 w 2313"/>
                    <a:gd name="T105" fmla="*/ 152 h 1538"/>
                    <a:gd name="T106" fmla="*/ 1359 w 2313"/>
                    <a:gd name="T107" fmla="*/ 155 h 1538"/>
                    <a:gd name="T108" fmla="*/ 1200 w 2313"/>
                    <a:gd name="T109" fmla="*/ 281 h 1538"/>
                    <a:gd name="T110" fmla="*/ 1071 w 2313"/>
                    <a:gd name="T111" fmla="*/ 323 h 1538"/>
                    <a:gd name="T112" fmla="*/ 996 w 2313"/>
                    <a:gd name="T113" fmla="*/ 221 h 1538"/>
                    <a:gd name="T114" fmla="*/ 780 w 2313"/>
                    <a:gd name="T115" fmla="*/ 185 h 1538"/>
                    <a:gd name="T116" fmla="*/ 795 w 2313"/>
                    <a:gd name="T117" fmla="*/ 101 h 1538"/>
                    <a:gd name="T118" fmla="*/ 735 w 2313"/>
                    <a:gd name="T119" fmla="*/ 2 h 1538"/>
                    <a:gd name="T120" fmla="*/ 618 w 2313"/>
                    <a:gd name="T121" fmla="*/ 89 h 1538"/>
                    <a:gd name="T122" fmla="*/ 246 w 2313"/>
                    <a:gd name="T123" fmla="*/ 35 h 1538"/>
                    <a:gd name="T124" fmla="*/ 156 w 2313"/>
                    <a:gd name="T125" fmla="*/ 140 h 153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 ang="0">
                      <a:pos x="T124" y="T125"/>
                    </a:cxn>
                  </a:cxnLst>
                  <a:rect l="0" t="0" r="r" b="b"/>
                  <a:pathLst>
                    <a:path w="2313" h="1538">
                      <a:moveTo>
                        <a:pt x="156" y="140"/>
                      </a:moveTo>
                      <a:cubicBezTo>
                        <a:pt x="148" y="163"/>
                        <a:pt x="174" y="172"/>
                        <a:pt x="196" y="169"/>
                      </a:cubicBezTo>
                      <a:cubicBezTo>
                        <a:pt x="218" y="166"/>
                        <a:pt x="264" y="108"/>
                        <a:pt x="287" y="123"/>
                      </a:cubicBezTo>
                      <a:cubicBezTo>
                        <a:pt x="310" y="138"/>
                        <a:pt x="309" y="230"/>
                        <a:pt x="332" y="260"/>
                      </a:cubicBezTo>
                      <a:cubicBezTo>
                        <a:pt x="355" y="290"/>
                        <a:pt x="423" y="282"/>
                        <a:pt x="423" y="305"/>
                      </a:cubicBezTo>
                      <a:cubicBezTo>
                        <a:pt x="423" y="328"/>
                        <a:pt x="370" y="366"/>
                        <a:pt x="332" y="396"/>
                      </a:cubicBezTo>
                      <a:cubicBezTo>
                        <a:pt x="294" y="426"/>
                        <a:pt x="211" y="456"/>
                        <a:pt x="196" y="486"/>
                      </a:cubicBezTo>
                      <a:cubicBezTo>
                        <a:pt x="181" y="516"/>
                        <a:pt x="242" y="524"/>
                        <a:pt x="242" y="577"/>
                      </a:cubicBezTo>
                      <a:cubicBezTo>
                        <a:pt x="242" y="630"/>
                        <a:pt x="211" y="759"/>
                        <a:pt x="196" y="804"/>
                      </a:cubicBezTo>
                      <a:cubicBezTo>
                        <a:pt x="181" y="849"/>
                        <a:pt x="151" y="826"/>
                        <a:pt x="151" y="849"/>
                      </a:cubicBezTo>
                      <a:cubicBezTo>
                        <a:pt x="151" y="872"/>
                        <a:pt x="196" y="910"/>
                        <a:pt x="196" y="940"/>
                      </a:cubicBezTo>
                      <a:cubicBezTo>
                        <a:pt x="196" y="970"/>
                        <a:pt x="181" y="1016"/>
                        <a:pt x="151" y="1031"/>
                      </a:cubicBezTo>
                      <a:cubicBezTo>
                        <a:pt x="121" y="1046"/>
                        <a:pt x="30" y="1016"/>
                        <a:pt x="15" y="1031"/>
                      </a:cubicBezTo>
                      <a:cubicBezTo>
                        <a:pt x="0" y="1046"/>
                        <a:pt x="53" y="1098"/>
                        <a:pt x="60" y="1121"/>
                      </a:cubicBezTo>
                      <a:cubicBezTo>
                        <a:pt x="67" y="1144"/>
                        <a:pt x="37" y="1167"/>
                        <a:pt x="60" y="1167"/>
                      </a:cubicBezTo>
                      <a:cubicBezTo>
                        <a:pt x="83" y="1167"/>
                        <a:pt x="166" y="1121"/>
                        <a:pt x="196" y="1121"/>
                      </a:cubicBezTo>
                      <a:cubicBezTo>
                        <a:pt x="226" y="1121"/>
                        <a:pt x="234" y="1152"/>
                        <a:pt x="242" y="1167"/>
                      </a:cubicBezTo>
                      <a:cubicBezTo>
                        <a:pt x="250" y="1182"/>
                        <a:pt x="219" y="1197"/>
                        <a:pt x="242" y="1212"/>
                      </a:cubicBezTo>
                      <a:cubicBezTo>
                        <a:pt x="265" y="1227"/>
                        <a:pt x="325" y="1250"/>
                        <a:pt x="378" y="1257"/>
                      </a:cubicBezTo>
                      <a:cubicBezTo>
                        <a:pt x="431" y="1264"/>
                        <a:pt x="499" y="1272"/>
                        <a:pt x="559" y="1257"/>
                      </a:cubicBezTo>
                      <a:cubicBezTo>
                        <a:pt x="619" y="1242"/>
                        <a:pt x="703" y="1182"/>
                        <a:pt x="741" y="1167"/>
                      </a:cubicBezTo>
                      <a:cubicBezTo>
                        <a:pt x="779" y="1152"/>
                        <a:pt x="771" y="1160"/>
                        <a:pt x="786" y="1167"/>
                      </a:cubicBezTo>
                      <a:cubicBezTo>
                        <a:pt x="801" y="1174"/>
                        <a:pt x="831" y="1189"/>
                        <a:pt x="831" y="1212"/>
                      </a:cubicBezTo>
                      <a:cubicBezTo>
                        <a:pt x="831" y="1235"/>
                        <a:pt x="801" y="1273"/>
                        <a:pt x="786" y="1303"/>
                      </a:cubicBezTo>
                      <a:cubicBezTo>
                        <a:pt x="771" y="1333"/>
                        <a:pt x="726" y="1364"/>
                        <a:pt x="741" y="1394"/>
                      </a:cubicBezTo>
                      <a:cubicBezTo>
                        <a:pt x="756" y="1424"/>
                        <a:pt x="840" y="1461"/>
                        <a:pt x="877" y="1484"/>
                      </a:cubicBezTo>
                      <a:cubicBezTo>
                        <a:pt x="914" y="1507"/>
                        <a:pt x="914" y="1522"/>
                        <a:pt x="967" y="1530"/>
                      </a:cubicBezTo>
                      <a:cubicBezTo>
                        <a:pt x="1020" y="1538"/>
                        <a:pt x="1126" y="1530"/>
                        <a:pt x="1194" y="1530"/>
                      </a:cubicBezTo>
                      <a:cubicBezTo>
                        <a:pt x="1262" y="1530"/>
                        <a:pt x="1331" y="1538"/>
                        <a:pt x="1376" y="1530"/>
                      </a:cubicBezTo>
                      <a:cubicBezTo>
                        <a:pt x="1421" y="1522"/>
                        <a:pt x="1455" y="1509"/>
                        <a:pt x="1466" y="1484"/>
                      </a:cubicBezTo>
                      <a:cubicBezTo>
                        <a:pt x="1477" y="1459"/>
                        <a:pt x="1452" y="1407"/>
                        <a:pt x="1440" y="1382"/>
                      </a:cubicBezTo>
                      <a:cubicBezTo>
                        <a:pt x="1428" y="1357"/>
                        <a:pt x="1398" y="1362"/>
                        <a:pt x="1395" y="1334"/>
                      </a:cubicBezTo>
                      <a:cubicBezTo>
                        <a:pt x="1392" y="1306"/>
                        <a:pt x="1386" y="1236"/>
                        <a:pt x="1421" y="1212"/>
                      </a:cubicBezTo>
                      <a:cubicBezTo>
                        <a:pt x="1456" y="1188"/>
                        <a:pt x="1546" y="1205"/>
                        <a:pt x="1608" y="1187"/>
                      </a:cubicBezTo>
                      <a:cubicBezTo>
                        <a:pt x="1670" y="1169"/>
                        <a:pt x="1749" y="1147"/>
                        <a:pt x="1794" y="1106"/>
                      </a:cubicBezTo>
                      <a:cubicBezTo>
                        <a:pt x="1839" y="1065"/>
                        <a:pt x="1839" y="968"/>
                        <a:pt x="1875" y="940"/>
                      </a:cubicBezTo>
                      <a:cubicBezTo>
                        <a:pt x="1911" y="912"/>
                        <a:pt x="1975" y="958"/>
                        <a:pt x="2011" y="940"/>
                      </a:cubicBezTo>
                      <a:cubicBezTo>
                        <a:pt x="2047" y="922"/>
                        <a:pt x="2065" y="878"/>
                        <a:pt x="2088" y="833"/>
                      </a:cubicBezTo>
                      <a:cubicBezTo>
                        <a:pt x="2111" y="788"/>
                        <a:pt x="2130" y="703"/>
                        <a:pt x="2147" y="668"/>
                      </a:cubicBezTo>
                      <a:cubicBezTo>
                        <a:pt x="2164" y="633"/>
                        <a:pt x="2177" y="622"/>
                        <a:pt x="2192" y="622"/>
                      </a:cubicBezTo>
                      <a:cubicBezTo>
                        <a:pt x="2207" y="622"/>
                        <a:pt x="2222" y="668"/>
                        <a:pt x="2237" y="668"/>
                      </a:cubicBezTo>
                      <a:cubicBezTo>
                        <a:pt x="2252" y="668"/>
                        <a:pt x="2275" y="645"/>
                        <a:pt x="2283" y="622"/>
                      </a:cubicBezTo>
                      <a:cubicBezTo>
                        <a:pt x="2291" y="599"/>
                        <a:pt x="2313" y="569"/>
                        <a:pt x="2283" y="532"/>
                      </a:cubicBezTo>
                      <a:cubicBezTo>
                        <a:pt x="2253" y="495"/>
                        <a:pt x="2154" y="404"/>
                        <a:pt x="2101" y="396"/>
                      </a:cubicBezTo>
                      <a:cubicBezTo>
                        <a:pt x="2048" y="388"/>
                        <a:pt x="2003" y="471"/>
                        <a:pt x="1965" y="486"/>
                      </a:cubicBezTo>
                      <a:cubicBezTo>
                        <a:pt x="1927" y="501"/>
                        <a:pt x="1913" y="478"/>
                        <a:pt x="1875" y="486"/>
                      </a:cubicBezTo>
                      <a:cubicBezTo>
                        <a:pt x="1837" y="494"/>
                        <a:pt x="1781" y="538"/>
                        <a:pt x="1738" y="532"/>
                      </a:cubicBezTo>
                      <a:cubicBezTo>
                        <a:pt x="1695" y="526"/>
                        <a:pt x="1635" y="476"/>
                        <a:pt x="1614" y="449"/>
                      </a:cubicBezTo>
                      <a:cubicBezTo>
                        <a:pt x="1593" y="422"/>
                        <a:pt x="1598" y="402"/>
                        <a:pt x="1611" y="371"/>
                      </a:cubicBezTo>
                      <a:cubicBezTo>
                        <a:pt x="1624" y="340"/>
                        <a:pt x="1685" y="296"/>
                        <a:pt x="1693" y="260"/>
                      </a:cubicBezTo>
                      <a:cubicBezTo>
                        <a:pt x="1701" y="224"/>
                        <a:pt x="1690" y="177"/>
                        <a:pt x="1662" y="152"/>
                      </a:cubicBezTo>
                      <a:cubicBezTo>
                        <a:pt x="1634" y="127"/>
                        <a:pt x="1566" y="107"/>
                        <a:pt x="1527" y="107"/>
                      </a:cubicBezTo>
                      <a:cubicBezTo>
                        <a:pt x="1488" y="107"/>
                        <a:pt x="1456" y="144"/>
                        <a:pt x="1428" y="152"/>
                      </a:cubicBezTo>
                      <a:cubicBezTo>
                        <a:pt x="1400" y="160"/>
                        <a:pt x="1397" y="134"/>
                        <a:pt x="1359" y="155"/>
                      </a:cubicBezTo>
                      <a:cubicBezTo>
                        <a:pt x="1321" y="176"/>
                        <a:pt x="1248" y="253"/>
                        <a:pt x="1200" y="281"/>
                      </a:cubicBezTo>
                      <a:cubicBezTo>
                        <a:pt x="1152" y="309"/>
                        <a:pt x="1105" y="333"/>
                        <a:pt x="1071" y="323"/>
                      </a:cubicBezTo>
                      <a:cubicBezTo>
                        <a:pt x="1037" y="313"/>
                        <a:pt x="1044" y="244"/>
                        <a:pt x="996" y="221"/>
                      </a:cubicBezTo>
                      <a:cubicBezTo>
                        <a:pt x="948" y="198"/>
                        <a:pt x="813" y="205"/>
                        <a:pt x="780" y="185"/>
                      </a:cubicBezTo>
                      <a:cubicBezTo>
                        <a:pt x="747" y="165"/>
                        <a:pt x="802" y="131"/>
                        <a:pt x="795" y="101"/>
                      </a:cubicBezTo>
                      <a:cubicBezTo>
                        <a:pt x="788" y="71"/>
                        <a:pt x="764" y="4"/>
                        <a:pt x="735" y="2"/>
                      </a:cubicBezTo>
                      <a:cubicBezTo>
                        <a:pt x="706" y="0"/>
                        <a:pt x="699" y="84"/>
                        <a:pt x="618" y="89"/>
                      </a:cubicBezTo>
                      <a:cubicBezTo>
                        <a:pt x="537" y="94"/>
                        <a:pt x="323" y="26"/>
                        <a:pt x="246" y="35"/>
                      </a:cubicBezTo>
                      <a:cubicBezTo>
                        <a:pt x="169" y="44"/>
                        <a:pt x="175" y="118"/>
                        <a:pt x="156" y="140"/>
                      </a:cubicBezTo>
                      <a:close/>
                    </a:path>
                  </a:pathLst>
                </a:custGeom>
                <a:grpFill/>
                <a:ln w="38100" cmpd="sng">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nvGrpSpPr>
                <xdr:cNvPr id="42" name="Group 42">
                  <a:extLst>
                    <a:ext uri="{FF2B5EF4-FFF2-40B4-BE49-F238E27FC236}">
                      <a16:creationId xmlns:a16="http://schemas.microsoft.com/office/drawing/2014/main" id="{00000000-0008-0000-0200-00002A000000}"/>
                    </a:ext>
                  </a:extLst>
                </xdr:cNvPr>
                <xdr:cNvGrpSpPr>
                  <a:grpSpLocks/>
                </xdr:cNvGrpSpPr>
              </xdr:nvGrpSpPr>
              <xdr:grpSpPr bwMode="auto">
                <a:xfrm>
                  <a:off x="1526" y="1162"/>
                  <a:ext cx="1672" cy="1141"/>
                  <a:chOff x="1526" y="1162"/>
                  <a:chExt cx="1672" cy="1141"/>
                </a:xfrm>
                <a:grpFill/>
              </xdr:grpSpPr>
              <xdr:sp macro="" textlink="">
                <xdr:nvSpPr>
                  <xdr:cNvPr id="43" name="Freeform 43">
                    <a:extLst>
                      <a:ext uri="{FF2B5EF4-FFF2-40B4-BE49-F238E27FC236}">
                        <a16:creationId xmlns:a16="http://schemas.microsoft.com/office/drawing/2014/main" id="{00000000-0008-0000-0200-00002B000000}"/>
                      </a:ext>
                    </a:extLst>
                  </xdr:cNvPr>
                  <xdr:cNvSpPr>
                    <a:spLocks/>
                  </xdr:cNvSpPr>
                </xdr:nvSpPr>
                <xdr:spPr bwMode="auto">
                  <a:xfrm>
                    <a:off x="1526" y="1797"/>
                    <a:ext cx="583" cy="454"/>
                  </a:xfrm>
                  <a:custGeom>
                    <a:avLst/>
                    <a:gdLst>
                      <a:gd name="T0" fmla="*/ 0 w 583"/>
                      <a:gd name="T1" fmla="*/ 57 h 454"/>
                      <a:gd name="T2" fmla="*/ 39 w 583"/>
                      <a:gd name="T3" fmla="*/ 91 h 454"/>
                      <a:gd name="T4" fmla="*/ 84 w 583"/>
                      <a:gd name="T5" fmla="*/ 91 h 454"/>
                      <a:gd name="T6" fmla="*/ 129 w 583"/>
                      <a:gd name="T7" fmla="*/ 45 h 454"/>
                      <a:gd name="T8" fmla="*/ 220 w 583"/>
                      <a:gd name="T9" fmla="*/ 0 h 454"/>
                      <a:gd name="T10" fmla="*/ 265 w 583"/>
                      <a:gd name="T11" fmla="*/ 45 h 454"/>
                      <a:gd name="T12" fmla="*/ 265 w 583"/>
                      <a:gd name="T13" fmla="*/ 91 h 454"/>
                      <a:gd name="T14" fmla="*/ 326 w 583"/>
                      <a:gd name="T15" fmla="*/ 71 h 454"/>
                      <a:gd name="T16" fmla="*/ 368 w 583"/>
                      <a:gd name="T17" fmla="*/ 109 h 454"/>
                      <a:gd name="T18" fmla="*/ 460 w 583"/>
                      <a:gd name="T19" fmla="*/ 105 h 454"/>
                      <a:gd name="T20" fmla="*/ 447 w 583"/>
                      <a:gd name="T21" fmla="*/ 227 h 454"/>
                      <a:gd name="T22" fmla="*/ 492 w 583"/>
                      <a:gd name="T23" fmla="*/ 318 h 454"/>
                      <a:gd name="T24" fmla="*/ 538 w 583"/>
                      <a:gd name="T25" fmla="*/ 408 h 454"/>
                      <a:gd name="T26" fmla="*/ 583 w 583"/>
                      <a:gd name="T27" fmla="*/ 454 h 45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Lst>
                    <a:rect l="0" t="0" r="r" b="b"/>
                    <a:pathLst>
                      <a:path w="583" h="454">
                        <a:moveTo>
                          <a:pt x="0" y="57"/>
                        </a:moveTo>
                        <a:cubicBezTo>
                          <a:pt x="7" y="63"/>
                          <a:pt x="25" y="85"/>
                          <a:pt x="39" y="91"/>
                        </a:cubicBezTo>
                        <a:cubicBezTo>
                          <a:pt x="53" y="97"/>
                          <a:pt x="69" y="99"/>
                          <a:pt x="84" y="91"/>
                        </a:cubicBezTo>
                        <a:cubicBezTo>
                          <a:pt x="99" y="83"/>
                          <a:pt x="106" y="60"/>
                          <a:pt x="129" y="45"/>
                        </a:cubicBezTo>
                        <a:cubicBezTo>
                          <a:pt x="152" y="30"/>
                          <a:pt x="197" y="0"/>
                          <a:pt x="220" y="0"/>
                        </a:cubicBezTo>
                        <a:cubicBezTo>
                          <a:pt x="243" y="0"/>
                          <a:pt x="258" y="30"/>
                          <a:pt x="265" y="45"/>
                        </a:cubicBezTo>
                        <a:cubicBezTo>
                          <a:pt x="272" y="60"/>
                          <a:pt x="255" y="87"/>
                          <a:pt x="265" y="91"/>
                        </a:cubicBezTo>
                        <a:cubicBezTo>
                          <a:pt x="275" y="95"/>
                          <a:pt x="309" y="68"/>
                          <a:pt x="326" y="71"/>
                        </a:cubicBezTo>
                        <a:cubicBezTo>
                          <a:pt x="343" y="74"/>
                          <a:pt x="346" y="103"/>
                          <a:pt x="368" y="109"/>
                        </a:cubicBezTo>
                        <a:cubicBezTo>
                          <a:pt x="390" y="115"/>
                          <a:pt x="447" y="85"/>
                          <a:pt x="460" y="105"/>
                        </a:cubicBezTo>
                        <a:cubicBezTo>
                          <a:pt x="473" y="125"/>
                          <a:pt x="442" y="192"/>
                          <a:pt x="447" y="227"/>
                        </a:cubicBezTo>
                        <a:cubicBezTo>
                          <a:pt x="452" y="262"/>
                          <a:pt x="477" y="288"/>
                          <a:pt x="492" y="318"/>
                        </a:cubicBezTo>
                        <a:cubicBezTo>
                          <a:pt x="507" y="348"/>
                          <a:pt x="523" y="385"/>
                          <a:pt x="538" y="408"/>
                        </a:cubicBezTo>
                        <a:cubicBezTo>
                          <a:pt x="553" y="431"/>
                          <a:pt x="568" y="442"/>
                          <a:pt x="583" y="454"/>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44" name="Freeform 44">
                    <a:extLst>
                      <a:ext uri="{FF2B5EF4-FFF2-40B4-BE49-F238E27FC236}">
                        <a16:creationId xmlns:a16="http://schemas.microsoft.com/office/drawing/2014/main" id="{00000000-0008-0000-0200-00002C000000}"/>
                      </a:ext>
                    </a:extLst>
                  </xdr:cNvPr>
                  <xdr:cNvSpPr>
                    <a:spLocks/>
                  </xdr:cNvSpPr>
                </xdr:nvSpPr>
                <xdr:spPr bwMode="auto">
                  <a:xfrm>
                    <a:off x="2146" y="2160"/>
                    <a:ext cx="605" cy="143"/>
                  </a:xfrm>
                  <a:custGeom>
                    <a:avLst/>
                    <a:gdLst>
                      <a:gd name="T0" fmla="*/ 8 w 605"/>
                      <a:gd name="T1" fmla="*/ 91 h 143"/>
                      <a:gd name="T2" fmla="*/ 8 w 605"/>
                      <a:gd name="T3" fmla="*/ 45 h 143"/>
                      <a:gd name="T4" fmla="*/ 54 w 605"/>
                      <a:gd name="T5" fmla="*/ 0 h 143"/>
                      <a:gd name="T6" fmla="*/ 144 w 605"/>
                      <a:gd name="T7" fmla="*/ 45 h 143"/>
                      <a:gd name="T8" fmla="*/ 190 w 605"/>
                      <a:gd name="T9" fmla="*/ 45 h 143"/>
                      <a:gd name="T10" fmla="*/ 190 w 605"/>
                      <a:gd name="T11" fmla="*/ 91 h 143"/>
                      <a:gd name="T12" fmla="*/ 235 w 605"/>
                      <a:gd name="T13" fmla="*/ 91 h 143"/>
                      <a:gd name="T14" fmla="*/ 280 w 605"/>
                      <a:gd name="T15" fmla="*/ 136 h 143"/>
                      <a:gd name="T16" fmla="*/ 371 w 605"/>
                      <a:gd name="T17" fmla="*/ 136 h 143"/>
                      <a:gd name="T18" fmla="*/ 416 w 605"/>
                      <a:gd name="T19" fmla="*/ 91 h 143"/>
                      <a:gd name="T20" fmla="*/ 507 w 605"/>
                      <a:gd name="T21" fmla="*/ 45 h 143"/>
                      <a:gd name="T22" fmla="*/ 553 w 605"/>
                      <a:gd name="T23" fmla="*/ 91 h 143"/>
                      <a:gd name="T24" fmla="*/ 598 w 605"/>
                      <a:gd name="T25" fmla="*/ 91 h 143"/>
                      <a:gd name="T26" fmla="*/ 598 w 605"/>
                      <a:gd name="T27" fmla="*/ 136 h 14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Lst>
                    <a:rect l="0" t="0" r="r" b="b"/>
                    <a:pathLst>
                      <a:path w="605" h="143">
                        <a:moveTo>
                          <a:pt x="8" y="91"/>
                        </a:moveTo>
                        <a:cubicBezTo>
                          <a:pt x="4" y="75"/>
                          <a:pt x="0" y="60"/>
                          <a:pt x="8" y="45"/>
                        </a:cubicBezTo>
                        <a:cubicBezTo>
                          <a:pt x="16" y="30"/>
                          <a:pt x="31" y="0"/>
                          <a:pt x="54" y="0"/>
                        </a:cubicBezTo>
                        <a:cubicBezTo>
                          <a:pt x="77" y="0"/>
                          <a:pt x="121" y="38"/>
                          <a:pt x="144" y="45"/>
                        </a:cubicBezTo>
                        <a:cubicBezTo>
                          <a:pt x="167" y="52"/>
                          <a:pt x="182" y="37"/>
                          <a:pt x="190" y="45"/>
                        </a:cubicBezTo>
                        <a:cubicBezTo>
                          <a:pt x="198" y="53"/>
                          <a:pt x="183" y="83"/>
                          <a:pt x="190" y="91"/>
                        </a:cubicBezTo>
                        <a:cubicBezTo>
                          <a:pt x="197" y="99"/>
                          <a:pt x="220" y="84"/>
                          <a:pt x="235" y="91"/>
                        </a:cubicBezTo>
                        <a:cubicBezTo>
                          <a:pt x="250" y="98"/>
                          <a:pt x="257" y="129"/>
                          <a:pt x="280" y="136"/>
                        </a:cubicBezTo>
                        <a:cubicBezTo>
                          <a:pt x="303" y="143"/>
                          <a:pt x="348" y="143"/>
                          <a:pt x="371" y="136"/>
                        </a:cubicBezTo>
                        <a:cubicBezTo>
                          <a:pt x="394" y="129"/>
                          <a:pt x="393" y="106"/>
                          <a:pt x="416" y="91"/>
                        </a:cubicBezTo>
                        <a:cubicBezTo>
                          <a:pt x="439" y="76"/>
                          <a:pt x="484" y="45"/>
                          <a:pt x="507" y="45"/>
                        </a:cubicBezTo>
                        <a:cubicBezTo>
                          <a:pt x="530" y="45"/>
                          <a:pt x="538" y="83"/>
                          <a:pt x="553" y="91"/>
                        </a:cubicBezTo>
                        <a:cubicBezTo>
                          <a:pt x="568" y="99"/>
                          <a:pt x="591" y="84"/>
                          <a:pt x="598" y="91"/>
                        </a:cubicBezTo>
                        <a:cubicBezTo>
                          <a:pt x="605" y="98"/>
                          <a:pt x="601" y="117"/>
                          <a:pt x="598" y="136"/>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45" name="Freeform 45">
                    <a:extLst>
                      <a:ext uri="{FF2B5EF4-FFF2-40B4-BE49-F238E27FC236}">
                        <a16:creationId xmlns:a16="http://schemas.microsoft.com/office/drawing/2014/main" id="{00000000-0008-0000-0200-00002D000000}"/>
                      </a:ext>
                    </a:extLst>
                  </xdr:cNvPr>
                  <xdr:cNvSpPr>
                    <a:spLocks/>
                  </xdr:cNvSpPr>
                </xdr:nvSpPr>
                <xdr:spPr bwMode="auto">
                  <a:xfrm>
                    <a:off x="1854" y="1562"/>
                    <a:ext cx="483" cy="469"/>
                  </a:xfrm>
                  <a:custGeom>
                    <a:avLst/>
                    <a:gdLst>
                      <a:gd name="T0" fmla="*/ 0 w 483"/>
                      <a:gd name="T1" fmla="*/ 306 h 469"/>
                      <a:gd name="T2" fmla="*/ 28 w 483"/>
                      <a:gd name="T3" fmla="*/ 280 h 469"/>
                      <a:gd name="T4" fmla="*/ 73 w 483"/>
                      <a:gd name="T5" fmla="*/ 280 h 469"/>
                      <a:gd name="T6" fmla="*/ 119 w 483"/>
                      <a:gd name="T7" fmla="*/ 144 h 469"/>
                      <a:gd name="T8" fmla="*/ 164 w 483"/>
                      <a:gd name="T9" fmla="*/ 144 h 469"/>
                      <a:gd name="T10" fmla="*/ 210 w 483"/>
                      <a:gd name="T11" fmla="*/ 54 h 469"/>
                      <a:gd name="T12" fmla="*/ 210 w 483"/>
                      <a:gd name="T13" fmla="*/ 8 h 469"/>
                      <a:gd name="T14" fmla="*/ 255 w 483"/>
                      <a:gd name="T15" fmla="*/ 8 h 469"/>
                      <a:gd name="T16" fmla="*/ 328 w 483"/>
                      <a:gd name="T17" fmla="*/ 20 h 469"/>
                      <a:gd name="T18" fmla="*/ 346 w 483"/>
                      <a:gd name="T19" fmla="*/ 54 h 469"/>
                      <a:gd name="T20" fmla="*/ 346 w 483"/>
                      <a:gd name="T21" fmla="*/ 99 h 469"/>
                      <a:gd name="T22" fmla="*/ 402 w 483"/>
                      <a:gd name="T23" fmla="*/ 158 h 469"/>
                      <a:gd name="T24" fmla="*/ 414 w 483"/>
                      <a:gd name="T25" fmla="*/ 188 h 469"/>
                      <a:gd name="T26" fmla="*/ 482 w 483"/>
                      <a:gd name="T27" fmla="*/ 190 h 469"/>
                      <a:gd name="T28" fmla="*/ 422 w 483"/>
                      <a:gd name="T29" fmla="*/ 242 h 469"/>
                      <a:gd name="T30" fmla="*/ 391 w 483"/>
                      <a:gd name="T31" fmla="*/ 326 h 469"/>
                      <a:gd name="T32" fmla="*/ 346 w 483"/>
                      <a:gd name="T33" fmla="*/ 371 h 469"/>
                      <a:gd name="T34" fmla="*/ 300 w 483"/>
                      <a:gd name="T35" fmla="*/ 326 h 469"/>
                      <a:gd name="T36" fmla="*/ 210 w 483"/>
                      <a:gd name="T37" fmla="*/ 417 h 469"/>
                      <a:gd name="T38" fmla="*/ 164 w 483"/>
                      <a:gd name="T39" fmla="*/ 462 h 469"/>
                      <a:gd name="T40" fmla="*/ 119 w 483"/>
                      <a:gd name="T41" fmla="*/ 462 h 46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Lst>
                    <a:rect l="0" t="0" r="r" b="b"/>
                    <a:pathLst>
                      <a:path w="483" h="469">
                        <a:moveTo>
                          <a:pt x="0" y="306"/>
                        </a:moveTo>
                        <a:cubicBezTo>
                          <a:pt x="5" y="302"/>
                          <a:pt x="16" y="284"/>
                          <a:pt x="28" y="280"/>
                        </a:cubicBezTo>
                        <a:cubicBezTo>
                          <a:pt x="40" y="276"/>
                          <a:pt x="58" y="303"/>
                          <a:pt x="73" y="280"/>
                        </a:cubicBezTo>
                        <a:cubicBezTo>
                          <a:pt x="88" y="257"/>
                          <a:pt x="104" y="167"/>
                          <a:pt x="119" y="144"/>
                        </a:cubicBezTo>
                        <a:cubicBezTo>
                          <a:pt x="134" y="121"/>
                          <a:pt x="149" y="159"/>
                          <a:pt x="164" y="144"/>
                        </a:cubicBezTo>
                        <a:cubicBezTo>
                          <a:pt x="179" y="129"/>
                          <a:pt x="202" y="77"/>
                          <a:pt x="210" y="54"/>
                        </a:cubicBezTo>
                        <a:cubicBezTo>
                          <a:pt x="218" y="31"/>
                          <a:pt x="203" y="16"/>
                          <a:pt x="210" y="8"/>
                        </a:cubicBezTo>
                        <a:cubicBezTo>
                          <a:pt x="217" y="0"/>
                          <a:pt x="235" y="6"/>
                          <a:pt x="255" y="8"/>
                        </a:cubicBezTo>
                        <a:cubicBezTo>
                          <a:pt x="275" y="10"/>
                          <a:pt x="313" y="12"/>
                          <a:pt x="328" y="20"/>
                        </a:cubicBezTo>
                        <a:cubicBezTo>
                          <a:pt x="343" y="28"/>
                          <a:pt x="343" y="41"/>
                          <a:pt x="346" y="54"/>
                        </a:cubicBezTo>
                        <a:cubicBezTo>
                          <a:pt x="349" y="67"/>
                          <a:pt x="337" y="82"/>
                          <a:pt x="346" y="99"/>
                        </a:cubicBezTo>
                        <a:cubicBezTo>
                          <a:pt x="355" y="116"/>
                          <a:pt x="391" y="143"/>
                          <a:pt x="402" y="158"/>
                        </a:cubicBezTo>
                        <a:cubicBezTo>
                          <a:pt x="413" y="173"/>
                          <a:pt x="401" y="183"/>
                          <a:pt x="414" y="188"/>
                        </a:cubicBezTo>
                        <a:cubicBezTo>
                          <a:pt x="427" y="193"/>
                          <a:pt x="481" y="181"/>
                          <a:pt x="482" y="190"/>
                        </a:cubicBezTo>
                        <a:cubicBezTo>
                          <a:pt x="483" y="199"/>
                          <a:pt x="437" y="219"/>
                          <a:pt x="422" y="242"/>
                        </a:cubicBezTo>
                        <a:cubicBezTo>
                          <a:pt x="407" y="265"/>
                          <a:pt x="404" y="305"/>
                          <a:pt x="391" y="326"/>
                        </a:cubicBezTo>
                        <a:cubicBezTo>
                          <a:pt x="378" y="347"/>
                          <a:pt x="361" y="371"/>
                          <a:pt x="346" y="371"/>
                        </a:cubicBezTo>
                        <a:cubicBezTo>
                          <a:pt x="331" y="371"/>
                          <a:pt x="323" y="318"/>
                          <a:pt x="300" y="326"/>
                        </a:cubicBezTo>
                        <a:cubicBezTo>
                          <a:pt x="277" y="334"/>
                          <a:pt x="233" y="394"/>
                          <a:pt x="210" y="417"/>
                        </a:cubicBezTo>
                        <a:cubicBezTo>
                          <a:pt x="187" y="440"/>
                          <a:pt x="179" y="455"/>
                          <a:pt x="164" y="462"/>
                        </a:cubicBezTo>
                        <a:cubicBezTo>
                          <a:pt x="149" y="469"/>
                          <a:pt x="134" y="465"/>
                          <a:pt x="119" y="462"/>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46" name="Freeform 46">
                    <a:extLst>
                      <a:ext uri="{FF2B5EF4-FFF2-40B4-BE49-F238E27FC236}">
                        <a16:creationId xmlns:a16="http://schemas.microsoft.com/office/drawing/2014/main" id="{00000000-0008-0000-0200-00002E000000}"/>
                      </a:ext>
                    </a:extLst>
                  </xdr:cNvPr>
                  <xdr:cNvSpPr>
                    <a:spLocks/>
                  </xdr:cNvSpPr>
                </xdr:nvSpPr>
                <xdr:spPr bwMode="auto">
                  <a:xfrm>
                    <a:off x="2200" y="1562"/>
                    <a:ext cx="453" cy="469"/>
                  </a:xfrm>
                  <a:custGeom>
                    <a:avLst/>
                    <a:gdLst>
                      <a:gd name="T0" fmla="*/ 136 w 453"/>
                      <a:gd name="T1" fmla="*/ 190 h 469"/>
                      <a:gd name="T2" fmla="*/ 136 w 453"/>
                      <a:gd name="T3" fmla="*/ 144 h 469"/>
                      <a:gd name="T4" fmla="*/ 181 w 453"/>
                      <a:gd name="T5" fmla="*/ 144 h 469"/>
                      <a:gd name="T6" fmla="*/ 226 w 453"/>
                      <a:gd name="T7" fmla="*/ 54 h 469"/>
                      <a:gd name="T8" fmla="*/ 272 w 453"/>
                      <a:gd name="T9" fmla="*/ 8 h 469"/>
                      <a:gd name="T10" fmla="*/ 317 w 453"/>
                      <a:gd name="T11" fmla="*/ 8 h 469"/>
                      <a:gd name="T12" fmla="*/ 362 w 453"/>
                      <a:gd name="T13" fmla="*/ 54 h 469"/>
                      <a:gd name="T14" fmla="*/ 317 w 453"/>
                      <a:gd name="T15" fmla="*/ 99 h 469"/>
                      <a:gd name="T16" fmla="*/ 317 w 453"/>
                      <a:gd name="T17" fmla="*/ 144 h 469"/>
                      <a:gd name="T18" fmla="*/ 362 w 453"/>
                      <a:gd name="T19" fmla="*/ 190 h 469"/>
                      <a:gd name="T20" fmla="*/ 408 w 453"/>
                      <a:gd name="T21" fmla="*/ 235 h 469"/>
                      <a:gd name="T22" fmla="*/ 453 w 453"/>
                      <a:gd name="T23" fmla="*/ 326 h 469"/>
                      <a:gd name="T24" fmla="*/ 408 w 453"/>
                      <a:gd name="T25" fmla="*/ 326 h 469"/>
                      <a:gd name="T26" fmla="*/ 453 w 453"/>
                      <a:gd name="T27" fmla="*/ 417 h 469"/>
                      <a:gd name="T28" fmla="*/ 408 w 453"/>
                      <a:gd name="T29" fmla="*/ 462 h 469"/>
                      <a:gd name="T30" fmla="*/ 317 w 453"/>
                      <a:gd name="T31" fmla="*/ 462 h 469"/>
                      <a:gd name="T32" fmla="*/ 272 w 453"/>
                      <a:gd name="T33" fmla="*/ 417 h 469"/>
                      <a:gd name="T34" fmla="*/ 136 w 453"/>
                      <a:gd name="T35" fmla="*/ 417 h 469"/>
                      <a:gd name="T36" fmla="*/ 45 w 453"/>
                      <a:gd name="T37" fmla="*/ 417 h 469"/>
                      <a:gd name="T38" fmla="*/ 0 w 453"/>
                      <a:gd name="T39" fmla="*/ 371 h 46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Lst>
                    <a:rect l="0" t="0" r="r" b="b"/>
                    <a:pathLst>
                      <a:path w="453" h="469">
                        <a:moveTo>
                          <a:pt x="136" y="190"/>
                        </a:moveTo>
                        <a:cubicBezTo>
                          <a:pt x="132" y="171"/>
                          <a:pt x="129" y="152"/>
                          <a:pt x="136" y="144"/>
                        </a:cubicBezTo>
                        <a:cubicBezTo>
                          <a:pt x="143" y="136"/>
                          <a:pt x="166" y="159"/>
                          <a:pt x="181" y="144"/>
                        </a:cubicBezTo>
                        <a:cubicBezTo>
                          <a:pt x="196" y="129"/>
                          <a:pt x="211" y="77"/>
                          <a:pt x="226" y="54"/>
                        </a:cubicBezTo>
                        <a:cubicBezTo>
                          <a:pt x="241" y="31"/>
                          <a:pt x="257" y="16"/>
                          <a:pt x="272" y="8"/>
                        </a:cubicBezTo>
                        <a:cubicBezTo>
                          <a:pt x="287" y="0"/>
                          <a:pt x="302" y="0"/>
                          <a:pt x="317" y="8"/>
                        </a:cubicBezTo>
                        <a:cubicBezTo>
                          <a:pt x="332" y="16"/>
                          <a:pt x="362" y="39"/>
                          <a:pt x="362" y="54"/>
                        </a:cubicBezTo>
                        <a:cubicBezTo>
                          <a:pt x="362" y="69"/>
                          <a:pt x="324" y="84"/>
                          <a:pt x="317" y="99"/>
                        </a:cubicBezTo>
                        <a:cubicBezTo>
                          <a:pt x="310" y="114"/>
                          <a:pt x="310" y="129"/>
                          <a:pt x="317" y="144"/>
                        </a:cubicBezTo>
                        <a:cubicBezTo>
                          <a:pt x="324" y="159"/>
                          <a:pt x="347" y="175"/>
                          <a:pt x="362" y="190"/>
                        </a:cubicBezTo>
                        <a:cubicBezTo>
                          <a:pt x="377" y="205"/>
                          <a:pt x="393" y="212"/>
                          <a:pt x="408" y="235"/>
                        </a:cubicBezTo>
                        <a:cubicBezTo>
                          <a:pt x="423" y="258"/>
                          <a:pt x="453" y="311"/>
                          <a:pt x="453" y="326"/>
                        </a:cubicBezTo>
                        <a:cubicBezTo>
                          <a:pt x="453" y="341"/>
                          <a:pt x="408" y="311"/>
                          <a:pt x="408" y="326"/>
                        </a:cubicBezTo>
                        <a:cubicBezTo>
                          <a:pt x="408" y="341"/>
                          <a:pt x="453" y="394"/>
                          <a:pt x="453" y="417"/>
                        </a:cubicBezTo>
                        <a:cubicBezTo>
                          <a:pt x="453" y="440"/>
                          <a:pt x="431" y="455"/>
                          <a:pt x="408" y="462"/>
                        </a:cubicBezTo>
                        <a:cubicBezTo>
                          <a:pt x="385" y="469"/>
                          <a:pt x="340" y="469"/>
                          <a:pt x="317" y="462"/>
                        </a:cubicBezTo>
                        <a:cubicBezTo>
                          <a:pt x="294" y="455"/>
                          <a:pt x="302" y="424"/>
                          <a:pt x="272" y="417"/>
                        </a:cubicBezTo>
                        <a:cubicBezTo>
                          <a:pt x="242" y="410"/>
                          <a:pt x="174" y="417"/>
                          <a:pt x="136" y="417"/>
                        </a:cubicBezTo>
                        <a:cubicBezTo>
                          <a:pt x="98" y="417"/>
                          <a:pt x="68" y="425"/>
                          <a:pt x="45" y="417"/>
                        </a:cubicBezTo>
                        <a:cubicBezTo>
                          <a:pt x="22" y="409"/>
                          <a:pt x="11" y="390"/>
                          <a:pt x="0" y="371"/>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47" name="Freeform 47">
                    <a:extLst>
                      <a:ext uri="{FF2B5EF4-FFF2-40B4-BE49-F238E27FC236}">
                        <a16:creationId xmlns:a16="http://schemas.microsoft.com/office/drawing/2014/main" id="{00000000-0008-0000-0200-00002F000000}"/>
                      </a:ext>
                    </a:extLst>
                  </xdr:cNvPr>
                  <xdr:cNvSpPr>
                    <a:spLocks/>
                  </xdr:cNvSpPr>
                </xdr:nvSpPr>
                <xdr:spPr bwMode="auto">
                  <a:xfrm>
                    <a:off x="2608" y="2017"/>
                    <a:ext cx="99" cy="195"/>
                  </a:xfrm>
                  <a:custGeom>
                    <a:avLst/>
                    <a:gdLst>
                      <a:gd name="T0" fmla="*/ 45 w 99"/>
                      <a:gd name="T1" fmla="*/ 188 h 195"/>
                      <a:gd name="T2" fmla="*/ 91 w 99"/>
                      <a:gd name="T3" fmla="*/ 188 h 195"/>
                      <a:gd name="T4" fmla="*/ 91 w 99"/>
                      <a:gd name="T5" fmla="*/ 143 h 195"/>
                      <a:gd name="T6" fmla="*/ 45 w 99"/>
                      <a:gd name="T7" fmla="*/ 52 h 195"/>
                      <a:gd name="T8" fmla="*/ 45 w 99"/>
                      <a:gd name="T9" fmla="*/ 7 h 195"/>
                      <a:gd name="T10" fmla="*/ 0 w 99"/>
                      <a:gd name="T11" fmla="*/ 7 h 195"/>
                    </a:gdLst>
                    <a:ahLst/>
                    <a:cxnLst>
                      <a:cxn ang="0">
                        <a:pos x="T0" y="T1"/>
                      </a:cxn>
                      <a:cxn ang="0">
                        <a:pos x="T2" y="T3"/>
                      </a:cxn>
                      <a:cxn ang="0">
                        <a:pos x="T4" y="T5"/>
                      </a:cxn>
                      <a:cxn ang="0">
                        <a:pos x="T6" y="T7"/>
                      </a:cxn>
                      <a:cxn ang="0">
                        <a:pos x="T8" y="T9"/>
                      </a:cxn>
                      <a:cxn ang="0">
                        <a:pos x="T10" y="T11"/>
                      </a:cxn>
                    </a:cxnLst>
                    <a:rect l="0" t="0" r="r" b="b"/>
                    <a:pathLst>
                      <a:path w="99" h="195">
                        <a:moveTo>
                          <a:pt x="45" y="188"/>
                        </a:moveTo>
                        <a:cubicBezTo>
                          <a:pt x="64" y="191"/>
                          <a:pt x="83" y="195"/>
                          <a:pt x="91" y="188"/>
                        </a:cubicBezTo>
                        <a:cubicBezTo>
                          <a:pt x="99" y="181"/>
                          <a:pt x="99" y="166"/>
                          <a:pt x="91" y="143"/>
                        </a:cubicBezTo>
                        <a:cubicBezTo>
                          <a:pt x="83" y="120"/>
                          <a:pt x="53" y="75"/>
                          <a:pt x="45" y="52"/>
                        </a:cubicBezTo>
                        <a:cubicBezTo>
                          <a:pt x="37" y="29"/>
                          <a:pt x="52" y="14"/>
                          <a:pt x="45" y="7"/>
                        </a:cubicBezTo>
                        <a:cubicBezTo>
                          <a:pt x="38" y="0"/>
                          <a:pt x="19" y="3"/>
                          <a:pt x="0" y="7"/>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48" name="Freeform 48">
                    <a:extLst>
                      <a:ext uri="{FF2B5EF4-FFF2-40B4-BE49-F238E27FC236}">
                        <a16:creationId xmlns:a16="http://schemas.microsoft.com/office/drawing/2014/main" id="{00000000-0008-0000-0200-000030000000}"/>
                      </a:ext>
                    </a:extLst>
                  </xdr:cNvPr>
                  <xdr:cNvSpPr>
                    <a:spLocks/>
                  </xdr:cNvSpPr>
                </xdr:nvSpPr>
                <xdr:spPr bwMode="auto">
                  <a:xfrm>
                    <a:off x="2653" y="1737"/>
                    <a:ext cx="545" cy="287"/>
                  </a:xfrm>
                  <a:custGeom>
                    <a:avLst/>
                    <a:gdLst>
                      <a:gd name="T0" fmla="*/ 0 w 545"/>
                      <a:gd name="T1" fmla="*/ 151 h 287"/>
                      <a:gd name="T2" fmla="*/ 46 w 545"/>
                      <a:gd name="T3" fmla="*/ 196 h 287"/>
                      <a:gd name="T4" fmla="*/ 91 w 545"/>
                      <a:gd name="T5" fmla="*/ 196 h 287"/>
                      <a:gd name="T6" fmla="*/ 91 w 545"/>
                      <a:gd name="T7" fmla="*/ 105 h 287"/>
                      <a:gd name="T8" fmla="*/ 182 w 545"/>
                      <a:gd name="T9" fmla="*/ 105 h 287"/>
                      <a:gd name="T10" fmla="*/ 182 w 545"/>
                      <a:gd name="T11" fmla="*/ 60 h 287"/>
                      <a:gd name="T12" fmla="*/ 272 w 545"/>
                      <a:gd name="T13" fmla="*/ 15 h 287"/>
                      <a:gd name="T14" fmla="*/ 318 w 545"/>
                      <a:gd name="T15" fmla="*/ 15 h 287"/>
                      <a:gd name="T16" fmla="*/ 363 w 545"/>
                      <a:gd name="T17" fmla="*/ 105 h 287"/>
                      <a:gd name="T18" fmla="*/ 408 w 545"/>
                      <a:gd name="T19" fmla="*/ 151 h 287"/>
                      <a:gd name="T20" fmla="*/ 454 w 545"/>
                      <a:gd name="T21" fmla="*/ 196 h 287"/>
                      <a:gd name="T22" fmla="*/ 454 w 545"/>
                      <a:gd name="T23" fmla="*/ 242 h 287"/>
                      <a:gd name="T24" fmla="*/ 499 w 545"/>
                      <a:gd name="T25" fmla="*/ 242 h 287"/>
                      <a:gd name="T26" fmla="*/ 545 w 545"/>
                      <a:gd name="T27" fmla="*/ 287 h 28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Lst>
                    <a:rect l="0" t="0" r="r" b="b"/>
                    <a:pathLst>
                      <a:path w="545" h="287">
                        <a:moveTo>
                          <a:pt x="0" y="151"/>
                        </a:moveTo>
                        <a:cubicBezTo>
                          <a:pt x="15" y="170"/>
                          <a:pt x="31" y="189"/>
                          <a:pt x="46" y="196"/>
                        </a:cubicBezTo>
                        <a:cubicBezTo>
                          <a:pt x="61" y="203"/>
                          <a:pt x="84" y="211"/>
                          <a:pt x="91" y="196"/>
                        </a:cubicBezTo>
                        <a:cubicBezTo>
                          <a:pt x="98" y="181"/>
                          <a:pt x="76" y="120"/>
                          <a:pt x="91" y="105"/>
                        </a:cubicBezTo>
                        <a:cubicBezTo>
                          <a:pt x="106" y="90"/>
                          <a:pt x="167" y="112"/>
                          <a:pt x="182" y="105"/>
                        </a:cubicBezTo>
                        <a:cubicBezTo>
                          <a:pt x="197" y="98"/>
                          <a:pt x="167" y="75"/>
                          <a:pt x="182" y="60"/>
                        </a:cubicBezTo>
                        <a:cubicBezTo>
                          <a:pt x="197" y="45"/>
                          <a:pt x="249" y="22"/>
                          <a:pt x="272" y="15"/>
                        </a:cubicBezTo>
                        <a:cubicBezTo>
                          <a:pt x="295" y="8"/>
                          <a:pt x="303" y="0"/>
                          <a:pt x="318" y="15"/>
                        </a:cubicBezTo>
                        <a:cubicBezTo>
                          <a:pt x="333" y="30"/>
                          <a:pt x="348" y="82"/>
                          <a:pt x="363" y="105"/>
                        </a:cubicBezTo>
                        <a:cubicBezTo>
                          <a:pt x="378" y="128"/>
                          <a:pt x="393" y="136"/>
                          <a:pt x="408" y="151"/>
                        </a:cubicBezTo>
                        <a:cubicBezTo>
                          <a:pt x="423" y="166"/>
                          <a:pt x="446" y="181"/>
                          <a:pt x="454" y="196"/>
                        </a:cubicBezTo>
                        <a:cubicBezTo>
                          <a:pt x="462" y="211"/>
                          <a:pt x="447" y="234"/>
                          <a:pt x="454" y="242"/>
                        </a:cubicBezTo>
                        <a:cubicBezTo>
                          <a:pt x="461" y="250"/>
                          <a:pt x="484" y="235"/>
                          <a:pt x="499" y="242"/>
                        </a:cubicBezTo>
                        <a:cubicBezTo>
                          <a:pt x="514" y="249"/>
                          <a:pt x="529" y="268"/>
                          <a:pt x="545" y="287"/>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49" name="Freeform 49">
                    <a:extLst>
                      <a:ext uri="{FF2B5EF4-FFF2-40B4-BE49-F238E27FC236}">
                        <a16:creationId xmlns:a16="http://schemas.microsoft.com/office/drawing/2014/main" id="{00000000-0008-0000-0200-000031000000}"/>
                      </a:ext>
                    </a:extLst>
                  </xdr:cNvPr>
                  <xdr:cNvSpPr>
                    <a:spLocks/>
                  </xdr:cNvSpPr>
                </xdr:nvSpPr>
                <xdr:spPr bwMode="auto">
                  <a:xfrm>
                    <a:off x="3016" y="1616"/>
                    <a:ext cx="99" cy="233"/>
                  </a:xfrm>
                  <a:custGeom>
                    <a:avLst/>
                    <a:gdLst>
                      <a:gd name="T0" fmla="*/ 45 w 99"/>
                      <a:gd name="T1" fmla="*/ 0 h 233"/>
                      <a:gd name="T2" fmla="*/ 91 w 99"/>
                      <a:gd name="T3" fmla="*/ 90 h 233"/>
                      <a:gd name="T4" fmla="*/ 91 w 99"/>
                      <a:gd name="T5" fmla="*/ 136 h 233"/>
                      <a:gd name="T6" fmla="*/ 91 w 99"/>
                      <a:gd name="T7" fmla="*/ 181 h 233"/>
                      <a:gd name="T8" fmla="*/ 45 w 99"/>
                      <a:gd name="T9" fmla="*/ 226 h 233"/>
                      <a:gd name="T10" fmla="*/ 0 w 99"/>
                      <a:gd name="T11" fmla="*/ 226 h 233"/>
                    </a:gdLst>
                    <a:ahLst/>
                    <a:cxnLst>
                      <a:cxn ang="0">
                        <a:pos x="T0" y="T1"/>
                      </a:cxn>
                      <a:cxn ang="0">
                        <a:pos x="T2" y="T3"/>
                      </a:cxn>
                      <a:cxn ang="0">
                        <a:pos x="T4" y="T5"/>
                      </a:cxn>
                      <a:cxn ang="0">
                        <a:pos x="T6" y="T7"/>
                      </a:cxn>
                      <a:cxn ang="0">
                        <a:pos x="T8" y="T9"/>
                      </a:cxn>
                      <a:cxn ang="0">
                        <a:pos x="T10" y="T11"/>
                      </a:cxn>
                    </a:cxnLst>
                    <a:rect l="0" t="0" r="r" b="b"/>
                    <a:pathLst>
                      <a:path w="99" h="233">
                        <a:moveTo>
                          <a:pt x="45" y="0"/>
                        </a:moveTo>
                        <a:cubicBezTo>
                          <a:pt x="64" y="33"/>
                          <a:pt x="83" y="67"/>
                          <a:pt x="91" y="90"/>
                        </a:cubicBezTo>
                        <a:cubicBezTo>
                          <a:pt x="99" y="113"/>
                          <a:pt x="91" y="121"/>
                          <a:pt x="91" y="136"/>
                        </a:cubicBezTo>
                        <a:cubicBezTo>
                          <a:pt x="91" y="151"/>
                          <a:pt x="99" y="166"/>
                          <a:pt x="91" y="181"/>
                        </a:cubicBezTo>
                        <a:cubicBezTo>
                          <a:pt x="83" y="196"/>
                          <a:pt x="60" y="219"/>
                          <a:pt x="45" y="226"/>
                        </a:cubicBezTo>
                        <a:cubicBezTo>
                          <a:pt x="30" y="233"/>
                          <a:pt x="15" y="229"/>
                          <a:pt x="0" y="226"/>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50" name="Freeform 50">
                    <a:extLst>
                      <a:ext uri="{FF2B5EF4-FFF2-40B4-BE49-F238E27FC236}">
                        <a16:creationId xmlns:a16="http://schemas.microsoft.com/office/drawing/2014/main" id="{00000000-0008-0000-0200-000032000000}"/>
                      </a:ext>
                    </a:extLst>
                  </xdr:cNvPr>
                  <xdr:cNvSpPr>
                    <a:spLocks/>
                  </xdr:cNvSpPr>
                </xdr:nvSpPr>
                <xdr:spPr bwMode="auto">
                  <a:xfrm>
                    <a:off x="2517" y="1518"/>
                    <a:ext cx="454" cy="59"/>
                  </a:xfrm>
                  <a:custGeom>
                    <a:avLst/>
                    <a:gdLst>
                      <a:gd name="T0" fmla="*/ 0 w 454"/>
                      <a:gd name="T1" fmla="*/ 52 h 59"/>
                      <a:gd name="T2" fmla="*/ 45 w 454"/>
                      <a:gd name="T3" fmla="*/ 7 h 59"/>
                      <a:gd name="T4" fmla="*/ 136 w 454"/>
                      <a:gd name="T5" fmla="*/ 7 h 59"/>
                      <a:gd name="T6" fmla="*/ 227 w 454"/>
                      <a:gd name="T7" fmla="*/ 7 h 59"/>
                      <a:gd name="T8" fmla="*/ 318 w 454"/>
                      <a:gd name="T9" fmla="*/ 52 h 59"/>
                      <a:gd name="T10" fmla="*/ 408 w 454"/>
                      <a:gd name="T11" fmla="*/ 52 h 59"/>
                      <a:gd name="T12" fmla="*/ 454 w 454"/>
                      <a:gd name="T13" fmla="*/ 52 h 59"/>
                    </a:gdLst>
                    <a:ahLst/>
                    <a:cxnLst>
                      <a:cxn ang="0">
                        <a:pos x="T0" y="T1"/>
                      </a:cxn>
                      <a:cxn ang="0">
                        <a:pos x="T2" y="T3"/>
                      </a:cxn>
                      <a:cxn ang="0">
                        <a:pos x="T4" y="T5"/>
                      </a:cxn>
                      <a:cxn ang="0">
                        <a:pos x="T6" y="T7"/>
                      </a:cxn>
                      <a:cxn ang="0">
                        <a:pos x="T8" y="T9"/>
                      </a:cxn>
                      <a:cxn ang="0">
                        <a:pos x="T10" y="T11"/>
                      </a:cxn>
                      <a:cxn ang="0">
                        <a:pos x="T12" y="T13"/>
                      </a:cxn>
                    </a:cxnLst>
                    <a:rect l="0" t="0" r="r" b="b"/>
                    <a:pathLst>
                      <a:path w="454" h="59">
                        <a:moveTo>
                          <a:pt x="0" y="52"/>
                        </a:moveTo>
                        <a:cubicBezTo>
                          <a:pt x="11" y="33"/>
                          <a:pt x="22" y="14"/>
                          <a:pt x="45" y="7"/>
                        </a:cubicBezTo>
                        <a:cubicBezTo>
                          <a:pt x="68" y="0"/>
                          <a:pt x="106" y="7"/>
                          <a:pt x="136" y="7"/>
                        </a:cubicBezTo>
                        <a:cubicBezTo>
                          <a:pt x="166" y="7"/>
                          <a:pt x="197" y="0"/>
                          <a:pt x="227" y="7"/>
                        </a:cubicBezTo>
                        <a:cubicBezTo>
                          <a:pt x="257" y="14"/>
                          <a:pt x="288" y="45"/>
                          <a:pt x="318" y="52"/>
                        </a:cubicBezTo>
                        <a:cubicBezTo>
                          <a:pt x="348" y="59"/>
                          <a:pt x="385" y="52"/>
                          <a:pt x="408" y="52"/>
                        </a:cubicBezTo>
                        <a:cubicBezTo>
                          <a:pt x="431" y="52"/>
                          <a:pt x="442" y="52"/>
                          <a:pt x="454" y="52"/>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51" name="Freeform 51">
                    <a:extLst>
                      <a:ext uri="{FF2B5EF4-FFF2-40B4-BE49-F238E27FC236}">
                        <a16:creationId xmlns:a16="http://schemas.microsoft.com/office/drawing/2014/main" id="{00000000-0008-0000-0200-000033000000}"/>
                      </a:ext>
                    </a:extLst>
                  </xdr:cNvPr>
                  <xdr:cNvSpPr>
                    <a:spLocks/>
                  </xdr:cNvSpPr>
                </xdr:nvSpPr>
                <xdr:spPr bwMode="auto">
                  <a:xfrm>
                    <a:off x="2504" y="1372"/>
                    <a:ext cx="94" cy="150"/>
                  </a:xfrm>
                  <a:custGeom>
                    <a:avLst/>
                    <a:gdLst>
                      <a:gd name="T0" fmla="*/ 0 w 94"/>
                      <a:gd name="T1" fmla="*/ 0 h 150"/>
                      <a:gd name="T2" fmla="*/ 58 w 94"/>
                      <a:gd name="T3" fmla="*/ 62 h 150"/>
                      <a:gd name="T4" fmla="*/ 58 w 94"/>
                      <a:gd name="T5" fmla="*/ 108 h 150"/>
                      <a:gd name="T6" fmla="*/ 94 w 94"/>
                      <a:gd name="T7" fmla="*/ 150 h 150"/>
                    </a:gdLst>
                    <a:ahLst/>
                    <a:cxnLst>
                      <a:cxn ang="0">
                        <a:pos x="T0" y="T1"/>
                      </a:cxn>
                      <a:cxn ang="0">
                        <a:pos x="T2" y="T3"/>
                      </a:cxn>
                      <a:cxn ang="0">
                        <a:pos x="T4" y="T5"/>
                      </a:cxn>
                      <a:cxn ang="0">
                        <a:pos x="T6" y="T7"/>
                      </a:cxn>
                    </a:cxnLst>
                    <a:rect l="0" t="0" r="r" b="b"/>
                    <a:pathLst>
                      <a:path w="94" h="150">
                        <a:moveTo>
                          <a:pt x="0" y="0"/>
                        </a:moveTo>
                        <a:cubicBezTo>
                          <a:pt x="9" y="10"/>
                          <a:pt x="48" y="44"/>
                          <a:pt x="58" y="62"/>
                        </a:cubicBezTo>
                        <a:cubicBezTo>
                          <a:pt x="68" y="80"/>
                          <a:pt x="52" y="93"/>
                          <a:pt x="58" y="108"/>
                        </a:cubicBezTo>
                        <a:cubicBezTo>
                          <a:pt x="64" y="123"/>
                          <a:pt x="87" y="141"/>
                          <a:pt x="94" y="150"/>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52" name="Freeform 52">
                    <a:extLst>
                      <a:ext uri="{FF2B5EF4-FFF2-40B4-BE49-F238E27FC236}">
                        <a16:creationId xmlns:a16="http://schemas.microsoft.com/office/drawing/2014/main" id="{00000000-0008-0000-0200-000034000000}"/>
                      </a:ext>
                    </a:extLst>
                  </xdr:cNvPr>
                  <xdr:cNvSpPr>
                    <a:spLocks/>
                  </xdr:cNvSpPr>
                </xdr:nvSpPr>
                <xdr:spPr bwMode="auto">
                  <a:xfrm>
                    <a:off x="2064" y="1404"/>
                    <a:ext cx="322" cy="166"/>
                  </a:xfrm>
                  <a:custGeom>
                    <a:avLst/>
                    <a:gdLst>
                      <a:gd name="T0" fmla="*/ 322 w 322"/>
                      <a:gd name="T1" fmla="*/ 0 h 166"/>
                      <a:gd name="T2" fmla="*/ 272 w 322"/>
                      <a:gd name="T3" fmla="*/ 30 h 166"/>
                      <a:gd name="T4" fmla="*/ 181 w 322"/>
                      <a:gd name="T5" fmla="*/ 30 h 166"/>
                      <a:gd name="T6" fmla="*/ 136 w 322"/>
                      <a:gd name="T7" fmla="*/ 76 h 166"/>
                      <a:gd name="T8" fmla="*/ 90 w 322"/>
                      <a:gd name="T9" fmla="*/ 76 h 166"/>
                      <a:gd name="T10" fmla="*/ 40 w 322"/>
                      <a:gd name="T11" fmla="*/ 144 h 166"/>
                      <a:gd name="T12" fmla="*/ 0 w 322"/>
                      <a:gd name="T13" fmla="*/ 166 h 166"/>
                    </a:gdLst>
                    <a:ahLst/>
                    <a:cxnLst>
                      <a:cxn ang="0">
                        <a:pos x="T0" y="T1"/>
                      </a:cxn>
                      <a:cxn ang="0">
                        <a:pos x="T2" y="T3"/>
                      </a:cxn>
                      <a:cxn ang="0">
                        <a:pos x="T4" y="T5"/>
                      </a:cxn>
                      <a:cxn ang="0">
                        <a:pos x="T6" y="T7"/>
                      </a:cxn>
                      <a:cxn ang="0">
                        <a:pos x="T8" y="T9"/>
                      </a:cxn>
                      <a:cxn ang="0">
                        <a:pos x="T10" y="T11"/>
                      </a:cxn>
                      <a:cxn ang="0">
                        <a:pos x="T12" y="T13"/>
                      </a:cxn>
                    </a:cxnLst>
                    <a:rect l="0" t="0" r="r" b="b"/>
                    <a:pathLst>
                      <a:path w="322" h="166">
                        <a:moveTo>
                          <a:pt x="322" y="0"/>
                        </a:moveTo>
                        <a:cubicBezTo>
                          <a:pt x="314" y="5"/>
                          <a:pt x="295" y="25"/>
                          <a:pt x="272" y="30"/>
                        </a:cubicBezTo>
                        <a:cubicBezTo>
                          <a:pt x="249" y="35"/>
                          <a:pt x="204" y="22"/>
                          <a:pt x="181" y="30"/>
                        </a:cubicBezTo>
                        <a:cubicBezTo>
                          <a:pt x="158" y="38"/>
                          <a:pt x="151" y="68"/>
                          <a:pt x="136" y="76"/>
                        </a:cubicBezTo>
                        <a:cubicBezTo>
                          <a:pt x="121" y="84"/>
                          <a:pt x="106" y="65"/>
                          <a:pt x="90" y="76"/>
                        </a:cubicBezTo>
                        <a:cubicBezTo>
                          <a:pt x="74" y="87"/>
                          <a:pt x="55" y="129"/>
                          <a:pt x="40" y="144"/>
                        </a:cubicBezTo>
                        <a:cubicBezTo>
                          <a:pt x="25" y="159"/>
                          <a:pt x="8" y="162"/>
                          <a:pt x="0" y="166"/>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53" name="Freeform 53">
                    <a:extLst>
                      <a:ext uri="{FF2B5EF4-FFF2-40B4-BE49-F238E27FC236}">
                        <a16:creationId xmlns:a16="http://schemas.microsoft.com/office/drawing/2014/main" id="{00000000-0008-0000-0200-000035000000}"/>
                      </a:ext>
                    </a:extLst>
                  </xdr:cNvPr>
                  <xdr:cNvSpPr>
                    <a:spLocks/>
                  </xdr:cNvSpPr>
                </xdr:nvSpPr>
                <xdr:spPr bwMode="auto">
                  <a:xfrm>
                    <a:off x="1927" y="1162"/>
                    <a:ext cx="137" cy="408"/>
                  </a:xfrm>
                  <a:custGeom>
                    <a:avLst/>
                    <a:gdLst>
                      <a:gd name="T0" fmla="*/ 0 w 137"/>
                      <a:gd name="T1" fmla="*/ 0 h 408"/>
                      <a:gd name="T2" fmla="*/ 46 w 137"/>
                      <a:gd name="T3" fmla="*/ 45 h 408"/>
                      <a:gd name="T4" fmla="*/ 91 w 137"/>
                      <a:gd name="T5" fmla="*/ 91 h 408"/>
                      <a:gd name="T6" fmla="*/ 46 w 137"/>
                      <a:gd name="T7" fmla="*/ 136 h 408"/>
                      <a:gd name="T8" fmla="*/ 91 w 137"/>
                      <a:gd name="T9" fmla="*/ 182 h 408"/>
                      <a:gd name="T10" fmla="*/ 91 w 137"/>
                      <a:gd name="T11" fmla="*/ 272 h 408"/>
                      <a:gd name="T12" fmla="*/ 46 w 137"/>
                      <a:gd name="T13" fmla="*/ 272 h 408"/>
                      <a:gd name="T14" fmla="*/ 91 w 137"/>
                      <a:gd name="T15" fmla="*/ 363 h 408"/>
                      <a:gd name="T16" fmla="*/ 137 w 137"/>
                      <a:gd name="T17" fmla="*/ 408 h 40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137" h="408">
                        <a:moveTo>
                          <a:pt x="0" y="0"/>
                        </a:moveTo>
                        <a:cubicBezTo>
                          <a:pt x="15" y="15"/>
                          <a:pt x="31" y="30"/>
                          <a:pt x="46" y="45"/>
                        </a:cubicBezTo>
                        <a:cubicBezTo>
                          <a:pt x="61" y="60"/>
                          <a:pt x="91" y="76"/>
                          <a:pt x="91" y="91"/>
                        </a:cubicBezTo>
                        <a:cubicBezTo>
                          <a:pt x="91" y="106"/>
                          <a:pt x="46" y="121"/>
                          <a:pt x="46" y="136"/>
                        </a:cubicBezTo>
                        <a:cubicBezTo>
                          <a:pt x="46" y="151"/>
                          <a:pt x="84" y="159"/>
                          <a:pt x="91" y="182"/>
                        </a:cubicBezTo>
                        <a:cubicBezTo>
                          <a:pt x="98" y="205"/>
                          <a:pt x="98" y="257"/>
                          <a:pt x="91" y="272"/>
                        </a:cubicBezTo>
                        <a:cubicBezTo>
                          <a:pt x="84" y="287"/>
                          <a:pt x="46" y="257"/>
                          <a:pt x="46" y="272"/>
                        </a:cubicBezTo>
                        <a:cubicBezTo>
                          <a:pt x="46" y="287"/>
                          <a:pt x="76" y="340"/>
                          <a:pt x="91" y="363"/>
                        </a:cubicBezTo>
                        <a:cubicBezTo>
                          <a:pt x="106" y="386"/>
                          <a:pt x="121" y="397"/>
                          <a:pt x="137" y="408"/>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grpSp>
          <xdr:grpSp>
            <xdr:nvGrpSpPr>
              <xdr:cNvPr id="23" name="Group 54">
                <a:extLst>
                  <a:ext uri="{FF2B5EF4-FFF2-40B4-BE49-F238E27FC236}">
                    <a16:creationId xmlns:a16="http://schemas.microsoft.com/office/drawing/2014/main" id="{00000000-0008-0000-0200-000017000000}"/>
                  </a:ext>
                </a:extLst>
              </xdr:cNvPr>
              <xdr:cNvGrpSpPr>
                <a:grpSpLocks/>
              </xdr:cNvGrpSpPr>
            </xdr:nvGrpSpPr>
            <xdr:grpSpPr bwMode="auto">
              <a:xfrm>
                <a:off x="2700" y="1702"/>
                <a:ext cx="1002" cy="1327"/>
                <a:chOff x="2700" y="1702"/>
                <a:chExt cx="1002" cy="1327"/>
              </a:xfrm>
              <a:grpFill/>
            </xdr:grpSpPr>
            <xdr:sp macro="" textlink="">
              <xdr:nvSpPr>
                <xdr:cNvPr id="35" name="Freeform 55">
                  <a:extLst>
                    <a:ext uri="{FF2B5EF4-FFF2-40B4-BE49-F238E27FC236}">
                      <a16:creationId xmlns:a16="http://schemas.microsoft.com/office/drawing/2014/main" id="{00000000-0008-0000-0200-000023000000}"/>
                    </a:ext>
                  </a:extLst>
                </xdr:cNvPr>
                <xdr:cNvSpPr>
                  <a:spLocks/>
                </xdr:cNvSpPr>
              </xdr:nvSpPr>
              <xdr:spPr bwMode="auto">
                <a:xfrm>
                  <a:off x="2700" y="1702"/>
                  <a:ext cx="1002" cy="1327"/>
                </a:xfrm>
                <a:custGeom>
                  <a:avLst/>
                  <a:gdLst>
                    <a:gd name="T0" fmla="*/ 942 w 1002"/>
                    <a:gd name="T1" fmla="*/ 26 h 1327"/>
                    <a:gd name="T2" fmla="*/ 906 w 1002"/>
                    <a:gd name="T3" fmla="*/ 4 h 1327"/>
                    <a:gd name="T4" fmla="*/ 860 w 1002"/>
                    <a:gd name="T5" fmla="*/ 50 h 1327"/>
                    <a:gd name="T6" fmla="*/ 815 w 1002"/>
                    <a:gd name="T7" fmla="*/ 4 h 1327"/>
                    <a:gd name="T8" fmla="*/ 770 w 1002"/>
                    <a:gd name="T9" fmla="*/ 50 h 1327"/>
                    <a:gd name="T10" fmla="*/ 724 w 1002"/>
                    <a:gd name="T11" fmla="*/ 186 h 1327"/>
                    <a:gd name="T12" fmla="*/ 679 w 1002"/>
                    <a:gd name="T13" fmla="*/ 277 h 1327"/>
                    <a:gd name="T14" fmla="*/ 634 w 1002"/>
                    <a:gd name="T15" fmla="*/ 322 h 1327"/>
                    <a:gd name="T16" fmla="*/ 498 w 1002"/>
                    <a:gd name="T17" fmla="*/ 322 h 1327"/>
                    <a:gd name="T18" fmla="*/ 452 w 1002"/>
                    <a:gd name="T19" fmla="*/ 413 h 1327"/>
                    <a:gd name="T20" fmla="*/ 407 w 1002"/>
                    <a:gd name="T21" fmla="*/ 503 h 1327"/>
                    <a:gd name="T22" fmla="*/ 282 w 1002"/>
                    <a:gd name="T23" fmla="*/ 563 h 1327"/>
                    <a:gd name="T24" fmla="*/ 44 w 1002"/>
                    <a:gd name="T25" fmla="*/ 594 h 1327"/>
                    <a:gd name="T26" fmla="*/ 18 w 1002"/>
                    <a:gd name="T27" fmla="*/ 710 h 1327"/>
                    <a:gd name="T28" fmla="*/ 75 w 1002"/>
                    <a:gd name="T29" fmla="*/ 797 h 1327"/>
                    <a:gd name="T30" fmla="*/ 84 w 1002"/>
                    <a:gd name="T31" fmla="*/ 893 h 1327"/>
                    <a:gd name="T32" fmla="*/ 135 w 1002"/>
                    <a:gd name="T33" fmla="*/ 1048 h 1327"/>
                    <a:gd name="T34" fmla="*/ 271 w 1002"/>
                    <a:gd name="T35" fmla="*/ 1138 h 1327"/>
                    <a:gd name="T36" fmla="*/ 271 w 1002"/>
                    <a:gd name="T37" fmla="*/ 1229 h 1327"/>
                    <a:gd name="T38" fmla="*/ 407 w 1002"/>
                    <a:gd name="T39" fmla="*/ 1320 h 1327"/>
                    <a:gd name="T40" fmla="*/ 498 w 1002"/>
                    <a:gd name="T41" fmla="*/ 1274 h 1327"/>
                    <a:gd name="T42" fmla="*/ 679 w 1002"/>
                    <a:gd name="T43" fmla="*/ 1229 h 1327"/>
                    <a:gd name="T44" fmla="*/ 679 w 1002"/>
                    <a:gd name="T45" fmla="*/ 1048 h 1327"/>
                    <a:gd name="T46" fmla="*/ 770 w 1002"/>
                    <a:gd name="T47" fmla="*/ 912 h 1327"/>
                    <a:gd name="T48" fmla="*/ 951 w 1002"/>
                    <a:gd name="T49" fmla="*/ 776 h 1327"/>
                    <a:gd name="T50" fmla="*/ 815 w 1002"/>
                    <a:gd name="T51" fmla="*/ 685 h 1327"/>
                    <a:gd name="T52" fmla="*/ 770 w 1002"/>
                    <a:gd name="T53" fmla="*/ 503 h 1327"/>
                    <a:gd name="T54" fmla="*/ 815 w 1002"/>
                    <a:gd name="T55" fmla="*/ 413 h 1327"/>
                    <a:gd name="T56" fmla="*/ 906 w 1002"/>
                    <a:gd name="T57" fmla="*/ 231 h 1327"/>
                    <a:gd name="T58" fmla="*/ 996 w 1002"/>
                    <a:gd name="T59" fmla="*/ 95 h 1327"/>
                    <a:gd name="T60" fmla="*/ 942 w 1002"/>
                    <a:gd name="T61" fmla="*/ 26 h 132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Lst>
                  <a:rect l="0" t="0" r="r" b="b"/>
                  <a:pathLst>
                    <a:path w="1002" h="1327">
                      <a:moveTo>
                        <a:pt x="942" y="26"/>
                      </a:moveTo>
                      <a:cubicBezTo>
                        <a:pt x="927" y="11"/>
                        <a:pt x="920" y="0"/>
                        <a:pt x="906" y="4"/>
                      </a:cubicBezTo>
                      <a:cubicBezTo>
                        <a:pt x="892" y="8"/>
                        <a:pt x="875" y="50"/>
                        <a:pt x="860" y="50"/>
                      </a:cubicBezTo>
                      <a:cubicBezTo>
                        <a:pt x="845" y="50"/>
                        <a:pt x="830" y="4"/>
                        <a:pt x="815" y="4"/>
                      </a:cubicBezTo>
                      <a:cubicBezTo>
                        <a:pt x="800" y="4"/>
                        <a:pt x="785" y="20"/>
                        <a:pt x="770" y="50"/>
                      </a:cubicBezTo>
                      <a:cubicBezTo>
                        <a:pt x="755" y="80"/>
                        <a:pt x="739" y="148"/>
                        <a:pt x="724" y="186"/>
                      </a:cubicBezTo>
                      <a:cubicBezTo>
                        <a:pt x="709" y="224"/>
                        <a:pt x="694" y="254"/>
                        <a:pt x="679" y="277"/>
                      </a:cubicBezTo>
                      <a:cubicBezTo>
                        <a:pt x="664" y="300"/>
                        <a:pt x="664" y="315"/>
                        <a:pt x="634" y="322"/>
                      </a:cubicBezTo>
                      <a:cubicBezTo>
                        <a:pt x="604" y="329"/>
                        <a:pt x="528" y="307"/>
                        <a:pt x="498" y="322"/>
                      </a:cubicBezTo>
                      <a:cubicBezTo>
                        <a:pt x="468" y="337"/>
                        <a:pt x="467" y="383"/>
                        <a:pt x="452" y="413"/>
                      </a:cubicBezTo>
                      <a:cubicBezTo>
                        <a:pt x="437" y="443"/>
                        <a:pt x="435" y="478"/>
                        <a:pt x="407" y="503"/>
                      </a:cubicBezTo>
                      <a:cubicBezTo>
                        <a:pt x="379" y="528"/>
                        <a:pt x="342" y="548"/>
                        <a:pt x="282" y="563"/>
                      </a:cubicBezTo>
                      <a:cubicBezTo>
                        <a:pt x="222" y="578"/>
                        <a:pt x="88" y="570"/>
                        <a:pt x="44" y="594"/>
                      </a:cubicBezTo>
                      <a:cubicBezTo>
                        <a:pt x="0" y="618"/>
                        <a:pt x="13" y="676"/>
                        <a:pt x="18" y="710"/>
                      </a:cubicBezTo>
                      <a:cubicBezTo>
                        <a:pt x="23" y="744"/>
                        <a:pt x="64" y="766"/>
                        <a:pt x="75" y="797"/>
                      </a:cubicBezTo>
                      <a:cubicBezTo>
                        <a:pt x="86" y="828"/>
                        <a:pt x="74" y="851"/>
                        <a:pt x="84" y="893"/>
                      </a:cubicBezTo>
                      <a:cubicBezTo>
                        <a:pt x="94" y="935"/>
                        <a:pt x="104" y="1007"/>
                        <a:pt x="135" y="1048"/>
                      </a:cubicBezTo>
                      <a:cubicBezTo>
                        <a:pt x="166" y="1089"/>
                        <a:pt x="248" y="1108"/>
                        <a:pt x="271" y="1138"/>
                      </a:cubicBezTo>
                      <a:cubicBezTo>
                        <a:pt x="294" y="1168"/>
                        <a:pt x="248" y="1199"/>
                        <a:pt x="271" y="1229"/>
                      </a:cubicBezTo>
                      <a:cubicBezTo>
                        <a:pt x="294" y="1259"/>
                        <a:pt x="369" y="1313"/>
                        <a:pt x="407" y="1320"/>
                      </a:cubicBezTo>
                      <a:cubicBezTo>
                        <a:pt x="445" y="1327"/>
                        <a:pt x="453" y="1289"/>
                        <a:pt x="498" y="1274"/>
                      </a:cubicBezTo>
                      <a:cubicBezTo>
                        <a:pt x="543" y="1259"/>
                        <a:pt x="649" y="1267"/>
                        <a:pt x="679" y="1229"/>
                      </a:cubicBezTo>
                      <a:cubicBezTo>
                        <a:pt x="709" y="1191"/>
                        <a:pt x="664" y="1101"/>
                        <a:pt x="679" y="1048"/>
                      </a:cubicBezTo>
                      <a:cubicBezTo>
                        <a:pt x="694" y="995"/>
                        <a:pt x="725" y="957"/>
                        <a:pt x="770" y="912"/>
                      </a:cubicBezTo>
                      <a:cubicBezTo>
                        <a:pt x="815" y="867"/>
                        <a:pt x="944" y="814"/>
                        <a:pt x="951" y="776"/>
                      </a:cubicBezTo>
                      <a:cubicBezTo>
                        <a:pt x="958" y="738"/>
                        <a:pt x="845" y="730"/>
                        <a:pt x="815" y="685"/>
                      </a:cubicBezTo>
                      <a:cubicBezTo>
                        <a:pt x="785" y="640"/>
                        <a:pt x="770" y="548"/>
                        <a:pt x="770" y="503"/>
                      </a:cubicBezTo>
                      <a:cubicBezTo>
                        <a:pt x="770" y="458"/>
                        <a:pt x="792" y="458"/>
                        <a:pt x="815" y="413"/>
                      </a:cubicBezTo>
                      <a:cubicBezTo>
                        <a:pt x="838" y="368"/>
                        <a:pt x="876" y="284"/>
                        <a:pt x="906" y="231"/>
                      </a:cubicBezTo>
                      <a:cubicBezTo>
                        <a:pt x="936" y="178"/>
                        <a:pt x="990" y="129"/>
                        <a:pt x="996" y="95"/>
                      </a:cubicBezTo>
                      <a:cubicBezTo>
                        <a:pt x="1002" y="61"/>
                        <a:pt x="957" y="41"/>
                        <a:pt x="942" y="26"/>
                      </a:cubicBezTo>
                      <a:close/>
                    </a:path>
                  </a:pathLst>
                </a:custGeom>
                <a:grpFill/>
                <a:ln w="38100" cmpd="sng">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nvGrpSpPr>
                <xdr:cNvPr id="36" name="Group 56">
                  <a:extLst>
                    <a:ext uri="{FF2B5EF4-FFF2-40B4-BE49-F238E27FC236}">
                      <a16:creationId xmlns:a16="http://schemas.microsoft.com/office/drawing/2014/main" id="{00000000-0008-0000-0200-000024000000}"/>
                    </a:ext>
                  </a:extLst>
                </xdr:cNvPr>
                <xdr:cNvGrpSpPr>
                  <a:grpSpLocks/>
                </xdr:cNvGrpSpPr>
              </xdr:nvGrpSpPr>
              <xdr:grpSpPr bwMode="auto">
                <a:xfrm>
                  <a:off x="2880" y="2024"/>
                  <a:ext cx="680" cy="831"/>
                  <a:chOff x="2880" y="2024"/>
                  <a:chExt cx="680" cy="831"/>
                </a:xfrm>
                <a:grpFill/>
              </xdr:grpSpPr>
              <xdr:sp macro="" textlink="">
                <xdr:nvSpPr>
                  <xdr:cNvPr id="37" name="Freeform 57">
                    <a:extLst>
                      <a:ext uri="{FF2B5EF4-FFF2-40B4-BE49-F238E27FC236}">
                        <a16:creationId xmlns:a16="http://schemas.microsoft.com/office/drawing/2014/main" id="{00000000-0008-0000-0200-000025000000}"/>
                      </a:ext>
                    </a:extLst>
                  </xdr:cNvPr>
                  <xdr:cNvSpPr>
                    <a:spLocks/>
                  </xdr:cNvSpPr>
                </xdr:nvSpPr>
                <xdr:spPr bwMode="auto">
                  <a:xfrm>
                    <a:off x="3334" y="2024"/>
                    <a:ext cx="181" cy="91"/>
                  </a:xfrm>
                  <a:custGeom>
                    <a:avLst/>
                    <a:gdLst>
                      <a:gd name="T0" fmla="*/ 0 w 181"/>
                      <a:gd name="T1" fmla="*/ 0 h 91"/>
                      <a:gd name="T2" fmla="*/ 45 w 181"/>
                      <a:gd name="T3" fmla="*/ 45 h 91"/>
                      <a:gd name="T4" fmla="*/ 90 w 181"/>
                      <a:gd name="T5" fmla="*/ 91 h 91"/>
                      <a:gd name="T6" fmla="*/ 136 w 181"/>
                      <a:gd name="T7" fmla="*/ 45 h 91"/>
                      <a:gd name="T8" fmla="*/ 181 w 181"/>
                      <a:gd name="T9" fmla="*/ 91 h 91"/>
                    </a:gdLst>
                    <a:ahLst/>
                    <a:cxnLst>
                      <a:cxn ang="0">
                        <a:pos x="T0" y="T1"/>
                      </a:cxn>
                      <a:cxn ang="0">
                        <a:pos x="T2" y="T3"/>
                      </a:cxn>
                      <a:cxn ang="0">
                        <a:pos x="T4" y="T5"/>
                      </a:cxn>
                      <a:cxn ang="0">
                        <a:pos x="T6" y="T7"/>
                      </a:cxn>
                      <a:cxn ang="0">
                        <a:pos x="T8" y="T9"/>
                      </a:cxn>
                    </a:cxnLst>
                    <a:rect l="0" t="0" r="r" b="b"/>
                    <a:pathLst>
                      <a:path w="181" h="91">
                        <a:moveTo>
                          <a:pt x="0" y="0"/>
                        </a:moveTo>
                        <a:cubicBezTo>
                          <a:pt x="15" y="15"/>
                          <a:pt x="30" y="30"/>
                          <a:pt x="45" y="45"/>
                        </a:cubicBezTo>
                        <a:cubicBezTo>
                          <a:pt x="60" y="60"/>
                          <a:pt x="75" y="91"/>
                          <a:pt x="90" y="91"/>
                        </a:cubicBezTo>
                        <a:cubicBezTo>
                          <a:pt x="105" y="91"/>
                          <a:pt x="121" y="45"/>
                          <a:pt x="136" y="45"/>
                        </a:cubicBezTo>
                        <a:cubicBezTo>
                          <a:pt x="151" y="45"/>
                          <a:pt x="166" y="68"/>
                          <a:pt x="181" y="91"/>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38" name="Freeform 58">
                    <a:extLst>
                      <a:ext uri="{FF2B5EF4-FFF2-40B4-BE49-F238E27FC236}">
                        <a16:creationId xmlns:a16="http://schemas.microsoft.com/office/drawing/2014/main" id="{00000000-0008-0000-0200-000026000000}"/>
                      </a:ext>
                    </a:extLst>
                  </xdr:cNvPr>
                  <xdr:cNvSpPr>
                    <a:spLocks/>
                  </xdr:cNvSpPr>
                </xdr:nvSpPr>
                <xdr:spPr bwMode="auto">
                  <a:xfrm>
                    <a:off x="2880" y="2205"/>
                    <a:ext cx="371" cy="590"/>
                  </a:xfrm>
                  <a:custGeom>
                    <a:avLst/>
                    <a:gdLst>
                      <a:gd name="T0" fmla="*/ 227 w 371"/>
                      <a:gd name="T1" fmla="*/ 0 h 590"/>
                      <a:gd name="T2" fmla="*/ 272 w 371"/>
                      <a:gd name="T3" fmla="*/ 46 h 590"/>
                      <a:gd name="T4" fmla="*/ 318 w 371"/>
                      <a:gd name="T5" fmla="*/ 46 h 590"/>
                      <a:gd name="T6" fmla="*/ 318 w 371"/>
                      <a:gd name="T7" fmla="*/ 91 h 590"/>
                      <a:gd name="T8" fmla="*/ 318 w 371"/>
                      <a:gd name="T9" fmla="*/ 136 h 590"/>
                      <a:gd name="T10" fmla="*/ 363 w 371"/>
                      <a:gd name="T11" fmla="*/ 227 h 590"/>
                      <a:gd name="T12" fmla="*/ 272 w 371"/>
                      <a:gd name="T13" fmla="*/ 318 h 590"/>
                      <a:gd name="T14" fmla="*/ 256 w 371"/>
                      <a:gd name="T15" fmla="*/ 407 h 590"/>
                      <a:gd name="T16" fmla="*/ 228 w 371"/>
                      <a:gd name="T17" fmla="*/ 441 h 590"/>
                      <a:gd name="T18" fmla="*/ 178 w 371"/>
                      <a:gd name="T19" fmla="*/ 433 h 590"/>
                      <a:gd name="T20" fmla="*/ 136 w 371"/>
                      <a:gd name="T21" fmla="*/ 454 h 590"/>
                      <a:gd name="T22" fmla="*/ 66 w 371"/>
                      <a:gd name="T23" fmla="*/ 465 h 590"/>
                      <a:gd name="T24" fmla="*/ 0 w 371"/>
                      <a:gd name="T25" fmla="*/ 590 h 59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Lst>
                    <a:rect l="0" t="0" r="r" b="b"/>
                    <a:pathLst>
                      <a:path w="371" h="590">
                        <a:moveTo>
                          <a:pt x="227" y="0"/>
                        </a:moveTo>
                        <a:cubicBezTo>
                          <a:pt x="242" y="19"/>
                          <a:pt x="257" y="38"/>
                          <a:pt x="272" y="46"/>
                        </a:cubicBezTo>
                        <a:cubicBezTo>
                          <a:pt x="287" y="54"/>
                          <a:pt x="310" y="39"/>
                          <a:pt x="318" y="46"/>
                        </a:cubicBezTo>
                        <a:cubicBezTo>
                          <a:pt x="326" y="53"/>
                          <a:pt x="318" y="76"/>
                          <a:pt x="318" y="91"/>
                        </a:cubicBezTo>
                        <a:cubicBezTo>
                          <a:pt x="318" y="106"/>
                          <a:pt x="311" y="113"/>
                          <a:pt x="318" y="136"/>
                        </a:cubicBezTo>
                        <a:cubicBezTo>
                          <a:pt x="325" y="159"/>
                          <a:pt x="371" y="197"/>
                          <a:pt x="363" y="227"/>
                        </a:cubicBezTo>
                        <a:cubicBezTo>
                          <a:pt x="355" y="257"/>
                          <a:pt x="290" y="288"/>
                          <a:pt x="272" y="318"/>
                        </a:cubicBezTo>
                        <a:cubicBezTo>
                          <a:pt x="254" y="348"/>
                          <a:pt x="263" y="387"/>
                          <a:pt x="256" y="407"/>
                        </a:cubicBezTo>
                        <a:cubicBezTo>
                          <a:pt x="249" y="427"/>
                          <a:pt x="241" y="437"/>
                          <a:pt x="228" y="441"/>
                        </a:cubicBezTo>
                        <a:cubicBezTo>
                          <a:pt x="215" y="445"/>
                          <a:pt x="193" y="431"/>
                          <a:pt x="178" y="433"/>
                        </a:cubicBezTo>
                        <a:cubicBezTo>
                          <a:pt x="163" y="435"/>
                          <a:pt x="155" y="449"/>
                          <a:pt x="136" y="454"/>
                        </a:cubicBezTo>
                        <a:cubicBezTo>
                          <a:pt x="117" y="459"/>
                          <a:pt x="89" y="442"/>
                          <a:pt x="66" y="465"/>
                        </a:cubicBezTo>
                        <a:cubicBezTo>
                          <a:pt x="43" y="488"/>
                          <a:pt x="14" y="564"/>
                          <a:pt x="0" y="590"/>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39" name="Freeform 59">
                    <a:extLst>
                      <a:ext uri="{FF2B5EF4-FFF2-40B4-BE49-F238E27FC236}">
                        <a16:creationId xmlns:a16="http://schemas.microsoft.com/office/drawing/2014/main" id="{00000000-0008-0000-0200-000027000000}"/>
                      </a:ext>
                    </a:extLst>
                  </xdr:cNvPr>
                  <xdr:cNvSpPr>
                    <a:spLocks/>
                  </xdr:cNvSpPr>
                </xdr:nvSpPr>
                <xdr:spPr bwMode="auto">
                  <a:xfrm>
                    <a:off x="3236" y="2432"/>
                    <a:ext cx="143" cy="423"/>
                  </a:xfrm>
                  <a:custGeom>
                    <a:avLst/>
                    <a:gdLst>
                      <a:gd name="T0" fmla="*/ 7 w 143"/>
                      <a:gd name="T1" fmla="*/ 0 h 423"/>
                      <a:gd name="T2" fmla="*/ 52 w 143"/>
                      <a:gd name="T3" fmla="*/ 91 h 423"/>
                      <a:gd name="T4" fmla="*/ 7 w 143"/>
                      <a:gd name="T5" fmla="*/ 91 h 423"/>
                      <a:gd name="T6" fmla="*/ 7 w 143"/>
                      <a:gd name="T7" fmla="*/ 182 h 423"/>
                      <a:gd name="T8" fmla="*/ 7 w 143"/>
                      <a:gd name="T9" fmla="*/ 227 h 423"/>
                      <a:gd name="T10" fmla="*/ 52 w 143"/>
                      <a:gd name="T11" fmla="*/ 227 h 423"/>
                      <a:gd name="T12" fmla="*/ 52 w 143"/>
                      <a:gd name="T13" fmla="*/ 318 h 423"/>
                      <a:gd name="T14" fmla="*/ 98 w 143"/>
                      <a:gd name="T15" fmla="*/ 408 h 423"/>
                      <a:gd name="T16" fmla="*/ 143 w 143"/>
                      <a:gd name="T17" fmla="*/ 408 h 42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143" h="423">
                        <a:moveTo>
                          <a:pt x="7" y="0"/>
                        </a:moveTo>
                        <a:cubicBezTo>
                          <a:pt x="29" y="38"/>
                          <a:pt x="52" y="76"/>
                          <a:pt x="52" y="91"/>
                        </a:cubicBezTo>
                        <a:cubicBezTo>
                          <a:pt x="52" y="106"/>
                          <a:pt x="14" y="76"/>
                          <a:pt x="7" y="91"/>
                        </a:cubicBezTo>
                        <a:cubicBezTo>
                          <a:pt x="0" y="106"/>
                          <a:pt x="7" y="159"/>
                          <a:pt x="7" y="182"/>
                        </a:cubicBezTo>
                        <a:cubicBezTo>
                          <a:pt x="7" y="205"/>
                          <a:pt x="0" y="220"/>
                          <a:pt x="7" y="227"/>
                        </a:cubicBezTo>
                        <a:cubicBezTo>
                          <a:pt x="14" y="234"/>
                          <a:pt x="45" y="212"/>
                          <a:pt x="52" y="227"/>
                        </a:cubicBezTo>
                        <a:cubicBezTo>
                          <a:pt x="59" y="242"/>
                          <a:pt x="44" y="288"/>
                          <a:pt x="52" y="318"/>
                        </a:cubicBezTo>
                        <a:cubicBezTo>
                          <a:pt x="60" y="348"/>
                          <a:pt x="83" y="393"/>
                          <a:pt x="98" y="408"/>
                        </a:cubicBezTo>
                        <a:cubicBezTo>
                          <a:pt x="113" y="423"/>
                          <a:pt x="128" y="415"/>
                          <a:pt x="143" y="408"/>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40" name="Freeform 60">
                    <a:extLst>
                      <a:ext uri="{FF2B5EF4-FFF2-40B4-BE49-F238E27FC236}">
                        <a16:creationId xmlns:a16="http://schemas.microsoft.com/office/drawing/2014/main" id="{00000000-0008-0000-0200-000028000000}"/>
                      </a:ext>
                    </a:extLst>
                  </xdr:cNvPr>
                  <xdr:cNvSpPr>
                    <a:spLocks/>
                  </xdr:cNvSpPr>
                </xdr:nvSpPr>
                <xdr:spPr bwMode="auto">
                  <a:xfrm>
                    <a:off x="3288" y="2424"/>
                    <a:ext cx="272" cy="99"/>
                  </a:xfrm>
                  <a:custGeom>
                    <a:avLst/>
                    <a:gdLst>
                      <a:gd name="T0" fmla="*/ 272 w 272"/>
                      <a:gd name="T1" fmla="*/ 8 h 99"/>
                      <a:gd name="T2" fmla="*/ 182 w 272"/>
                      <a:gd name="T3" fmla="*/ 8 h 99"/>
                      <a:gd name="T4" fmla="*/ 91 w 272"/>
                      <a:gd name="T5" fmla="*/ 54 h 99"/>
                      <a:gd name="T6" fmla="*/ 0 w 272"/>
                      <a:gd name="T7" fmla="*/ 99 h 99"/>
                    </a:gdLst>
                    <a:ahLst/>
                    <a:cxnLst>
                      <a:cxn ang="0">
                        <a:pos x="T0" y="T1"/>
                      </a:cxn>
                      <a:cxn ang="0">
                        <a:pos x="T2" y="T3"/>
                      </a:cxn>
                      <a:cxn ang="0">
                        <a:pos x="T4" y="T5"/>
                      </a:cxn>
                      <a:cxn ang="0">
                        <a:pos x="T6" y="T7"/>
                      </a:cxn>
                    </a:cxnLst>
                    <a:rect l="0" t="0" r="r" b="b"/>
                    <a:pathLst>
                      <a:path w="272" h="99">
                        <a:moveTo>
                          <a:pt x="272" y="8"/>
                        </a:moveTo>
                        <a:cubicBezTo>
                          <a:pt x="242" y="4"/>
                          <a:pt x="212" y="0"/>
                          <a:pt x="182" y="8"/>
                        </a:cubicBezTo>
                        <a:cubicBezTo>
                          <a:pt x="152" y="16"/>
                          <a:pt x="121" y="39"/>
                          <a:pt x="91" y="54"/>
                        </a:cubicBezTo>
                        <a:cubicBezTo>
                          <a:pt x="61" y="69"/>
                          <a:pt x="15" y="92"/>
                          <a:pt x="0" y="99"/>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grpSp>
          <xdr:grpSp>
            <xdr:nvGrpSpPr>
              <xdr:cNvPr id="24" name="Group 61">
                <a:extLst>
                  <a:ext uri="{FF2B5EF4-FFF2-40B4-BE49-F238E27FC236}">
                    <a16:creationId xmlns:a16="http://schemas.microsoft.com/office/drawing/2014/main" id="{00000000-0008-0000-0200-000018000000}"/>
                  </a:ext>
                </a:extLst>
              </xdr:cNvPr>
              <xdr:cNvGrpSpPr>
                <a:grpSpLocks/>
              </xdr:cNvGrpSpPr>
            </xdr:nvGrpSpPr>
            <xdr:grpSpPr bwMode="auto">
              <a:xfrm>
                <a:off x="1269" y="2205"/>
                <a:ext cx="1839" cy="1346"/>
                <a:chOff x="1269" y="2205"/>
                <a:chExt cx="1839" cy="1346"/>
              </a:xfrm>
              <a:grpFill/>
            </xdr:grpSpPr>
            <xdr:sp macro="" textlink="">
              <xdr:nvSpPr>
                <xdr:cNvPr id="25" name="Freeform 62">
                  <a:extLst>
                    <a:ext uri="{FF2B5EF4-FFF2-40B4-BE49-F238E27FC236}">
                      <a16:creationId xmlns:a16="http://schemas.microsoft.com/office/drawing/2014/main" id="{00000000-0008-0000-0200-000019000000}"/>
                    </a:ext>
                  </a:extLst>
                </xdr:cNvPr>
                <xdr:cNvSpPr>
                  <a:spLocks/>
                </xdr:cNvSpPr>
              </xdr:nvSpPr>
              <xdr:spPr bwMode="auto">
                <a:xfrm>
                  <a:off x="1269" y="2205"/>
                  <a:ext cx="1839" cy="1346"/>
                </a:xfrm>
                <a:custGeom>
                  <a:avLst/>
                  <a:gdLst>
                    <a:gd name="T0" fmla="*/ 114 w 1839"/>
                    <a:gd name="T1" fmla="*/ 46 h 1346"/>
                    <a:gd name="T2" fmla="*/ 160 w 1839"/>
                    <a:gd name="T3" fmla="*/ 91 h 1346"/>
                    <a:gd name="T4" fmla="*/ 160 w 1839"/>
                    <a:gd name="T5" fmla="*/ 136 h 1346"/>
                    <a:gd name="T6" fmla="*/ 205 w 1839"/>
                    <a:gd name="T7" fmla="*/ 136 h 1346"/>
                    <a:gd name="T8" fmla="*/ 205 w 1839"/>
                    <a:gd name="T9" fmla="*/ 182 h 1346"/>
                    <a:gd name="T10" fmla="*/ 114 w 1839"/>
                    <a:gd name="T11" fmla="*/ 273 h 1346"/>
                    <a:gd name="T12" fmla="*/ 114 w 1839"/>
                    <a:gd name="T13" fmla="*/ 363 h 1346"/>
                    <a:gd name="T14" fmla="*/ 160 w 1839"/>
                    <a:gd name="T15" fmla="*/ 454 h 1346"/>
                    <a:gd name="T16" fmla="*/ 205 w 1839"/>
                    <a:gd name="T17" fmla="*/ 499 h 1346"/>
                    <a:gd name="T18" fmla="*/ 160 w 1839"/>
                    <a:gd name="T19" fmla="*/ 590 h 1346"/>
                    <a:gd name="T20" fmla="*/ 114 w 1839"/>
                    <a:gd name="T21" fmla="*/ 590 h 1346"/>
                    <a:gd name="T22" fmla="*/ 23 w 1839"/>
                    <a:gd name="T23" fmla="*/ 681 h 1346"/>
                    <a:gd name="T24" fmla="*/ 23 w 1839"/>
                    <a:gd name="T25" fmla="*/ 862 h 1346"/>
                    <a:gd name="T26" fmla="*/ 160 w 1839"/>
                    <a:gd name="T27" fmla="*/ 862 h 1346"/>
                    <a:gd name="T28" fmla="*/ 341 w 1839"/>
                    <a:gd name="T29" fmla="*/ 953 h 1346"/>
                    <a:gd name="T30" fmla="*/ 386 w 1839"/>
                    <a:gd name="T31" fmla="*/ 998 h 1346"/>
                    <a:gd name="T32" fmla="*/ 386 w 1839"/>
                    <a:gd name="T33" fmla="*/ 1089 h 1346"/>
                    <a:gd name="T34" fmla="*/ 386 w 1839"/>
                    <a:gd name="T35" fmla="*/ 1134 h 1346"/>
                    <a:gd name="T36" fmla="*/ 477 w 1839"/>
                    <a:gd name="T37" fmla="*/ 1270 h 1346"/>
                    <a:gd name="T38" fmla="*/ 568 w 1839"/>
                    <a:gd name="T39" fmla="*/ 1316 h 1346"/>
                    <a:gd name="T40" fmla="*/ 658 w 1839"/>
                    <a:gd name="T41" fmla="*/ 1316 h 1346"/>
                    <a:gd name="T42" fmla="*/ 840 w 1839"/>
                    <a:gd name="T43" fmla="*/ 1134 h 1346"/>
                    <a:gd name="T44" fmla="*/ 976 w 1839"/>
                    <a:gd name="T45" fmla="*/ 1089 h 1346"/>
                    <a:gd name="T46" fmla="*/ 1293 w 1839"/>
                    <a:gd name="T47" fmla="*/ 1089 h 1346"/>
                    <a:gd name="T48" fmla="*/ 1384 w 1839"/>
                    <a:gd name="T49" fmla="*/ 1044 h 1346"/>
                    <a:gd name="T50" fmla="*/ 1475 w 1839"/>
                    <a:gd name="T51" fmla="*/ 1089 h 1346"/>
                    <a:gd name="T52" fmla="*/ 1566 w 1839"/>
                    <a:gd name="T53" fmla="*/ 1044 h 1346"/>
                    <a:gd name="T54" fmla="*/ 1611 w 1839"/>
                    <a:gd name="T55" fmla="*/ 1044 h 1346"/>
                    <a:gd name="T56" fmla="*/ 1656 w 1839"/>
                    <a:gd name="T57" fmla="*/ 1089 h 1346"/>
                    <a:gd name="T58" fmla="*/ 1747 w 1839"/>
                    <a:gd name="T59" fmla="*/ 1044 h 1346"/>
                    <a:gd name="T60" fmla="*/ 1792 w 1839"/>
                    <a:gd name="T61" fmla="*/ 908 h 1346"/>
                    <a:gd name="T62" fmla="*/ 1824 w 1839"/>
                    <a:gd name="T63" fmla="*/ 822 h 1346"/>
                    <a:gd name="T64" fmla="*/ 1702 w 1839"/>
                    <a:gd name="T65" fmla="*/ 726 h 1346"/>
                    <a:gd name="T66" fmla="*/ 1702 w 1839"/>
                    <a:gd name="T67" fmla="*/ 635 h 1346"/>
                    <a:gd name="T68" fmla="*/ 1566 w 1839"/>
                    <a:gd name="T69" fmla="*/ 545 h 1346"/>
                    <a:gd name="T70" fmla="*/ 1520 w 1839"/>
                    <a:gd name="T71" fmla="*/ 409 h 1346"/>
                    <a:gd name="T72" fmla="*/ 1384 w 1839"/>
                    <a:gd name="T73" fmla="*/ 409 h 1346"/>
                    <a:gd name="T74" fmla="*/ 1014 w 1839"/>
                    <a:gd name="T75" fmla="*/ 408 h 1346"/>
                    <a:gd name="T76" fmla="*/ 870 w 1839"/>
                    <a:gd name="T77" fmla="*/ 330 h 1346"/>
                    <a:gd name="T78" fmla="*/ 795 w 1839"/>
                    <a:gd name="T79" fmla="*/ 273 h 1346"/>
                    <a:gd name="T80" fmla="*/ 885 w 1839"/>
                    <a:gd name="T81" fmla="*/ 91 h 1346"/>
                    <a:gd name="T82" fmla="*/ 819 w 1839"/>
                    <a:gd name="T83" fmla="*/ 42 h 1346"/>
                    <a:gd name="T84" fmla="*/ 627 w 1839"/>
                    <a:gd name="T85" fmla="*/ 129 h 1346"/>
                    <a:gd name="T86" fmla="*/ 495 w 1839"/>
                    <a:gd name="T87" fmla="*/ 144 h 1346"/>
                    <a:gd name="T88" fmla="*/ 296 w 1839"/>
                    <a:gd name="T89" fmla="*/ 91 h 1346"/>
                    <a:gd name="T90" fmla="*/ 296 w 1839"/>
                    <a:gd name="T91" fmla="*/ 46 h 1346"/>
                    <a:gd name="T92" fmla="*/ 250 w 1839"/>
                    <a:gd name="T93" fmla="*/ 0 h 1346"/>
                    <a:gd name="T94" fmla="*/ 114 w 1839"/>
                    <a:gd name="T95" fmla="*/ 46 h 134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Lst>
                  <a:rect l="0" t="0" r="r" b="b"/>
                  <a:pathLst>
                    <a:path w="1839" h="1346">
                      <a:moveTo>
                        <a:pt x="114" y="46"/>
                      </a:moveTo>
                      <a:cubicBezTo>
                        <a:pt x="99" y="61"/>
                        <a:pt x="152" y="76"/>
                        <a:pt x="160" y="91"/>
                      </a:cubicBezTo>
                      <a:cubicBezTo>
                        <a:pt x="168" y="106"/>
                        <a:pt x="153" y="129"/>
                        <a:pt x="160" y="136"/>
                      </a:cubicBezTo>
                      <a:cubicBezTo>
                        <a:pt x="167" y="143"/>
                        <a:pt x="198" y="128"/>
                        <a:pt x="205" y="136"/>
                      </a:cubicBezTo>
                      <a:cubicBezTo>
                        <a:pt x="212" y="144"/>
                        <a:pt x="220" y="159"/>
                        <a:pt x="205" y="182"/>
                      </a:cubicBezTo>
                      <a:cubicBezTo>
                        <a:pt x="190" y="205"/>
                        <a:pt x="129" y="243"/>
                        <a:pt x="114" y="273"/>
                      </a:cubicBezTo>
                      <a:cubicBezTo>
                        <a:pt x="99" y="303"/>
                        <a:pt x="106" y="333"/>
                        <a:pt x="114" y="363"/>
                      </a:cubicBezTo>
                      <a:cubicBezTo>
                        <a:pt x="122" y="393"/>
                        <a:pt x="145" y="431"/>
                        <a:pt x="160" y="454"/>
                      </a:cubicBezTo>
                      <a:cubicBezTo>
                        <a:pt x="175" y="477"/>
                        <a:pt x="205" y="476"/>
                        <a:pt x="205" y="499"/>
                      </a:cubicBezTo>
                      <a:cubicBezTo>
                        <a:pt x="205" y="522"/>
                        <a:pt x="175" y="575"/>
                        <a:pt x="160" y="590"/>
                      </a:cubicBezTo>
                      <a:cubicBezTo>
                        <a:pt x="145" y="605"/>
                        <a:pt x="137" y="575"/>
                        <a:pt x="114" y="590"/>
                      </a:cubicBezTo>
                      <a:cubicBezTo>
                        <a:pt x="91" y="605"/>
                        <a:pt x="38" y="636"/>
                        <a:pt x="23" y="681"/>
                      </a:cubicBezTo>
                      <a:cubicBezTo>
                        <a:pt x="8" y="726"/>
                        <a:pt x="0" y="832"/>
                        <a:pt x="23" y="862"/>
                      </a:cubicBezTo>
                      <a:cubicBezTo>
                        <a:pt x="46" y="892"/>
                        <a:pt x="107" y="847"/>
                        <a:pt x="160" y="862"/>
                      </a:cubicBezTo>
                      <a:cubicBezTo>
                        <a:pt x="213" y="877"/>
                        <a:pt x="304" y="930"/>
                        <a:pt x="341" y="953"/>
                      </a:cubicBezTo>
                      <a:cubicBezTo>
                        <a:pt x="378" y="976"/>
                        <a:pt x="379" y="975"/>
                        <a:pt x="386" y="998"/>
                      </a:cubicBezTo>
                      <a:cubicBezTo>
                        <a:pt x="393" y="1021"/>
                        <a:pt x="386" y="1066"/>
                        <a:pt x="386" y="1089"/>
                      </a:cubicBezTo>
                      <a:cubicBezTo>
                        <a:pt x="386" y="1112"/>
                        <a:pt x="371" y="1104"/>
                        <a:pt x="386" y="1134"/>
                      </a:cubicBezTo>
                      <a:cubicBezTo>
                        <a:pt x="401" y="1164"/>
                        <a:pt x="447" y="1240"/>
                        <a:pt x="477" y="1270"/>
                      </a:cubicBezTo>
                      <a:cubicBezTo>
                        <a:pt x="507" y="1300"/>
                        <a:pt x="538" y="1308"/>
                        <a:pt x="568" y="1316"/>
                      </a:cubicBezTo>
                      <a:cubicBezTo>
                        <a:pt x="598" y="1324"/>
                        <a:pt x="613" y="1346"/>
                        <a:pt x="658" y="1316"/>
                      </a:cubicBezTo>
                      <a:cubicBezTo>
                        <a:pt x="703" y="1286"/>
                        <a:pt x="787" y="1172"/>
                        <a:pt x="840" y="1134"/>
                      </a:cubicBezTo>
                      <a:cubicBezTo>
                        <a:pt x="893" y="1096"/>
                        <a:pt x="901" y="1096"/>
                        <a:pt x="976" y="1089"/>
                      </a:cubicBezTo>
                      <a:cubicBezTo>
                        <a:pt x="1051" y="1082"/>
                        <a:pt x="1225" y="1097"/>
                        <a:pt x="1293" y="1089"/>
                      </a:cubicBezTo>
                      <a:cubicBezTo>
                        <a:pt x="1361" y="1081"/>
                        <a:pt x="1354" y="1044"/>
                        <a:pt x="1384" y="1044"/>
                      </a:cubicBezTo>
                      <a:cubicBezTo>
                        <a:pt x="1414" y="1044"/>
                        <a:pt x="1445" y="1089"/>
                        <a:pt x="1475" y="1089"/>
                      </a:cubicBezTo>
                      <a:cubicBezTo>
                        <a:pt x="1505" y="1089"/>
                        <a:pt x="1543" y="1051"/>
                        <a:pt x="1566" y="1044"/>
                      </a:cubicBezTo>
                      <a:cubicBezTo>
                        <a:pt x="1589" y="1037"/>
                        <a:pt x="1596" y="1037"/>
                        <a:pt x="1611" y="1044"/>
                      </a:cubicBezTo>
                      <a:cubicBezTo>
                        <a:pt x="1626" y="1051"/>
                        <a:pt x="1633" y="1089"/>
                        <a:pt x="1656" y="1089"/>
                      </a:cubicBezTo>
                      <a:cubicBezTo>
                        <a:pt x="1679" y="1089"/>
                        <a:pt x="1724" y="1074"/>
                        <a:pt x="1747" y="1044"/>
                      </a:cubicBezTo>
                      <a:cubicBezTo>
                        <a:pt x="1770" y="1014"/>
                        <a:pt x="1779" y="945"/>
                        <a:pt x="1792" y="908"/>
                      </a:cubicBezTo>
                      <a:cubicBezTo>
                        <a:pt x="1805" y="871"/>
                        <a:pt x="1839" y="852"/>
                        <a:pt x="1824" y="822"/>
                      </a:cubicBezTo>
                      <a:cubicBezTo>
                        <a:pt x="1809" y="792"/>
                        <a:pt x="1722" y="757"/>
                        <a:pt x="1702" y="726"/>
                      </a:cubicBezTo>
                      <a:cubicBezTo>
                        <a:pt x="1682" y="695"/>
                        <a:pt x="1725" y="665"/>
                        <a:pt x="1702" y="635"/>
                      </a:cubicBezTo>
                      <a:cubicBezTo>
                        <a:pt x="1679" y="605"/>
                        <a:pt x="1596" y="582"/>
                        <a:pt x="1566" y="545"/>
                      </a:cubicBezTo>
                      <a:cubicBezTo>
                        <a:pt x="1536" y="508"/>
                        <a:pt x="1550" y="432"/>
                        <a:pt x="1520" y="409"/>
                      </a:cubicBezTo>
                      <a:cubicBezTo>
                        <a:pt x="1490" y="386"/>
                        <a:pt x="1468" y="409"/>
                        <a:pt x="1384" y="409"/>
                      </a:cubicBezTo>
                      <a:cubicBezTo>
                        <a:pt x="1300" y="409"/>
                        <a:pt x="1100" y="421"/>
                        <a:pt x="1014" y="408"/>
                      </a:cubicBezTo>
                      <a:cubicBezTo>
                        <a:pt x="928" y="395"/>
                        <a:pt x="906" y="352"/>
                        <a:pt x="870" y="330"/>
                      </a:cubicBezTo>
                      <a:cubicBezTo>
                        <a:pt x="834" y="308"/>
                        <a:pt x="793" y="313"/>
                        <a:pt x="795" y="273"/>
                      </a:cubicBezTo>
                      <a:cubicBezTo>
                        <a:pt x="797" y="233"/>
                        <a:pt x="881" y="129"/>
                        <a:pt x="885" y="91"/>
                      </a:cubicBezTo>
                      <a:cubicBezTo>
                        <a:pt x="889" y="53"/>
                        <a:pt x="862" y="36"/>
                        <a:pt x="819" y="42"/>
                      </a:cubicBezTo>
                      <a:cubicBezTo>
                        <a:pt x="776" y="48"/>
                        <a:pt x="681" y="112"/>
                        <a:pt x="627" y="129"/>
                      </a:cubicBezTo>
                      <a:cubicBezTo>
                        <a:pt x="573" y="146"/>
                        <a:pt x="550" y="150"/>
                        <a:pt x="495" y="144"/>
                      </a:cubicBezTo>
                      <a:cubicBezTo>
                        <a:pt x="440" y="138"/>
                        <a:pt x="329" y="107"/>
                        <a:pt x="296" y="91"/>
                      </a:cubicBezTo>
                      <a:cubicBezTo>
                        <a:pt x="263" y="75"/>
                        <a:pt x="304" y="61"/>
                        <a:pt x="296" y="46"/>
                      </a:cubicBezTo>
                      <a:cubicBezTo>
                        <a:pt x="288" y="31"/>
                        <a:pt x="280" y="0"/>
                        <a:pt x="250" y="0"/>
                      </a:cubicBezTo>
                      <a:cubicBezTo>
                        <a:pt x="220" y="0"/>
                        <a:pt x="129" y="31"/>
                        <a:pt x="114" y="46"/>
                      </a:cubicBezTo>
                      <a:close/>
                    </a:path>
                  </a:pathLst>
                </a:custGeom>
                <a:grpFill/>
                <a:ln w="38100" cmpd="sng">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nvGrpSpPr>
                <xdr:cNvPr id="26" name="Group 63">
                  <a:extLst>
                    <a:ext uri="{FF2B5EF4-FFF2-40B4-BE49-F238E27FC236}">
                      <a16:creationId xmlns:a16="http://schemas.microsoft.com/office/drawing/2014/main" id="{00000000-0008-0000-0200-00001A000000}"/>
                    </a:ext>
                  </a:extLst>
                </xdr:cNvPr>
                <xdr:cNvGrpSpPr>
                  <a:grpSpLocks/>
                </xdr:cNvGrpSpPr>
              </xdr:nvGrpSpPr>
              <xdr:grpSpPr bwMode="auto">
                <a:xfrm>
                  <a:off x="1460" y="2478"/>
                  <a:ext cx="1465" cy="952"/>
                  <a:chOff x="1460" y="2478"/>
                  <a:chExt cx="1465" cy="952"/>
                </a:xfrm>
                <a:grpFill/>
              </xdr:grpSpPr>
              <xdr:sp macro="" textlink="">
                <xdr:nvSpPr>
                  <xdr:cNvPr id="27" name="Freeform 64">
                    <a:extLst>
                      <a:ext uri="{FF2B5EF4-FFF2-40B4-BE49-F238E27FC236}">
                        <a16:creationId xmlns:a16="http://schemas.microsoft.com/office/drawing/2014/main" id="{00000000-0008-0000-0200-00001B000000}"/>
                      </a:ext>
                    </a:extLst>
                  </xdr:cNvPr>
                  <xdr:cNvSpPr>
                    <a:spLocks/>
                  </xdr:cNvSpPr>
                </xdr:nvSpPr>
                <xdr:spPr bwMode="auto">
                  <a:xfrm>
                    <a:off x="2653" y="2795"/>
                    <a:ext cx="272" cy="454"/>
                  </a:xfrm>
                  <a:custGeom>
                    <a:avLst/>
                    <a:gdLst>
                      <a:gd name="T0" fmla="*/ 0 w 272"/>
                      <a:gd name="T1" fmla="*/ 454 h 454"/>
                      <a:gd name="T2" fmla="*/ 46 w 272"/>
                      <a:gd name="T3" fmla="*/ 363 h 454"/>
                      <a:gd name="T4" fmla="*/ 46 w 272"/>
                      <a:gd name="T5" fmla="*/ 318 h 454"/>
                      <a:gd name="T6" fmla="*/ 91 w 272"/>
                      <a:gd name="T7" fmla="*/ 272 h 454"/>
                      <a:gd name="T8" fmla="*/ 136 w 272"/>
                      <a:gd name="T9" fmla="*/ 181 h 454"/>
                      <a:gd name="T10" fmla="*/ 227 w 272"/>
                      <a:gd name="T11" fmla="*/ 181 h 454"/>
                      <a:gd name="T12" fmla="*/ 227 w 272"/>
                      <a:gd name="T13" fmla="*/ 91 h 454"/>
                      <a:gd name="T14" fmla="*/ 272 w 272"/>
                      <a:gd name="T15" fmla="*/ 0 h 454"/>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272" h="454">
                        <a:moveTo>
                          <a:pt x="0" y="454"/>
                        </a:moveTo>
                        <a:cubicBezTo>
                          <a:pt x="19" y="420"/>
                          <a:pt x="38" y="386"/>
                          <a:pt x="46" y="363"/>
                        </a:cubicBezTo>
                        <a:cubicBezTo>
                          <a:pt x="54" y="340"/>
                          <a:pt x="39" y="333"/>
                          <a:pt x="46" y="318"/>
                        </a:cubicBezTo>
                        <a:cubicBezTo>
                          <a:pt x="53" y="303"/>
                          <a:pt x="76" y="295"/>
                          <a:pt x="91" y="272"/>
                        </a:cubicBezTo>
                        <a:cubicBezTo>
                          <a:pt x="106" y="249"/>
                          <a:pt x="113" y="196"/>
                          <a:pt x="136" y="181"/>
                        </a:cubicBezTo>
                        <a:cubicBezTo>
                          <a:pt x="159" y="166"/>
                          <a:pt x="212" y="196"/>
                          <a:pt x="227" y="181"/>
                        </a:cubicBezTo>
                        <a:cubicBezTo>
                          <a:pt x="242" y="166"/>
                          <a:pt x="220" y="121"/>
                          <a:pt x="227" y="91"/>
                        </a:cubicBezTo>
                        <a:cubicBezTo>
                          <a:pt x="234" y="61"/>
                          <a:pt x="253" y="30"/>
                          <a:pt x="272" y="0"/>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28" name="Freeform 65">
                    <a:extLst>
                      <a:ext uri="{FF2B5EF4-FFF2-40B4-BE49-F238E27FC236}">
                        <a16:creationId xmlns:a16="http://schemas.microsoft.com/office/drawing/2014/main" id="{00000000-0008-0000-0200-00001C000000}"/>
                      </a:ext>
                    </a:extLst>
                  </xdr:cNvPr>
                  <xdr:cNvSpPr>
                    <a:spLocks/>
                  </xdr:cNvSpPr>
                </xdr:nvSpPr>
                <xdr:spPr bwMode="auto">
                  <a:xfrm>
                    <a:off x="2290" y="2750"/>
                    <a:ext cx="545" cy="544"/>
                  </a:xfrm>
                  <a:custGeom>
                    <a:avLst/>
                    <a:gdLst>
                      <a:gd name="T0" fmla="*/ 227 w 545"/>
                      <a:gd name="T1" fmla="*/ 544 h 544"/>
                      <a:gd name="T2" fmla="*/ 136 w 545"/>
                      <a:gd name="T3" fmla="*/ 499 h 544"/>
                      <a:gd name="T4" fmla="*/ 46 w 545"/>
                      <a:gd name="T5" fmla="*/ 408 h 544"/>
                      <a:gd name="T6" fmla="*/ 0 w 545"/>
                      <a:gd name="T7" fmla="*/ 317 h 544"/>
                      <a:gd name="T8" fmla="*/ 46 w 545"/>
                      <a:gd name="T9" fmla="*/ 272 h 544"/>
                      <a:gd name="T10" fmla="*/ 136 w 545"/>
                      <a:gd name="T11" fmla="*/ 272 h 544"/>
                      <a:gd name="T12" fmla="*/ 227 w 545"/>
                      <a:gd name="T13" fmla="*/ 181 h 544"/>
                      <a:gd name="T14" fmla="*/ 318 w 545"/>
                      <a:gd name="T15" fmla="*/ 181 h 544"/>
                      <a:gd name="T16" fmla="*/ 363 w 545"/>
                      <a:gd name="T17" fmla="*/ 181 h 544"/>
                      <a:gd name="T18" fmla="*/ 409 w 545"/>
                      <a:gd name="T19" fmla="*/ 136 h 544"/>
                      <a:gd name="T20" fmla="*/ 454 w 545"/>
                      <a:gd name="T21" fmla="*/ 45 h 544"/>
                      <a:gd name="T22" fmla="*/ 545 w 545"/>
                      <a:gd name="T23" fmla="*/ 0 h 54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Lst>
                    <a:rect l="0" t="0" r="r" b="b"/>
                    <a:pathLst>
                      <a:path w="545" h="544">
                        <a:moveTo>
                          <a:pt x="227" y="544"/>
                        </a:moveTo>
                        <a:cubicBezTo>
                          <a:pt x="196" y="533"/>
                          <a:pt x="166" y="522"/>
                          <a:pt x="136" y="499"/>
                        </a:cubicBezTo>
                        <a:cubicBezTo>
                          <a:pt x="106" y="476"/>
                          <a:pt x="69" y="438"/>
                          <a:pt x="46" y="408"/>
                        </a:cubicBezTo>
                        <a:cubicBezTo>
                          <a:pt x="23" y="378"/>
                          <a:pt x="0" y="340"/>
                          <a:pt x="0" y="317"/>
                        </a:cubicBezTo>
                        <a:cubicBezTo>
                          <a:pt x="0" y="294"/>
                          <a:pt x="23" y="279"/>
                          <a:pt x="46" y="272"/>
                        </a:cubicBezTo>
                        <a:cubicBezTo>
                          <a:pt x="69" y="265"/>
                          <a:pt x="106" y="287"/>
                          <a:pt x="136" y="272"/>
                        </a:cubicBezTo>
                        <a:cubicBezTo>
                          <a:pt x="166" y="257"/>
                          <a:pt x="197" y="196"/>
                          <a:pt x="227" y="181"/>
                        </a:cubicBezTo>
                        <a:cubicBezTo>
                          <a:pt x="257" y="166"/>
                          <a:pt x="295" y="181"/>
                          <a:pt x="318" y="181"/>
                        </a:cubicBezTo>
                        <a:cubicBezTo>
                          <a:pt x="341" y="181"/>
                          <a:pt x="348" y="188"/>
                          <a:pt x="363" y="181"/>
                        </a:cubicBezTo>
                        <a:cubicBezTo>
                          <a:pt x="378" y="174"/>
                          <a:pt x="394" y="159"/>
                          <a:pt x="409" y="136"/>
                        </a:cubicBezTo>
                        <a:cubicBezTo>
                          <a:pt x="424" y="113"/>
                          <a:pt x="431" y="68"/>
                          <a:pt x="454" y="45"/>
                        </a:cubicBezTo>
                        <a:cubicBezTo>
                          <a:pt x="477" y="22"/>
                          <a:pt x="511" y="11"/>
                          <a:pt x="545" y="0"/>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29" name="Freeform 66">
                    <a:extLst>
                      <a:ext uri="{FF2B5EF4-FFF2-40B4-BE49-F238E27FC236}">
                        <a16:creationId xmlns:a16="http://schemas.microsoft.com/office/drawing/2014/main" id="{00000000-0008-0000-0200-00001D000000}"/>
                      </a:ext>
                    </a:extLst>
                  </xdr:cNvPr>
                  <xdr:cNvSpPr>
                    <a:spLocks/>
                  </xdr:cNvSpPr>
                </xdr:nvSpPr>
                <xdr:spPr bwMode="auto">
                  <a:xfrm>
                    <a:off x="2282" y="2614"/>
                    <a:ext cx="144" cy="408"/>
                  </a:xfrm>
                  <a:custGeom>
                    <a:avLst/>
                    <a:gdLst>
                      <a:gd name="T0" fmla="*/ 8 w 144"/>
                      <a:gd name="T1" fmla="*/ 0 h 408"/>
                      <a:gd name="T2" fmla="*/ 8 w 144"/>
                      <a:gd name="T3" fmla="*/ 45 h 408"/>
                      <a:gd name="T4" fmla="*/ 54 w 144"/>
                      <a:gd name="T5" fmla="*/ 90 h 408"/>
                      <a:gd name="T6" fmla="*/ 8 w 144"/>
                      <a:gd name="T7" fmla="*/ 136 h 408"/>
                      <a:gd name="T8" fmla="*/ 8 w 144"/>
                      <a:gd name="T9" fmla="*/ 226 h 408"/>
                      <a:gd name="T10" fmla="*/ 54 w 144"/>
                      <a:gd name="T11" fmla="*/ 272 h 408"/>
                      <a:gd name="T12" fmla="*/ 144 w 144"/>
                      <a:gd name="T13" fmla="*/ 408 h 408"/>
                    </a:gdLst>
                    <a:ahLst/>
                    <a:cxnLst>
                      <a:cxn ang="0">
                        <a:pos x="T0" y="T1"/>
                      </a:cxn>
                      <a:cxn ang="0">
                        <a:pos x="T2" y="T3"/>
                      </a:cxn>
                      <a:cxn ang="0">
                        <a:pos x="T4" y="T5"/>
                      </a:cxn>
                      <a:cxn ang="0">
                        <a:pos x="T6" y="T7"/>
                      </a:cxn>
                      <a:cxn ang="0">
                        <a:pos x="T8" y="T9"/>
                      </a:cxn>
                      <a:cxn ang="0">
                        <a:pos x="T10" y="T11"/>
                      </a:cxn>
                      <a:cxn ang="0">
                        <a:pos x="T12" y="T13"/>
                      </a:cxn>
                    </a:cxnLst>
                    <a:rect l="0" t="0" r="r" b="b"/>
                    <a:pathLst>
                      <a:path w="144" h="408">
                        <a:moveTo>
                          <a:pt x="8" y="0"/>
                        </a:moveTo>
                        <a:cubicBezTo>
                          <a:pt x="4" y="15"/>
                          <a:pt x="0" y="30"/>
                          <a:pt x="8" y="45"/>
                        </a:cubicBezTo>
                        <a:cubicBezTo>
                          <a:pt x="16" y="60"/>
                          <a:pt x="54" y="75"/>
                          <a:pt x="54" y="90"/>
                        </a:cubicBezTo>
                        <a:cubicBezTo>
                          <a:pt x="54" y="105"/>
                          <a:pt x="16" y="113"/>
                          <a:pt x="8" y="136"/>
                        </a:cubicBezTo>
                        <a:cubicBezTo>
                          <a:pt x="0" y="159"/>
                          <a:pt x="0" y="203"/>
                          <a:pt x="8" y="226"/>
                        </a:cubicBezTo>
                        <a:cubicBezTo>
                          <a:pt x="16" y="249"/>
                          <a:pt x="31" y="242"/>
                          <a:pt x="54" y="272"/>
                        </a:cubicBezTo>
                        <a:cubicBezTo>
                          <a:pt x="77" y="302"/>
                          <a:pt x="110" y="355"/>
                          <a:pt x="144" y="408"/>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30" name="Freeform 67">
                    <a:extLst>
                      <a:ext uri="{FF2B5EF4-FFF2-40B4-BE49-F238E27FC236}">
                        <a16:creationId xmlns:a16="http://schemas.microsoft.com/office/drawing/2014/main" id="{00000000-0008-0000-0200-00001E000000}"/>
                      </a:ext>
                    </a:extLst>
                  </xdr:cNvPr>
                  <xdr:cNvSpPr>
                    <a:spLocks/>
                  </xdr:cNvSpPr>
                </xdr:nvSpPr>
                <xdr:spPr bwMode="auto">
                  <a:xfrm>
                    <a:off x="1655" y="3153"/>
                    <a:ext cx="363" cy="277"/>
                  </a:xfrm>
                  <a:custGeom>
                    <a:avLst/>
                    <a:gdLst>
                      <a:gd name="T0" fmla="*/ 0 w 363"/>
                      <a:gd name="T1" fmla="*/ 50 h 277"/>
                      <a:gd name="T2" fmla="*/ 46 w 363"/>
                      <a:gd name="T3" fmla="*/ 50 h 277"/>
                      <a:gd name="T4" fmla="*/ 136 w 363"/>
                      <a:gd name="T5" fmla="*/ 50 h 277"/>
                      <a:gd name="T6" fmla="*/ 182 w 363"/>
                      <a:gd name="T7" fmla="*/ 5 h 277"/>
                      <a:gd name="T8" fmla="*/ 237 w 363"/>
                      <a:gd name="T9" fmla="*/ 17 h 277"/>
                      <a:gd name="T10" fmla="*/ 318 w 363"/>
                      <a:gd name="T11" fmla="*/ 5 h 277"/>
                      <a:gd name="T12" fmla="*/ 329 w 363"/>
                      <a:gd name="T13" fmla="*/ 45 h 277"/>
                      <a:gd name="T14" fmla="*/ 318 w 363"/>
                      <a:gd name="T15" fmla="*/ 96 h 277"/>
                      <a:gd name="T16" fmla="*/ 272 w 363"/>
                      <a:gd name="T17" fmla="*/ 141 h 277"/>
                      <a:gd name="T18" fmla="*/ 227 w 363"/>
                      <a:gd name="T19" fmla="*/ 141 h 277"/>
                      <a:gd name="T20" fmla="*/ 227 w 363"/>
                      <a:gd name="T21" fmla="*/ 186 h 277"/>
                      <a:gd name="T22" fmla="*/ 303 w 363"/>
                      <a:gd name="T23" fmla="*/ 225 h 277"/>
                      <a:gd name="T24" fmla="*/ 309 w 363"/>
                      <a:gd name="T25" fmla="*/ 261 h 277"/>
                      <a:gd name="T26" fmla="*/ 363 w 363"/>
                      <a:gd name="T27" fmla="*/ 277 h 27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Lst>
                    <a:rect l="0" t="0" r="r" b="b"/>
                    <a:pathLst>
                      <a:path w="363" h="277">
                        <a:moveTo>
                          <a:pt x="0" y="50"/>
                        </a:moveTo>
                        <a:cubicBezTo>
                          <a:pt x="11" y="50"/>
                          <a:pt x="23" y="50"/>
                          <a:pt x="46" y="50"/>
                        </a:cubicBezTo>
                        <a:cubicBezTo>
                          <a:pt x="69" y="50"/>
                          <a:pt x="113" y="57"/>
                          <a:pt x="136" y="50"/>
                        </a:cubicBezTo>
                        <a:cubicBezTo>
                          <a:pt x="159" y="43"/>
                          <a:pt x="165" y="10"/>
                          <a:pt x="182" y="5"/>
                        </a:cubicBezTo>
                        <a:cubicBezTo>
                          <a:pt x="199" y="0"/>
                          <a:pt x="214" y="17"/>
                          <a:pt x="237" y="17"/>
                        </a:cubicBezTo>
                        <a:cubicBezTo>
                          <a:pt x="260" y="17"/>
                          <a:pt x="303" y="0"/>
                          <a:pt x="318" y="5"/>
                        </a:cubicBezTo>
                        <a:cubicBezTo>
                          <a:pt x="333" y="10"/>
                          <a:pt x="329" y="30"/>
                          <a:pt x="329" y="45"/>
                        </a:cubicBezTo>
                        <a:cubicBezTo>
                          <a:pt x="329" y="60"/>
                          <a:pt x="327" y="80"/>
                          <a:pt x="318" y="96"/>
                        </a:cubicBezTo>
                        <a:cubicBezTo>
                          <a:pt x="309" y="112"/>
                          <a:pt x="287" y="134"/>
                          <a:pt x="272" y="141"/>
                        </a:cubicBezTo>
                        <a:cubicBezTo>
                          <a:pt x="257" y="148"/>
                          <a:pt x="234" y="134"/>
                          <a:pt x="227" y="141"/>
                        </a:cubicBezTo>
                        <a:cubicBezTo>
                          <a:pt x="220" y="148"/>
                          <a:pt x="214" y="172"/>
                          <a:pt x="227" y="186"/>
                        </a:cubicBezTo>
                        <a:cubicBezTo>
                          <a:pt x="240" y="200"/>
                          <a:pt x="289" y="213"/>
                          <a:pt x="303" y="225"/>
                        </a:cubicBezTo>
                        <a:cubicBezTo>
                          <a:pt x="317" y="237"/>
                          <a:pt x="299" y="252"/>
                          <a:pt x="309" y="261"/>
                        </a:cubicBezTo>
                        <a:cubicBezTo>
                          <a:pt x="319" y="270"/>
                          <a:pt x="352" y="274"/>
                          <a:pt x="363" y="277"/>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31" name="Freeform 68">
                    <a:extLst>
                      <a:ext uri="{FF2B5EF4-FFF2-40B4-BE49-F238E27FC236}">
                        <a16:creationId xmlns:a16="http://schemas.microsoft.com/office/drawing/2014/main" id="{00000000-0008-0000-0200-00001F000000}"/>
                      </a:ext>
                    </a:extLst>
                  </xdr:cNvPr>
                  <xdr:cNvSpPr>
                    <a:spLocks/>
                  </xdr:cNvSpPr>
                </xdr:nvSpPr>
                <xdr:spPr bwMode="auto">
                  <a:xfrm>
                    <a:off x="1973" y="3059"/>
                    <a:ext cx="317" cy="106"/>
                  </a:xfrm>
                  <a:custGeom>
                    <a:avLst/>
                    <a:gdLst>
                      <a:gd name="T0" fmla="*/ 0 w 317"/>
                      <a:gd name="T1" fmla="*/ 99 h 106"/>
                      <a:gd name="T2" fmla="*/ 45 w 317"/>
                      <a:gd name="T3" fmla="*/ 99 h 106"/>
                      <a:gd name="T4" fmla="*/ 91 w 317"/>
                      <a:gd name="T5" fmla="*/ 54 h 106"/>
                      <a:gd name="T6" fmla="*/ 136 w 317"/>
                      <a:gd name="T7" fmla="*/ 54 h 106"/>
                      <a:gd name="T8" fmla="*/ 181 w 317"/>
                      <a:gd name="T9" fmla="*/ 8 h 106"/>
                      <a:gd name="T10" fmla="*/ 272 w 317"/>
                      <a:gd name="T11" fmla="*/ 8 h 106"/>
                      <a:gd name="T12" fmla="*/ 317 w 317"/>
                      <a:gd name="T13" fmla="*/ 8 h 106"/>
                    </a:gdLst>
                    <a:ahLst/>
                    <a:cxnLst>
                      <a:cxn ang="0">
                        <a:pos x="T0" y="T1"/>
                      </a:cxn>
                      <a:cxn ang="0">
                        <a:pos x="T2" y="T3"/>
                      </a:cxn>
                      <a:cxn ang="0">
                        <a:pos x="T4" y="T5"/>
                      </a:cxn>
                      <a:cxn ang="0">
                        <a:pos x="T6" y="T7"/>
                      </a:cxn>
                      <a:cxn ang="0">
                        <a:pos x="T8" y="T9"/>
                      </a:cxn>
                      <a:cxn ang="0">
                        <a:pos x="T10" y="T11"/>
                      </a:cxn>
                      <a:cxn ang="0">
                        <a:pos x="T12" y="T13"/>
                      </a:cxn>
                    </a:cxnLst>
                    <a:rect l="0" t="0" r="r" b="b"/>
                    <a:pathLst>
                      <a:path w="317" h="106">
                        <a:moveTo>
                          <a:pt x="0" y="99"/>
                        </a:moveTo>
                        <a:cubicBezTo>
                          <a:pt x="15" y="102"/>
                          <a:pt x="30" y="106"/>
                          <a:pt x="45" y="99"/>
                        </a:cubicBezTo>
                        <a:cubicBezTo>
                          <a:pt x="60" y="92"/>
                          <a:pt x="76" y="61"/>
                          <a:pt x="91" y="54"/>
                        </a:cubicBezTo>
                        <a:cubicBezTo>
                          <a:pt x="106" y="47"/>
                          <a:pt x="121" y="62"/>
                          <a:pt x="136" y="54"/>
                        </a:cubicBezTo>
                        <a:cubicBezTo>
                          <a:pt x="151" y="46"/>
                          <a:pt x="158" y="16"/>
                          <a:pt x="181" y="8"/>
                        </a:cubicBezTo>
                        <a:cubicBezTo>
                          <a:pt x="204" y="0"/>
                          <a:pt x="249" y="8"/>
                          <a:pt x="272" y="8"/>
                        </a:cubicBezTo>
                        <a:cubicBezTo>
                          <a:pt x="295" y="8"/>
                          <a:pt x="306" y="8"/>
                          <a:pt x="317" y="8"/>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32" name="Freeform 69">
                    <a:extLst>
                      <a:ext uri="{FF2B5EF4-FFF2-40B4-BE49-F238E27FC236}">
                        <a16:creationId xmlns:a16="http://schemas.microsoft.com/office/drawing/2014/main" id="{00000000-0008-0000-0200-000020000000}"/>
                      </a:ext>
                    </a:extLst>
                  </xdr:cNvPr>
                  <xdr:cNvSpPr>
                    <a:spLocks/>
                  </xdr:cNvSpPr>
                </xdr:nvSpPr>
                <xdr:spPr bwMode="auto">
                  <a:xfrm>
                    <a:off x="1591" y="2697"/>
                    <a:ext cx="578" cy="461"/>
                  </a:xfrm>
                  <a:custGeom>
                    <a:avLst/>
                    <a:gdLst>
                      <a:gd name="T0" fmla="*/ 19 w 578"/>
                      <a:gd name="T1" fmla="*/ 461 h 461"/>
                      <a:gd name="T2" fmla="*/ 49 w 578"/>
                      <a:gd name="T3" fmla="*/ 407 h 461"/>
                      <a:gd name="T4" fmla="*/ 47 w 578"/>
                      <a:gd name="T5" fmla="*/ 321 h 461"/>
                      <a:gd name="T6" fmla="*/ 41 w 578"/>
                      <a:gd name="T7" fmla="*/ 237 h 461"/>
                      <a:gd name="T8" fmla="*/ 1 w 578"/>
                      <a:gd name="T9" fmla="*/ 205 h 461"/>
                      <a:gd name="T10" fmla="*/ 33 w 578"/>
                      <a:gd name="T11" fmla="*/ 149 h 461"/>
                      <a:gd name="T12" fmla="*/ 87 w 578"/>
                      <a:gd name="T13" fmla="*/ 161 h 461"/>
                      <a:gd name="T14" fmla="*/ 110 w 578"/>
                      <a:gd name="T15" fmla="*/ 143 h 461"/>
                      <a:gd name="T16" fmla="*/ 131 w 578"/>
                      <a:gd name="T17" fmla="*/ 79 h 461"/>
                      <a:gd name="T18" fmla="*/ 189 w 578"/>
                      <a:gd name="T19" fmla="*/ 65 h 461"/>
                      <a:gd name="T20" fmla="*/ 200 w 578"/>
                      <a:gd name="T21" fmla="*/ 7 h 461"/>
                      <a:gd name="T22" fmla="*/ 267 w 578"/>
                      <a:gd name="T23" fmla="*/ 23 h 461"/>
                      <a:gd name="T24" fmla="*/ 315 w 578"/>
                      <a:gd name="T25" fmla="*/ 39 h 461"/>
                      <a:gd name="T26" fmla="*/ 336 w 578"/>
                      <a:gd name="T27" fmla="*/ 98 h 461"/>
                      <a:gd name="T28" fmla="*/ 381 w 578"/>
                      <a:gd name="T29" fmla="*/ 145 h 461"/>
                      <a:gd name="T30" fmla="*/ 382 w 578"/>
                      <a:gd name="T31" fmla="*/ 234 h 461"/>
                      <a:gd name="T32" fmla="*/ 473 w 578"/>
                      <a:gd name="T33" fmla="*/ 279 h 461"/>
                      <a:gd name="T34" fmla="*/ 563 w 578"/>
                      <a:gd name="T35" fmla="*/ 325 h 461"/>
                      <a:gd name="T36" fmla="*/ 563 w 578"/>
                      <a:gd name="T37" fmla="*/ 370 h 46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Lst>
                    <a:rect l="0" t="0" r="r" b="b"/>
                    <a:pathLst>
                      <a:path w="578" h="461">
                        <a:moveTo>
                          <a:pt x="19" y="461"/>
                        </a:moveTo>
                        <a:cubicBezTo>
                          <a:pt x="24" y="452"/>
                          <a:pt x="44" y="430"/>
                          <a:pt x="49" y="407"/>
                        </a:cubicBezTo>
                        <a:cubicBezTo>
                          <a:pt x="54" y="384"/>
                          <a:pt x="48" y="349"/>
                          <a:pt x="47" y="321"/>
                        </a:cubicBezTo>
                        <a:cubicBezTo>
                          <a:pt x="46" y="293"/>
                          <a:pt x="49" y="256"/>
                          <a:pt x="41" y="237"/>
                        </a:cubicBezTo>
                        <a:cubicBezTo>
                          <a:pt x="33" y="218"/>
                          <a:pt x="2" y="220"/>
                          <a:pt x="1" y="205"/>
                        </a:cubicBezTo>
                        <a:cubicBezTo>
                          <a:pt x="0" y="190"/>
                          <a:pt x="19" y="156"/>
                          <a:pt x="33" y="149"/>
                        </a:cubicBezTo>
                        <a:cubicBezTo>
                          <a:pt x="47" y="142"/>
                          <a:pt x="74" y="162"/>
                          <a:pt x="87" y="161"/>
                        </a:cubicBezTo>
                        <a:cubicBezTo>
                          <a:pt x="100" y="160"/>
                          <a:pt x="103" y="157"/>
                          <a:pt x="110" y="143"/>
                        </a:cubicBezTo>
                        <a:cubicBezTo>
                          <a:pt x="117" y="129"/>
                          <a:pt x="118" y="92"/>
                          <a:pt x="131" y="79"/>
                        </a:cubicBezTo>
                        <a:cubicBezTo>
                          <a:pt x="144" y="66"/>
                          <a:pt x="178" y="77"/>
                          <a:pt x="189" y="65"/>
                        </a:cubicBezTo>
                        <a:cubicBezTo>
                          <a:pt x="200" y="53"/>
                          <a:pt x="187" y="14"/>
                          <a:pt x="200" y="7"/>
                        </a:cubicBezTo>
                        <a:cubicBezTo>
                          <a:pt x="213" y="0"/>
                          <a:pt x="248" y="18"/>
                          <a:pt x="267" y="23"/>
                        </a:cubicBezTo>
                        <a:cubicBezTo>
                          <a:pt x="286" y="28"/>
                          <a:pt x="304" y="27"/>
                          <a:pt x="315" y="39"/>
                        </a:cubicBezTo>
                        <a:cubicBezTo>
                          <a:pt x="326" y="51"/>
                          <a:pt x="325" y="80"/>
                          <a:pt x="336" y="98"/>
                        </a:cubicBezTo>
                        <a:cubicBezTo>
                          <a:pt x="347" y="116"/>
                          <a:pt x="373" y="122"/>
                          <a:pt x="381" y="145"/>
                        </a:cubicBezTo>
                        <a:cubicBezTo>
                          <a:pt x="389" y="168"/>
                          <a:pt x="367" y="212"/>
                          <a:pt x="382" y="234"/>
                        </a:cubicBezTo>
                        <a:cubicBezTo>
                          <a:pt x="397" y="256"/>
                          <a:pt x="443" y="264"/>
                          <a:pt x="473" y="279"/>
                        </a:cubicBezTo>
                        <a:cubicBezTo>
                          <a:pt x="503" y="294"/>
                          <a:pt x="548" y="310"/>
                          <a:pt x="563" y="325"/>
                        </a:cubicBezTo>
                        <a:cubicBezTo>
                          <a:pt x="578" y="340"/>
                          <a:pt x="570" y="355"/>
                          <a:pt x="563" y="370"/>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33" name="Freeform 70">
                    <a:extLst>
                      <a:ext uri="{FF2B5EF4-FFF2-40B4-BE49-F238E27FC236}">
                        <a16:creationId xmlns:a16="http://schemas.microsoft.com/office/drawing/2014/main" id="{00000000-0008-0000-0200-000021000000}"/>
                      </a:ext>
                    </a:extLst>
                  </xdr:cNvPr>
                  <xdr:cNvSpPr>
                    <a:spLocks/>
                  </xdr:cNvSpPr>
                </xdr:nvSpPr>
                <xdr:spPr bwMode="auto">
                  <a:xfrm>
                    <a:off x="1878" y="2478"/>
                    <a:ext cx="186" cy="242"/>
                  </a:xfrm>
                  <a:custGeom>
                    <a:avLst/>
                    <a:gdLst>
                      <a:gd name="T0" fmla="*/ 0 w 186"/>
                      <a:gd name="T1" fmla="*/ 242 h 242"/>
                      <a:gd name="T2" fmla="*/ 49 w 186"/>
                      <a:gd name="T3" fmla="*/ 181 h 242"/>
                      <a:gd name="T4" fmla="*/ 4 w 186"/>
                      <a:gd name="T5" fmla="*/ 136 h 242"/>
                      <a:gd name="T6" fmla="*/ 49 w 186"/>
                      <a:gd name="T7" fmla="*/ 90 h 242"/>
                      <a:gd name="T8" fmla="*/ 140 w 186"/>
                      <a:gd name="T9" fmla="*/ 45 h 242"/>
                      <a:gd name="T10" fmla="*/ 186 w 186"/>
                      <a:gd name="T11" fmla="*/ 0 h 242"/>
                    </a:gdLst>
                    <a:ahLst/>
                    <a:cxnLst>
                      <a:cxn ang="0">
                        <a:pos x="T0" y="T1"/>
                      </a:cxn>
                      <a:cxn ang="0">
                        <a:pos x="T2" y="T3"/>
                      </a:cxn>
                      <a:cxn ang="0">
                        <a:pos x="T4" y="T5"/>
                      </a:cxn>
                      <a:cxn ang="0">
                        <a:pos x="T6" y="T7"/>
                      </a:cxn>
                      <a:cxn ang="0">
                        <a:pos x="T8" y="T9"/>
                      </a:cxn>
                      <a:cxn ang="0">
                        <a:pos x="T10" y="T11"/>
                      </a:cxn>
                    </a:cxnLst>
                    <a:rect l="0" t="0" r="r" b="b"/>
                    <a:pathLst>
                      <a:path w="186" h="242">
                        <a:moveTo>
                          <a:pt x="0" y="242"/>
                        </a:moveTo>
                        <a:cubicBezTo>
                          <a:pt x="8" y="232"/>
                          <a:pt x="48" y="199"/>
                          <a:pt x="49" y="181"/>
                        </a:cubicBezTo>
                        <a:cubicBezTo>
                          <a:pt x="50" y="163"/>
                          <a:pt x="4" y="151"/>
                          <a:pt x="4" y="136"/>
                        </a:cubicBezTo>
                        <a:cubicBezTo>
                          <a:pt x="4" y="121"/>
                          <a:pt x="26" y="105"/>
                          <a:pt x="49" y="90"/>
                        </a:cubicBezTo>
                        <a:cubicBezTo>
                          <a:pt x="72" y="75"/>
                          <a:pt x="117" y="60"/>
                          <a:pt x="140" y="45"/>
                        </a:cubicBezTo>
                        <a:cubicBezTo>
                          <a:pt x="163" y="30"/>
                          <a:pt x="174" y="15"/>
                          <a:pt x="186" y="0"/>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34" name="Freeform 71">
                    <a:extLst>
                      <a:ext uri="{FF2B5EF4-FFF2-40B4-BE49-F238E27FC236}">
                        <a16:creationId xmlns:a16="http://schemas.microsoft.com/office/drawing/2014/main" id="{00000000-0008-0000-0200-000022000000}"/>
                      </a:ext>
                    </a:extLst>
                  </xdr:cNvPr>
                  <xdr:cNvSpPr>
                    <a:spLocks/>
                  </xdr:cNvSpPr>
                </xdr:nvSpPr>
                <xdr:spPr bwMode="auto">
                  <a:xfrm>
                    <a:off x="1460" y="2668"/>
                    <a:ext cx="252" cy="132"/>
                  </a:xfrm>
                  <a:custGeom>
                    <a:avLst/>
                    <a:gdLst>
                      <a:gd name="T0" fmla="*/ 0 w 252"/>
                      <a:gd name="T1" fmla="*/ 10 h 132"/>
                      <a:gd name="T2" fmla="*/ 32 w 252"/>
                      <a:gd name="T3" fmla="*/ 6 h 132"/>
                      <a:gd name="T4" fmla="*/ 70 w 252"/>
                      <a:gd name="T5" fmla="*/ 46 h 132"/>
                      <a:gd name="T6" fmla="*/ 108 w 252"/>
                      <a:gd name="T7" fmla="*/ 46 h 132"/>
                      <a:gd name="T8" fmla="*/ 140 w 252"/>
                      <a:gd name="T9" fmla="*/ 82 h 132"/>
                      <a:gd name="T10" fmla="*/ 186 w 252"/>
                      <a:gd name="T11" fmla="*/ 74 h 132"/>
                      <a:gd name="T12" fmla="*/ 252 w 252"/>
                      <a:gd name="T13" fmla="*/ 132 h 132"/>
                    </a:gdLst>
                    <a:ahLst/>
                    <a:cxnLst>
                      <a:cxn ang="0">
                        <a:pos x="T0" y="T1"/>
                      </a:cxn>
                      <a:cxn ang="0">
                        <a:pos x="T2" y="T3"/>
                      </a:cxn>
                      <a:cxn ang="0">
                        <a:pos x="T4" y="T5"/>
                      </a:cxn>
                      <a:cxn ang="0">
                        <a:pos x="T6" y="T7"/>
                      </a:cxn>
                      <a:cxn ang="0">
                        <a:pos x="T8" y="T9"/>
                      </a:cxn>
                      <a:cxn ang="0">
                        <a:pos x="T10" y="T11"/>
                      </a:cxn>
                      <a:cxn ang="0">
                        <a:pos x="T12" y="T13"/>
                      </a:cxn>
                    </a:cxnLst>
                    <a:rect l="0" t="0" r="r" b="b"/>
                    <a:pathLst>
                      <a:path w="252" h="132">
                        <a:moveTo>
                          <a:pt x="0" y="10"/>
                        </a:moveTo>
                        <a:cubicBezTo>
                          <a:pt x="5" y="9"/>
                          <a:pt x="20" y="0"/>
                          <a:pt x="32" y="6"/>
                        </a:cubicBezTo>
                        <a:cubicBezTo>
                          <a:pt x="44" y="12"/>
                          <a:pt x="57" y="39"/>
                          <a:pt x="70" y="46"/>
                        </a:cubicBezTo>
                        <a:cubicBezTo>
                          <a:pt x="83" y="53"/>
                          <a:pt x="96" y="40"/>
                          <a:pt x="108" y="46"/>
                        </a:cubicBezTo>
                        <a:cubicBezTo>
                          <a:pt x="120" y="52"/>
                          <a:pt x="127" y="77"/>
                          <a:pt x="140" y="82"/>
                        </a:cubicBezTo>
                        <a:cubicBezTo>
                          <a:pt x="153" y="87"/>
                          <a:pt x="167" y="66"/>
                          <a:pt x="186" y="74"/>
                        </a:cubicBezTo>
                        <a:cubicBezTo>
                          <a:pt x="205" y="82"/>
                          <a:pt x="238" y="120"/>
                          <a:pt x="252" y="132"/>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grpSp>
        </xdr:grpSp>
      </xdr:grpSp>
      <xdr:sp macro="" textlink="">
        <xdr:nvSpPr>
          <xdr:cNvPr id="4" name="Text Box 250">
            <a:extLst>
              <a:ext uri="{FF2B5EF4-FFF2-40B4-BE49-F238E27FC236}">
                <a16:creationId xmlns:a16="http://schemas.microsoft.com/office/drawing/2014/main" id="{00000000-0008-0000-0200-000004000000}"/>
              </a:ext>
            </a:extLst>
          </xdr:cNvPr>
          <xdr:cNvSpPr txBox="1">
            <a:spLocks noChangeArrowheads="1"/>
          </xdr:cNvSpPr>
        </xdr:nvSpPr>
        <xdr:spPr bwMode="auto">
          <a:xfrm>
            <a:off x="2836240" y="1341709"/>
            <a:ext cx="1312003" cy="353680"/>
          </a:xfrm>
          <a:prstGeom prst="rect">
            <a:avLst/>
          </a:prstGeom>
          <a:grpFill/>
          <a:ln>
            <a:noFill/>
          </a:ln>
          <a:effectLst/>
          <a:extLs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spAutoFit/>
          </a:bodyPr>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s-ES" sz="1100" b="1" i="0" u="none" strike="noStrike" kern="0" cap="none" spc="0" normalizeH="0" baseline="0">
                <a:ln>
                  <a:noFill/>
                </a:ln>
                <a:solidFill>
                  <a:srgbClr val="000000"/>
                </a:solidFill>
                <a:effectLst/>
                <a:uLnTx/>
                <a:uFillTx/>
                <a:latin typeface="Calibri" panose="020F0502020204030204" pitchFamily="34" charset="0"/>
                <a:ea typeface="ＭＳ Ｐゴシック"/>
              </a:rPr>
              <a:t>NOROESTE</a:t>
            </a:r>
          </a:p>
        </xdr:txBody>
      </xdr:sp>
      <xdr:sp macro="" textlink="">
        <xdr:nvSpPr>
          <xdr:cNvPr id="5" name="Text Box 270">
            <a:extLst>
              <a:ext uri="{FF2B5EF4-FFF2-40B4-BE49-F238E27FC236}">
                <a16:creationId xmlns:a16="http://schemas.microsoft.com/office/drawing/2014/main" id="{00000000-0008-0000-0200-000005000000}"/>
              </a:ext>
            </a:extLst>
          </xdr:cNvPr>
          <xdr:cNvSpPr txBox="1">
            <a:spLocks noChangeArrowheads="1"/>
          </xdr:cNvSpPr>
        </xdr:nvSpPr>
        <xdr:spPr bwMode="auto">
          <a:xfrm>
            <a:off x="3469414" y="2444179"/>
            <a:ext cx="1682231" cy="322479"/>
          </a:xfrm>
          <a:prstGeom prst="rect">
            <a:avLst/>
          </a:prstGeom>
          <a:grpFill/>
          <a:ln>
            <a:noFill/>
          </a:ln>
          <a:effectLst/>
          <a:extLs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spAutoFit/>
          </a:bodyPr>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ES" sz="1050" b="1" i="0" u="none" strike="noStrike" kern="0" cap="none" spc="0" normalizeH="0" baseline="0">
                <a:ln>
                  <a:noFill/>
                </a:ln>
                <a:solidFill>
                  <a:srgbClr val="000000"/>
                </a:solidFill>
                <a:effectLst/>
                <a:uLnTx/>
                <a:uFillTx/>
                <a:latin typeface="Calibri" panose="020F0502020204030204" pitchFamily="34" charset="0"/>
                <a:ea typeface="ＭＳ Ｐゴシック"/>
              </a:rPr>
              <a:t>RESTO CENTRO</a:t>
            </a:r>
          </a:p>
        </xdr:txBody>
      </xdr:sp>
      <xdr:sp macro="" textlink="">
        <xdr:nvSpPr>
          <xdr:cNvPr id="6" name="Text Box 280">
            <a:extLst>
              <a:ext uri="{FF2B5EF4-FFF2-40B4-BE49-F238E27FC236}">
                <a16:creationId xmlns:a16="http://schemas.microsoft.com/office/drawing/2014/main" id="{00000000-0008-0000-0200-000006000000}"/>
              </a:ext>
            </a:extLst>
          </xdr:cNvPr>
          <xdr:cNvSpPr txBox="1">
            <a:spLocks noChangeArrowheads="1"/>
          </xdr:cNvSpPr>
        </xdr:nvSpPr>
        <xdr:spPr bwMode="auto">
          <a:xfrm>
            <a:off x="3926395" y="4478185"/>
            <a:ext cx="1521123" cy="353680"/>
          </a:xfrm>
          <a:prstGeom prst="rect">
            <a:avLst/>
          </a:prstGeom>
          <a:grpFill/>
          <a:ln>
            <a:noFill/>
          </a:ln>
          <a:effectLst/>
          <a:extLs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spAutoFit/>
          </a:bodyPr>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s-ES" sz="1100" b="1" i="0" u="none" strike="noStrike" kern="0" cap="none" spc="0" normalizeH="0" baseline="0">
                <a:ln>
                  <a:noFill/>
                </a:ln>
                <a:solidFill>
                  <a:srgbClr val="000000"/>
                </a:solidFill>
                <a:effectLst/>
                <a:uLnTx/>
                <a:uFillTx/>
                <a:latin typeface="Calibri" panose="020F0502020204030204" pitchFamily="34" charset="0"/>
                <a:ea typeface="ＭＳ Ｐゴシック"/>
              </a:rPr>
              <a:t>ANDALUCÍA</a:t>
            </a:r>
          </a:p>
        </xdr:txBody>
      </xdr:sp>
      <xdr:sp macro="" textlink="">
        <xdr:nvSpPr>
          <xdr:cNvPr id="7" name="Text Box 290">
            <a:extLst>
              <a:ext uri="{FF2B5EF4-FFF2-40B4-BE49-F238E27FC236}">
                <a16:creationId xmlns:a16="http://schemas.microsoft.com/office/drawing/2014/main" id="{00000000-0008-0000-0200-000007000000}"/>
              </a:ext>
            </a:extLst>
          </xdr:cNvPr>
          <xdr:cNvSpPr txBox="1">
            <a:spLocks noChangeArrowheads="1"/>
          </xdr:cNvSpPr>
        </xdr:nvSpPr>
        <xdr:spPr bwMode="auto">
          <a:xfrm>
            <a:off x="5640399" y="3770515"/>
            <a:ext cx="1220303" cy="343221"/>
          </a:xfrm>
          <a:prstGeom prst="rect">
            <a:avLst/>
          </a:prstGeom>
          <a:grpFill/>
          <a:ln>
            <a:noFill/>
          </a:ln>
          <a:effectLst/>
          <a:extLs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spAutoFit/>
          </a:bodyPr>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s-ES" sz="1050" b="1" i="0" u="none" strike="noStrike" kern="0" cap="none" spc="0" normalizeH="0" baseline="0">
                <a:ln>
                  <a:noFill/>
                </a:ln>
                <a:solidFill>
                  <a:srgbClr val="000000"/>
                </a:solidFill>
                <a:effectLst/>
                <a:uLnTx/>
                <a:uFillTx/>
                <a:latin typeface="Calibri" panose="020F0502020204030204" pitchFamily="34" charset="0"/>
                <a:ea typeface="ＭＳ Ｐゴシック"/>
              </a:rPr>
              <a:t>LEVANTE</a:t>
            </a:r>
          </a:p>
        </xdr:txBody>
      </xdr:sp>
      <xdr:sp macro="" textlink="">
        <xdr:nvSpPr>
          <xdr:cNvPr id="8" name="Oval 297">
            <a:extLst>
              <a:ext uri="{FF2B5EF4-FFF2-40B4-BE49-F238E27FC236}">
                <a16:creationId xmlns:a16="http://schemas.microsoft.com/office/drawing/2014/main" id="{00000000-0008-0000-0200-000008000000}"/>
              </a:ext>
            </a:extLst>
          </xdr:cNvPr>
          <xdr:cNvSpPr>
            <a:spLocks/>
          </xdr:cNvSpPr>
        </xdr:nvSpPr>
        <xdr:spPr bwMode="auto">
          <a:xfrm>
            <a:off x="4925033" y="2799944"/>
            <a:ext cx="264658" cy="261096"/>
          </a:xfrm>
          <a:prstGeom prst="ellipse">
            <a:avLst/>
          </a:prstGeom>
          <a:grpFill/>
          <a:ln w="25400">
            <a:solidFill>
              <a:srgbClr val="C0C0C0">
                <a:alpha val="0"/>
              </a:srgbClr>
            </a:solidFill>
            <a:miter lim="800000"/>
            <a:headEnd/>
            <a:tailEnd/>
          </a:ln>
        </xdr:spPr>
        <xdr:txBody>
          <a:bodyPr wrap="square" lIns="0" tIns="0" rIns="0" bIns="0"/>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9" name="Text Box 311">
            <a:extLst>
              <a:ext uri="{FF2B5EF4-FFF2-40B4-BE49-F238E27FC236}">
                <a16:creationId xmlns:a16="http://schemas.microsoft.com/office/drawing/2014/main" id="{00000000-0008-0000-0200-000009000000}"/>
              </a:ext>
            </a:extLst>
          </xdr:cNvPr>
          <xdr:cNvSpPr txBox="1">
            <a:spLocks noChangeArrowheads="1"/>
          </xdr:cNvSpPr>
        </xdr:nvSpPr>
        <xdr:spPr bwMode="auto">
          <a:xfrm>
            <a:off x="6286366" y="1700840"/>
            <a:ext cx="2365906" cy="343221"/>
          </a:xfrm>
          <a:prstGeom prst="rect">
            <a:avLst/>
          </a:prstGeom>
          <a:grpFill/>
          <a:ln>
            <a:noFill/>
          </a:ln>
          <a:effectLst/>
          <a:extLs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spAutoFit/>
          </a:bodyPr>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s-ES" sz="1050" b="1" i="0" u="none" strike="noStrike" kern="0" cap="none" spc="0" normalizeH="0" baseline="0">
                <a:ln>
                  <a:noFill/>
                </a:ln>
                <a:solidFill>
                  <a:srgbClr val="000000"/>
                </a:solidFill>
                <a:effectLst/>
                <a:uLnTx/>
                <a:uFillTx/>
                <a:latin typeface="Calibri" panose="020F0502020204030204" pitchFamily="34" charset="0"/>
                <a:ea typeface="ＭＳ Ｐゴシック"/>
              </a:rPr>
              <a:t>REST. CAT/ARAGÓN</a:t>
            </a:r>
          </a:p>
        </xdr:txBody>
      </xdr:sp>
      <xdr:sp macro="" textlink="">
        <xdr:nvSpPr>
          <xdr:cNvPr id="10" name="Oval 335">
            <a:extLst>
              <a:ext uri="{FF2B5EF4-FFF2-40B4-BE49-F238E27FC236}">
                <a16:creationId xmlns:a16="http://schemas.microsoft.com/office/drawing/2014/main" id="{00000000-0008-0000-0200-00000A000000}"/>
              </a:ext>
            </a:extLst>
          </xdr:cNvPr>
          <xdr:cNvSpPr>
            <a:spLocks/>
          </xdr:cNvSpPr>
        </xdr:nvSpPr>
        <xdr:spPr bwMode="auto">
          <a:xfrm>
            <a:off x="7584843" y="2091473"/>
            <a:ext cx="264658" cy="261096"/>
          </a:xfrm>
          <a:prstGeom prst="ellipse">
            <a:avLst/>
          </a:prstGeom>
          <a:grpFill/>
          <a:ln w="25400">
            <a:solidFill>
              <a:srgbClr val="C0C0C0">
                <a:alpha val="0"/>
              </a:srgbClr>
            </a:solidFill>
            <a:miter lim="800000"/>
            <a:headEnd/>
            <a:tailEnd/>
          </a:ln>
        </xdr:spPr>
        <xdr:txBody>
          <a:bodyPr wrap="square" lIns="0" tIns="0" rIns="0" bIns="0"/>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nvGrpSpPr>
          <xdr:cNvPr id="11" name="Group 353">
            <a:extLst>
              <a:ext uri="{FF2B5EF4-FFF2-40B4-BE49-F238E27FC236}">
                <a16:creationId xmlns:a16="http://schemas.microsoft.com/office/drawing/2014/main" id="{00000000-0008-0000-0200-00000B000000}"/>
              </a:ext>
            </a:extLst>
          </xdr:cNvPr>
          <xdr:cNvGrpSpPr>
            <a:grpSpLocks/>
          </xdr:cNvGrpSpPr>
        </xdr:nvGrpSpPr>
        <xdr:grpSpPr bwMode="auto">
          <a:xfrm>
            <a:off x="4516467" y="2835048"/>
            <a:ext cx="1194267" cy="329803"/>
            <a:chOff x="2128" y="1750"/>
            <a:chExt cx="722" cy="216"/>
          </a:xfrm>
          <a:grpFill/>
        </xdr:grpSpPr>
        <xdr:sp macro="" textlink="">
          <xdr:nvSpPr>
            <xdr:cNvPr id="15" name="Rectangle 354">
              <a:extLst>
                <a:ext uri="{FF2B5EF4-FFF2-40B4-BE49-F238E27FC236}">
                  <a16:creationId xmlns:a16="http://schemas.microsoft.com/office/drawing/2014/main" id="{00000000-0008-0000-0200-00000F000000}"/>
                </a:ext>
              </a:extLst>
            </xdr:cNvPr>
            <xdr:cNvSpPr>
              <a:spLocks/>
            </xdr:cNvSpPr>
          </xdr:nvSpPr>
          <xdr:spPr bwMode="auto">
            <a:xfrm>
              <a:off x="2128" y="1780"/>
              <a:ext cx="722" cy="186"/>
            </a:xfrm>
            <a:prstGeom prst="rect">
              <a:avLst/>
            </a:prstGeom>
            <a:grpFill/>
            <a:ln>
              <a:noFill/>
            </a:ln>
            <a:extLst>
              <a:ext uri="{91240B29-F687-4F45-9708-019B960494DF}">
                <a14:hiddenLine xmlns:a14="http://schemas.microsoft.com/office/drawing/2010/main" w="12700">
                  <a:solidFill>
                    <a:schemeClr val="tx1"/>
                  </a:solidFill>
                  <a:miter lim="800000"/>
                  <a:headEnd/>
                  <a:tailEnd/>
                </a14:hiddenLine>
              </a:ext>
            </a:extLst>
          </xdr:spPr>
          <xdr:txBody>
            <a:bodyPr wrap="square" lIns="0" tIns="0" rIns="0" bIns="0" anchor="ctr"/>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algn="ctr" defTabSz="665163" eaLnBrk="1" fontAlgn="auto" latinLnBrk="0" hangingPunct="1">
                <a:lnSpc>
                  <a:spcPct val="100000"/>
                </a:lnSpc>
                <a:spcBef>
                  <a:spcPts val="0"/>
                </a:spcBef>
                <a:spcAft>
                  <a:spcPts val="0"/>
                </a:spcAft>
                <a:buClrTx/>
                <a:buSzTx/>
                <a:buFontTx/>
                <a:buNone/>
                <a:tabLst/>
                <a:defRPr/>
              </a:pPr>
              <a:r>
                <a:rPr kumimoji="0" lang="en-US" sz="1050" b="1" i="0" u="none" strike="noStrike" kern="0" cap="none" spc="0" normalizeH="0" baseline="0">
                  <a:ln>
                    <a:noFill/>
                  </a:ln>
                  <a:solidFill>
                    <a:srgbClr val="000000"/>
                  </a:solidFill>
                  <a:effectLst/>
                  <a:uLnTx/>
                  <a:uFillTx/>
                  <a:latin typeface="Calibri" panose="020F0502020204030204" pitchFamily="34" charset="0"/>
                  <a:ea typeface="ＭＳ Ｐゴシック"/>
                  <a:sym typeface="Arial Black" pitchFamily="34" charset="0"/>
                </a:rPr>
                <a:t>AMM</a:t>
              </a:r>
            </a:p>
          </xdr:txBody>
        </xdr:sp>
        <xdr:sp macro="" textlink="">
          <xdr:nvSpPr>
            <xdr:cNvPr id="16" name="Oval 355">
              <a:extLst>
                <a:ext uri="{FF2B5EF4-FFF2-40B4-BE49-F238E27FC236}">
                  <a16:creationId xmlns:a16="http://schemas.microsoft.com/office/drawing/2014/main" id="{00000000-0008-0000-0200-000010000000}"/>
                </a:ext>
              </a:extLst>
            </xdr:cNvPr>
            <xdr:cNvSpPr>
              <a:spLocks/>
            </xdr:cNvSpPr>
          </xdr:nvSpPr>
          <xdr:spPr bwMode="auto">
            <a:xfrm>
              <a:off x="2403" y="1750"/>
              <a:ext cx="105" cy="111"/>
            </a:xfrm>
            <a:prstGeom prst="ellipse">
              <a:avLst/>
            </a:prstGeom>
            <a:grpFill/>
            <a:ln w="25400">
              <a:solidFill>
                <a:srgbClr val="C0C0C0">
                  <a:alpha val="0"/>
                </a:srgbClr>
              </a:solidFill>
              <a:miter lim="800000"/>
              <a:headEnd/>
              <a:tailEnd/>
            </a:ln>
          </xdr:spPr>
          <xdr:txBody>
            <a:bodyPr wrap="square" lIns="0" tIns="0" rIns="0" bIns="0"/>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sp macro="" textlink="">
        <xdr:nvSpPr>
          <xdr:cNvPr id="12" name="Rectangle 357">
            <a:extLst>
              <a:ext uri="{FF2B5EF4-FFF2-40B4-BE49-F238E27FC236}">
                <a16:creationId xmlns:a16="http://schemas.microsoft.com/office/drawing/2014/main" id="{00000000-0008-0000-0200-00000C000000}"/>
              </a:ext>
            </a:extLst>
          </xdr:cNvPr>
          <xdr:cNvSpPr>
            <a:spLocks/>
          </xdr:cNvSpPr>
        </xdr:nvSpPr>
        <xdr:spPr bwMode="auto">
          <a:xfrm>
            <a:off x="7323000" y="2053508"/>
            <a:ext cx="676415" cy="313010"/>
          </a:xfrm>
          <a:prstGeom prst="rect">
            <a:avLst/>
          </a:prstGeom>
          <a:grpFill/>
          <a:ln>
            <a:noFill/>
          </a:ln>
          <a:extLst>
            <a:ext uri="{91240B29-F687-4F45-9708-019B960494DF}">
              <a14:hiddenLine xmlns:a14="http://schemas.microsoft.com/office/drawing/2010/main" w="12700">
                <a:solidFill>
                  <a:schemeClr val="tx1"/>
                </a:solidFill>
                <a:miter lim="800000"/>
                <a:headEnd/>
                <a:tailEnd/>
              </a14:hiddenLine>
            </a:ext>
          </a:extLst>
        </xdr:spPr>
        <xdr:txBody>
          <a:bodyPr wrap="square" lIns="0" tIns="0" rIns="0" bIns="0" anchor="ctr"/>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algn="r" defTabSz="665163" eaLnBrk="1" fontAlgn="auto" latinLnBrk="0" hangingPunct="1">
              <a:lnSpc>
                <a:spcPct val="100000"/>
              </a:lnSpc>
              <a:spcBef>
                <a:spcPts val="0"/>
              </a:spcBef>
              <a:spcAft>
                <a:spcPts val="0"/>
              </a:spcAft>
              <a:buClrTx/>
              <a:buSzTx/>
              <a:buFontTx/>
              <a:buNone/>
              <a:tabLst/>
              <a:defRPr/>
            </a:pPr>
            <a:r>
              <a:rPr kumimoji="0" lang="en-US" sz="1050" b="1" i="0" u="none" strike="noStrike" kern="0" cap="none" spc="0" normalizeH="0" baseline="0">
                <a:ln>
                  <a:noFill/>
                </a:ln>
                <a:solidFill>
                  <a:srgbClr val="000000"/>
                </a:solidFill>
                <a:effectLst/>
                <a:uLnTx/>
                <a:uFillTx/>
                <a:latin typeface="Calibri" panose="020F0502020204030204" pitchFamily="34" charset="0"/>
                <a:ea typeface="ＭＳ Ｐゴシック"/>
                <a:sym typeface="Arial Black" pitchFamily="34" charset="0"/>
              </a:rPr>
              <a:t>AMB</a:t>
            </a:r>
          </a:p>
        </xdr:txBody>
      </xdr:sp>
      <xdr:sp macro="" textlink="">
        <xdr:nvSpPr>
          <xdr:cNvPr id="13" name="Oval 358">
            <a:extLst>
              <a:ext uri="{FF2B5EF4-FFF2-40B4-BE49-F238E27FC236}">
                <a16:creationId xmlns:a16="http://schemas.microsoft.com/office/drawing/2014/main" id="{00000000-0008-0000-0200-00000D000000}"/>
              </a:ext>
            </a:extLst>
          </xdr:cNvPr>
          <xdr:cNvSpPr>
            <a:spLocks/>
          </xdr:cNvSpPr>
        </xdr:nvSpPr>
        <xdr:spPr bwMode="auto">
          <a:xfrm>
            <a:off x="7634465" y="2141860"/>
            <a:ext cx="173683" cy="169483"/>
          </a:xfrm>
          <a:prstGeom prst="ellipse">
            <a:avLst/>
          </a:prstGeom>
          <a:grpFill/>
          <a:ln w="25400">
            <a:solidFill>
              <a:srgbClr val="C0C0C0">
                <a:alpha val="0"/>
              </a:srgbClr>
            </a:solidFill>
            <a:miter lim="800000"/>
            <a:headEnd/>
            <a:tailEnd/>
          </a:ln>
        </xdr:spPr>
        <xdr:txBody>
          <a:bodyPr wrap="square" lIns="0" tIns="0" rIns="0" bIns="0"/>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14" name="Text Box 373">
            <a:extLst>
              <a:ext uri="{FF2B5EF4-FFF2-40B4-BE49-F238E27FC236}">
                <a16:creationId xmlns:a16="http://schemas.microsoft.com/office/drawing/2014/main" id="{00000000-0008-0000-0200-00000E000000}"/>
              </a:ext>
            </a:extLst>
          </xdr:cNvPr>
          <xdr:cNvSpPr txBox="1">
            <a:spLocks noChangeArrowheads="1"/>
          </xdr:cNvSpPr>
        </xdr:nvSpPr>
        <xdr:spPr bwMode="auto">
          <a:xfrm>
            <a:off x="4813943" y="1389649"/>
            <a:ext cx="1470504" cy="322479"/>
          </a:xfrm>
          <a:prstGeom prst="rect">
            <a:avLst/>
          </a:prstGeom>
          <a:grpFill/>
          <a:ln>
            <a:noFill/>
          </a:ln>
          <a:effectLst/>
          <a:extLs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spAutoFit/>
          </a:bodyPr>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s-ES" sz="1100" b="1" i="0" u="none" strike="noStrike" kern="0" cap="none" spc="0" normalizeH="0" baseline="0">
                <a:ln>
                  <a:noFill/>
                </a:ln>
                <a:solidFill>
                  <a:srgbClr val="000000"/>
                </a:solidFill>
                <a:effectLst/>
                <a:uLnTx/>
                <a:uFillTx/>
                <a:latin typeface="Calibri" panose="020F0502020204030204" pitchFamily="34" charset="0"/>
                <a:ea typeface="ＭＳ Ｐゴシック"/>
              </a:rPr>
              <a:t>NORTE CENTRO</a:t>
            </a:r>
          </a:p>
        </xdr:txBody>
      </xdr:sp>
    </xdr:grpSp>
    <xdr:clientData/>
  </xdr:twoCellAnchor>
  <xdr:twoCellAnchor editAs="oneCell">
    <xdr:from>
      <xdr:col>0</xdr:col>
      <xdr:colOff>76198</xdr:colOff>
      <xdr:row>0</xdr:row>
      <xdr:rowOff>66676</xdr:rowOff>
    </xdr:from>
    <xdr:to>
      <xdr:col>1</xdr:col>
      <xdr:colOff>597308</xdr:colOff>
      <xdr:row>0</xdr:row>
      <xdr:rowOff>470647</xdr:rowOff>
    </xdr:to>
    <xdr:pic>
      <xdr:nvPicPr>
        <xdr:cNvPr id="82" name="Imagen 81">
          <a:hlinkClick xmlns:r="http://schemas.openxmlformats.org/officeDocument/2006/relationships" r:id="rId2"/>
          <a:extLst>
            <a:ext uri="{FF2B5EF4-FFF2-40B4-BE49-F238E27FC236}">
              <a16:creationId xmlns:a16="http://schemas.microsoft.com/office/drawing/2014/main" id="{00000000-0008-0000-0200-000052000000}"/>
            </a:ext>
          </a:extLst>
        </xdr:cNvPr>
        <xdr:cNvPicPr>
          <a:picLocks noChangeAspect="1"/>
        </xdr:cNvPicPr>
      </xdr:nvPicPr>
      <xdr:blipFill>
        <a:blip xmlns:r="http://schemas.openxmlformats.org/officeDocument/2006/relationships" r:embed="rId3">
          <a:extLst>
            <a:ext uri="{BEBA8EAE-BF5A-486C-A8C5-ECC9F3942E4B}">
              <a14:imgProps xmlns:a14="http://schemas.microsoft.com/office/drawing/2010/main">
                <a14:imgLayer r:embed="rId4">
                  <a14:imgEffect>
                    <a14:saturation sat="0"/>
                  </a14:imgEffect>
                </a14:imgLayer>
              </a14:imgProps>
            </a:ext>
          </a:extLst>
        </a:blip>
        <a:stretch>
          <a:fillRect/>
        </a:stretch>
      </xdr:blipFill>
      <xdr:spPr>
        <a:xfrm flipH="1">
          <a:off x="76198" y="66676"/>
          <a:ext cx="610757" cy="403971"/>
        </a:xfrm>
        <a:prstGeom prst="rect">
          <a:avLst/>
        </a:prstGeom>
      </xdr:spPr>
    </xdr:pic>
    <xdr:clientData/>
  </xdr:twoCellAnchor>
  <xdr:twoCellAnchor editAs="oneCell">
    <xdr:from>
      <xdr:col>1</xdr:col>
      <xdr:colOff>6417234</xdr:colOff>
      <xdr:row>0</xdr:row>
      <xdr:rowOff>72079</xdr:rowOff>
    </xdr:from>
    <xdr:to>
      <xdr:col>2</xdr:col>
      <xdr:colOff>4239</xdr:colOff>
      <xdr:row>0</xdr:row>
      <xdr:rowOff>564064</xdr:rowOff>
    </xdr:to>
    <xdr:pic>
      <xdr:nvPicPr>
        <xdr:cNvPr id="84" name="Imagen 83">
          <a:extLst>
            <a:ext uri="{FF2B5EF4-FFF2-40B4-BE49-F238E27FC236}">
              <a16:creationId xmlns:a16="http://schemas.microsoft.com/office/drawing/2014/main" id="{00000000-0008-0000-0200-000054000000}"/>
            </a:ext>
          </a:extLst>
        </xdr:cNvPr>
        <xdr:cNvPicPr>
          <a:picLocks noChangeAspect="1"/>
        </xdr:cNvPicPr>
      </xdr:nvPicPr>
      <xdr:blipFill>
        <a:blip xmlns:r="http://schemas.openxmlformats.org/officeDocument/2006/relationships" r:embed="rId5"/>
        <a:stretch>
          <a:fillRect/>
        </a:stretch>
      </xdr:blipFill>
      <xdr:spPr>
        <a:xfrm>
          <a:off x="6506881" y="72079"/>
          <a:ext cx="1740405" cy="49198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76200</xdr:colOff>
      <xdr:row>0</xdr:row>
      <xdr:rowOff>66676</xdr:rowOff>
    </xdr:from>
    <xdr:to>
      <xdr:col>1</xdr:col>
      <xdr:colOff>293157</xdr:colOff>
      <xdr:row>0</xdr:row>
      <xdr:rowOff>389031</xdr:rowOff>
    </xdr:to>
    <xdr:pic>
      <xdr:nvPicPr>
        <xdr:cNvPr id="2" name="Imagen 1">
          <a:hlinkClick xmlns:r="http://schemas.openxmlformats.org/officeDocument/2006/relationships" r:id="rId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2">
          <a:extLst>
            <a:ext uri="{BEBA8EAE-BF5A-486C-A8C5-ECC9F3942E4B}">
              <a14:imgProps xmlns:a14="http://schemas.microsoft.com/office/drawing/2010/main">
                <a14:imgLayer r:embed="rId3">
                  <a14:imgEffect>
                    <a14:saturation sat="0"/>
                  </a14:imgEffect>
                </a14:imgLayer>
              </a14:imgProps>
            </a:ext>
          </a:extLst>
        </a:blip>
        <a:stretch>
          <a:fillRect/>
        </a:stretch>
      </xdr:blipFill>
      <xdr:spPr>
        <a:xfrm flipH="1">
          <a:off x="76200" y="66676"/>
          <a:ext cx="629707" cy="325530"/>
        </a:xfrm>
        <a:prstGeom prst="rect">
          <a:avLst/>
        </a:prstGeom>
      </xdr:spPr>
    </xdr:pic>
    <xdr:clientData/>
  </xdr:twoCellAnchor>
  <xdr:twoCellAnchor editAs="oneCell">
    <xdr:from>
      <xdr:col>8</xdr:col>
      <xdr:colOff>1298725</xdr:colOff>
      <xdr:row>0</xdr:row>
      <xdr:rowOff>45358</xdr:rowOff>
    </xdr:from>
    <xdr:to>
      <xdr:col>9</xdr:col>
      <xdr:colOff>317390</xdr:colOff>
      <xdr:row>0</xdr:row>
      <xdr:rowOff>550778</xdr:rowOff>
    </xdr:to>
    <xdr:pic>
      <xdr:nvPicPr>
        <xdr:cNvPr id="4" name="Imagen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4"/>
        <a:stretch>
          <a:fillRect/>
        </a:stretch>
      </xdr:blipFill>
      <xdr:spPr>
        <a:xfrm>
          <a:off x="7068154" y="45358"/>
          <a:ext cx="1827632" cy="505420"/>
        </a:xfrm>
        <a:prstGeom prst="rect">
          <a:avLst/>
        </a:prstGeom>
      </xdr:spPr>
    </xdr:pic>
    <xdr:clientData/>
  </xdr:twoCellAnchor>
  <xdr:twoCellAnchor editAs="oneCell">
    <xdr:from>
      <xdr:col>1</xdr:col>
      <xdr:colOff>390071</xdr:colOff>
      <xdr:row>0</xdr:row>
      <xdr:rowOff>125493</xdr:rowOff>
    </xdr:from>
    <xdr:to>
      <xdr:col>4</xdr:col>
      <xdr:colOff>183394</xdr:colOff>
      <xdr:row>0</xdr:row>
      <xdr:rowOff>606714</xdr:rowOff>
    </xdr:to>
    <xdr:pic>
      <xdr:nvPicPr>
        <xdr:cNvPr id="5" name="Imagen 4">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5"/>
        <a:stretch>
          <a:fillRect/>
        </a:stretch>
      </xdr:blipFill>
      <xdr:spPr>
        <a:xfrm>
          <a:off x="825500" y="125493"/>
          <a:ext cx="2076148" cy="48122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830262</xdr:colOff>
      <xdr:row>0</xdr:row>
      <xdr:rowOff>430046</xdr:rowOff>
    </xdr:to>
    <xdr:pic>
      <xdr:nvPicPr>
        <xdr:cNvPr id="2" name="Imagen 1">
          <a:hlinkClick xmlns:r="http://schemas.openxmlformats.org/officeDocument/2006/relationships" r:id="rId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2">
          <a:extLst>
            <a:ext uri="{BEBA8EAE-BF5A-486C-A8C5-ECC9F3942E4B}">
              <a14:imgProps xmlns:a14="http://schemas.microsoft.com/office/drawing/2010/main">
                <a14:imgLayer r:embed="rId3">
                  <a14:imgEffect>
                    <a14:saturation sat="0"/>
                  </a14:imgEffect>
                </a14:imgLayer>
              </a14:imgProps>
            </a:ext>
          </a:extLst>
        </a:blip>
        <a:stretch>
          <a:fillRect/>
        </a:stretch>
      </xdr:blipFill>
      <xdr:spPr>
        <a:xfrm flipH="1">
          <a:off x="0" y="0"/>
          <a:ext cx="833437" cy="433221"/>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0</xdr:col>
          <xdr:colOff>50800</xdr:colOff>
          <xdr:row>4</xdr:row>
          <xdr:rowOff>177800</xdr:rowOff>
        </xdr:from>
        <xdr:to>
          <xdr:col>1</xdr:col>
          <xdr:colOff>266700</xdr:colOff>
          <xdr:row>6</xdr:row>
          <xdr:rowOff>114300</xdr:rowOff>
        </xdr:to>
        <xdr:sp macro="" textlink="">
          <xdr:nvSpPr>
            <xdr:cNvPr id="7170" name="Drop Down 2" hidden="1">
              <a:extLst>
                <a:ext uri="{63B3BB69-23CF-44E3-9099-C40C66FF867C}">
                  <a14:compatExt spid="_x0000_s7170"/>
                </a:ext>
                <a:ext uri="{FF2B5EF4-FFF2-40B4-BE49-F238E27FC236}">
                  <a16:creationId xmlns:a16="http://schemas.microsoft.com/office/drawing/2014/main" id="{00000000-0008-0000-0700-0000021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10</xdr:col>
      <xdr:colOff>807958</xdr:colOff>
      <xdr:row>0</xdr:row>
      <xdr:rowOff>42334</xdr:rowOff>
    </xdr:from>
    <xdr:to>
      <xdr:col>14</xdr:col>
      <xdr:colOff>18638</xdr:colOff>
      <xdr:row>1</xdr:row>
      <xdr:rowOff>417</xdr:rowOff>
    </xdr:to>
    <xdr:pic>
      <xdr:nvPicPr>
        <xdr:cNvPr id="5" name="Imagen 4">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4"/>
        <a:stretch>
          <a:fillRect/>
        </a:stretch>
      </xdr:blipFill>
      <xdr:spPr>
        <a:xfrm>
          <a:off x="15561125" y="42334"/>
          <a:ext cx="2047013" cy="571916"/>
        </a:xfrm>
        <a:prstGeom prst="rect">
          <a:avLst/>
        </a:prstGeom>
      </xdr:spPr>
    </xdr:pic>
    <xdr:clientData/>
  </xdr:twoCellAnchor>
  <xdr:twoCellAnchor editAs="oneCell">
    <xdr:from>
      <xdr:col>0</xdr:col>
      <xdr:colOff>1344083</xdr:colOff>
      <xdr:row>0</xdr:row>
      <xdr:rowOff>44205</xdr:rowOff>
    </xdr:from>
    <xdr:to>
      <xdr:col>1</xdr:col>
      <xdr:colOff>7174</xdr:colOff>
      <xdr:row>0</xdr:row>
      <xdr:rowOff>599679</xdr:rowOff>
    </xdr:to>
    <xdr:pic>
      <xdr:nvPicPr>
        <xdr:cNvPr id="6" name="Imagen 5">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5"/>
        <a:stretch>
          <a:fillRect/>
        </a:stretch>
      </xdr:blipFill>
      <xdr:spPr>
        <a:xfrm>
          <a:off x="1344083" y="44205"/>
          <a:ext cx="2412766" cy="55864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827087</xdr:colOff>
      <xdr:row>0</xdr:row>
      <xdr:rowOff>426871</xdr:rowOff>
    </xdr:to>
    <xdr:pic>
      <xdr:nvPicPr>
        <xdr:cNvPr id="2" name="Imagen 1">
          <a:hlinkClick xmlns:r="http://schemas.openxmlformats.org/officeDocument/2006/relationships" r:id="rId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2">
          <a:extLst>
            <a:ext uri="{BEBA8EAE-BF5A-486C-A8C5-ECC9F3942E4B}">
              <a14:imgProps xmlns:a14="http://schemas.microsoft.com/office/drawing/2010/main">
                <a14:imgLayer r:embed="rId3">
                  <a14:imgEffect>
                    <a14:saturation sat="0"/>
                  </a14:imgEffect>
                </a14:imgLayer>
              </a14:imgProps>
            </a:ext>
          </a:extLst>
        </a:blip>
        <a:stretch>
          <a:fillRect/>
        </a:stretch>
      </xdr:blipFill>
      <xdr:spPr>
        <a:xfrm flipH="1">
          <a:off x="0" y="0"/>
          <a:ext cx="833437" cy="433221"/>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0</xdr:col>
          <xdr:colOff>304800</xdr:colOff>
          <xdr:row>6</xdr:row>
          <xdr:rowOff>12700</xdr:rowOff>
        </xdr:from>
        <xdr:to>
          <xdr:col>2</xdr:col>
          <xdr:colOff>228600</xdr:colOff>
          <xdr:row>6</xdr:row>
          <xdr:rowOff>457200</xdr:rowOff>
        </xdr:to>
        <xdr:sp macro="" textlink="">
          <xdr:nvSpPr>
            <xdr:cNvPr id="8193" name="Drop Down 1" hidden="1">
              <a:extLst>
                <a:ext uri="{63B3BB69-23CF-44E3-9099-C40C66FF867C}">
                  <a14:compatExt spid="_x0000_s8193"/>
                </a:ext>
                <a:ext uri="{FF2B5EF4-FFF2-40B4-BE49-F238E27FC236}">
                  <a16:creationId xmlns:a16="http://schemas.microsoft.com/office/drawing/2014/main" id="{00000000-0008-0000-0900-000001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xdr:row>
          <xdr:rowOff>190500</xdr:rowOff>
        </xdr:from>
        <xdr:to>
          <xdr:col>6</xdr:col>
          <xdr:colOff>12700</xdr:colOff>
          <xdr:row>7</xdr:row>
          <xdr:rowOff>12700</xdr:rowOff>
        </xdr:to>
        <xdr:sp macro="" textlink="">
          <xdr:nvSpPr>
            <xdr:cNvPr id="8195" name="Drop Down 3" hidden="1">
              <a:extLst>
                <a:ext uri="{63B3BB69-23CF-44E3-9099-C40C66FF867C}">
                  <a14:compatExt spid="_x0000_s8195"/>
                </a:ext>
                <a:ext uri="{FF2B5EF4-FFF2-40B4-BE49-F238E27FC236}">
                  <a16:creationId xmlns:a16="http://schemas.microsoft.com/office/drawing/2014/main" id="{00000000-0008-0000-0900-000003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10</xdr:col>
      <xdr:colOff>77106</xdr:colOff>
      <xdr:row>0</xdr:row>
      <xdr:rowOff>72572</xdr:rowOff>
    </xdr:from>
    <xdr:to>
      <xdr:col>12</xdr:col>
      <xdr:colOff>825542</xdr:colOff>
      <xdr:row>1</xdr:row>
      <xdr:rowOff>30957</xdr:rowOff>
    </xdr:to>
    <xdr:pic>
      <xdr:nvPicPr>
        <xdr:cNvPr id="8" name="Imagen 7">
          <a:extLst>
            <a:ext uri="{FF2B5EF4-FFF2-40B4-BE49-F238E27FC236}">
              <a16:creationId xmlns:a16="http://schemas.microsoft.com/office/drawing/2014/main" id="{00000000-0008-0000-0900-000008000000}"/>
            </a:ext>
          </a:extLst>
        </xdr:cNvPr>
        <xdr:cNvPicPr>
          <a:picLocks noChangeAspect="1"/>
        </xdr:cNvPicPr>
      </xdr:nvPicPr>
      <xdr:blipFill>
        <a:blip xmlns:r="http://schemas.openxmlformats.org/officeDocument/2006/relationships" r:embed="rId4"/>
        <a:stretch>
          <a:fillRect/>
        </a:stretch>
      </xdr:blipFill>
      <xdr:spPr>
        <a:xfrm>
          <a:off x="12613820" y="72572"/>
          <a:ext cx="2024786" cy="575242"/>
        </a:xfrm>
        <a:prstGeom prst="rect">
          <a:avLst/>
        </a:prstGeom>
      </xdr:spPr>
    </xdr:pic>
    <xdr:clientData/>
  </xdr:twoCellAnchor>
  <xdr:twoCellAnchor editAs="oneCell">
    <xdr:from>
      <xdr:col>0</xdr:col>
      <xdr:colOff>1406072</xdr:colOff>
      <xdr:row>0</xdr:row>
      <xdr:rowOff>82456</xdr:rowOff>
    </xdr:from>
    <xdr:to>
      <xdr:col>2</xdr:col>
      <xdr:colOff>189208</xdr:colOff>
      <xdr:row>1</xdr:row>
      <xdr:rowOff>21073</xdr:rowOff>
    </xdr:to>
    <xdr:pic>
      <xdr:nvPicPr>
        <xdr:cNvPr id="9" name="Imagen 8">
          <a:extLst>
            <a:ext uri="{FF2B5EF4-FFF2-40B4-BE49-F238E27FC236}">
              <a16:creationId xmlns:a16="http://schemas.microsoft.com/office/drawing/2014/main" id="{00000000-0008-0000-0900-000009000000}"/>
            </a:ext>
          </a:extLst>
        </xdr:cNvPr>
        <xdr:cNvPicPr>
          <a:picLocks noChangeAspect="1"/>
        </xdr:cNvPicPr>
      </xdr:nvPicPr>
      <xdr:blipFill>
        <a:blip xmlns:r="http://schemas.openxmlformats.org/officeDocument/2006/relationships" r:embed="rId5"/>
        <a:stretch>
          <a:fillRect/>
        </a:stretch>
      </xdr:blipFill>
      <xdr:spPr>
        <a:xfrm>
          <a:off x="1406072" y="82456"/>
          <a:ext cx="2393565" cy="555474"/>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oneCellAnchor>
    <xdr:from>
      <xdr:col>0</xdr:col>
      <xdr:colOff>0</xdr:colOff>
      <xdr:row>0</xdr:row>
      <xdr:rowOff>0</xdr:rowOff>
    </xdr:from>
    <xdr:ext cx="833437" cy="433221"/>
    <xdr:pic>
      <xdr:nvPicPr>
        <xdr:cNvPr id="2" name="Imagen 1">
          <a:hlinkClick xmlns:r="http://schemas.openxmlformats.org/officeDocument/2006/relationships" r:id="rId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2">
          <a:extLst>
            <a:ext uri="{BEBA8EAE-BF5A-486C-A8C5-ECC9F3942E4B}">
              <a14:imgProps xmlns:a14="http://schemas.microsoft.com/office/drawing/2010/main">
                <a14:imgLayer r:embed="rId3">
                  <a14:imgEffect>
                    <a14:saturation sat="0"/>
                  </a14:imgEffect>
                </a14:imgLayer>
              </a14:imgProps>
            </a:ext>
          </a:extLst>
        </a:blip>
        <a:stretch>
          <a:fillRect/>
        </a:stretch>
      </xdr:blipFill>
      <xdr:spPr>
        <a:xfrm flipH="1">
          <a:off x="0" y="0"/>
          <a:ext cx="833437" cy="433221"/>
        </a:xfrm>
        <a:prstGeom prst="rect">
          <a:avLst/>
        </a:prstGeom>
      </xdr:spPr>
    </xdr:pic>
    <xdr:clientData/>
  </xdr:oneCellAnchor>
  <mc:AlternateContent xmlns:mc="http://schemas.openxmlformats.org/markup-compatibility/2006">
    <mc:Choice xmlns:a14="http://schemas.microsoft.com/office/drawing/2010/main" Requires="a14">
      <xdr:twoCellAnchor editAs="oneCell">
        <xdr:from>
          <xdr:col>0</xdr:col>
          <xdr:colOff>101600</xdr:colOff>
          <xdr:row>5</xdr:row>
          <xdr:rowOff>241300</xdr:rowOff>
        </xdr:from>
        <xdr:to>
          <xdr:col>1</xdr:col>
          <xdr:colOff>387350</xdr:colOff>
          <xdr:row>6</xdr:row>
          <xdr:rowOff>190500</xdr:rowOff>
        </xdr:to>
        <xdr:sp macro="" textlink="">
          <xdr:nvSpPr>
            <xdr:cNvPr id="9217" name="Drop Down 1" hidden="1">
              <a:extLst>
                <a:ext uri="{63B3BB69-23CF-44E3-9099-C40C66FF867C}">
                  <a14:compatExt spid="_x0000_s9217"/>
                </a:ext>
                <a:ext uri="{FF2B5EF4-FFF2-40B4-BE49-F238E27FC236}">
                  <a16:creationId xmlns:a16="http://schemas.microsoft.com/office/drawing/2014/main" id="{00000000-0008-0000-0A00-000001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488950</xdr:colOff>
          <xdr:row>5</xdr:row>
          <xdr:rowOff>247650</xdr:rowOff>
        </xdr:from>
        <xdr:to>
          <xdr:col>5</xdr:col>
          <xdr:colOff>0</xdr:colOff>
          <xdr:row>6</xdr:row>
          <xdr:rowOff>196850</xdr:rowOff>
        </xdr:to>
        <xdr:sp macro="" textlink="">
          <xdr:nvSpPr>
            <xdr:cNvPr id="9218" name="Drop Down 2" hidden="1">
              <a:extLst>
                <a:ext uri="{63B3BB69-23CF-44E3-9099-C40C66FF867C}">
                  <a14:compatExt spid="_x0000_s9218"/>
                </a:ext>
                <a:ext uri="{FF2B5EF4-FFF2-40B4-BE49-F238E27FC236}">
                  <a16:creationId xmlns:a16="http://schemas.microsoft.com/office/drawing/2014/main" id="{00000000-0008-0000-0A00-000002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8</xdr:col>
      <xdr:colOff>886730</xdr:colOff>
      <xdr:row>0</xdr:row>
      <xdr:rowOff>63915</xdr:rowOff>
    </xdr:from>
    <xdr:to>
      <xdr:col>10</xdr:col>
      <xdr:colOff>669061</xdr:colOff>
      <xdr:row>1</xdr:row>
      <xdr:rowOff>20032</xdr:rowOff>
    </xdr:to>
    <xdr:pic>
      <xdr:nvPicPr>
        <xdr:cNvPr id="6" name="Imagen 5">
          <a:extLst>
            <a:ext uri="{FF2B5EF4-FFF2-40B4-BE49-F238E27FC236}">
              <a16:creationId xmlns:a16="http://schemas.microsoft.com/office/drawing/2014/main" id="{00000000-0008-0000-0A00-000006000000}"/>
            </a:ext>
          </a:extLst>
        </xdr:cNvPr>
        <xdr:cNvPicPr>
          <a:picLocks noChangeAspect="1"/>
        </xdr:cNvPicPr>
      </xdr:nvPicPr>
      <xdr:blipFill>
        <a:blip xmlns:r="http://schemas.openxmlformats.org/officeDocument/2006/relationships" r:embed="rId4"/>
        <a:stretch>
          <a:fillRect/>
        </a:stretch>
      </xdr:blipFill>
      <xdr:spPr>
        <a:xfrm>
          <a:off x="11618230" y="63915"/>
          <a:ext cx="2013902" cy="572974"/>
        </a:xfrm>
        <a:prstGeom prst="rect">
          <a:avLst/>
        </a:prstGeom>
      </xdr:spPr>
    </xdr:pic>
    <xdr:clientData/>
  </xdr:twoCellAnchor>
  <xdr:twoCellAnchor editAs="oneCell">
    <xdr:from>
      <xdr:col>0</xdr:col>
      <xdr:colOff>1415143</xdr:colOff>
      <xdr:row>0</xdr:row>
      <xdr:rowOff>0</xdr:rowOff>
    </xdr:from>
    <xdr:to>
      <xdr:col>1</xdr:col>
      <xdr:colOff>297461</xdr:colOff>
      <xdr:row>0</xdr:row>
      <xdr:rowOff>553357</xdr:rowOff>
    </xdr:to>
    <xdr:pic>
      <xdr:nvPicPr>
        <xdr:cNvPr id="7" name="Imagen 6">
          <a:extLst>
            <a:ext uri="{FF2B5EF4-FFF2-40B4-BE49-F238E27FC236}">
              <a16:creationId xmlns:a16="http://schemas.microsoft.com/office/drawing/2014/main" id="{00000000-0008-0000-0A00-000007000000}"/>
            </a:ext>
          </a:extLst>
        </xdr:cNvPr>
        <xdr:cNvPicPr>
          <a:picLocks noChangeAspect="1"/>
        </xdr:cNvPicPr>
      </xdr:nvPicPr>
      <xdr:blipFill>
        <a:blip xmlns:r="http://schemas.openxmlformats.org/officeDocument/2006/relationships" r:embed="rId5"/>
        <a:stretch>
          <a:fillRect/>
        </a:stretch>
      </xdr:blipFill>
      <xdr:spPr>
        <a:xfrm>
          <a:off x="1415143" y="0"/>
          <a:ext cx="2389786" cy="553357"/>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person displayName="Cubillo, Gema (KWMAT)" id="{5845E761-CE42-43A7-8ADE-1B0DF49DD719}" userId="S::gema.cubillo@kantar.com::6c6a77e2-7c38-4a87-a090-0e5d01c4fdeb" providerId="AD"/>
</personList>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M7" dT="2020-11-12T13:39:13.04" personId="{5845E761-CE42-43A7-8ADE-1B0DF49DD719}" id="{C2FC50E9-05CD-49E6-998E-3D8843F1B69E}">
    <text>Dato expresado en % a excepción de cuando se selecciona la variable penetracion que está expresado en puntos.</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6.xml"/><Relationship Id="rId1" Type="http://schemas.openxmlformats.org/officeDocument/2006/relationships/printerSettings" Target="../printerSettings/printerSettings7.bin"/><Relationship Id="rId5" Type="http://schemas.openxmlformats.org/officeDocument/2006/relationships/ctrlProp" Target="../ctrlProps/ctrlProp3.xml"/><Relationship Id="rId4" Type="http://schemas.openxmlformats.org/officeDocument/2006/relationships/ctrlProp" Target="../ctrlProps/ctrlProp2.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7.xml"/><Relationship Id="rId1" Type="http://schemas.openxmlformats.org/officeDocument/2006/relationships/printerSettings" Target="../printerSettings/printerSettings8.bin"/><Relationship Id="rId5" Type="http://schemas.openxmlformats.org/officeDocument/2006/relationships/ctrlProp" Target="../ctrlProps/ctrlProp5.xml"/><Relationship Id="rId4" Type="http://schemas.openxmlformats.org/officeDocument/2006/relationships/ctrlProp" Target="../ctrlProps/ctrlProp4.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5.xml"/><Relationship Id="rId1" Type="http://schemas.openxmlformats.org/officeDocument/2006/relationships/printerSettings" Target="../printerSettings/printerSettings6.bin"/><Relationship Id="rId6" Type="http://schemas.microsoft.com/office/2017/10/relationships/threadedComment" Target="../threadedComments/threadedComment1.xml"/><Relationship Id="rId5" Type="http://schemas.openxmlformats.org/officeDocument/2006/relationships/comments" Target="../comments1.xml"/><Relationship Id="rId4" Type="http://schemas.openxmlformats.org/officeDocument/2006/relationships/ctrlProp" Target="../ctrlProps/ctrlProp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248CF8-2241-4FE6-A776-29CEA2332B87}">
  <sheetPr codeName="Hoja14"/>
  <dimension ref="A1:P36"/>
  <sheetViews>
    <sheetView showGridLines="0" showRowColHeaders="0" tabSelected="1" zoomScale="70" zoomScaleNormal="70" workbookViewId="0">
      <selection sqref="A1:P1"/>
    </sheetView>
  </sheetViews>
  <sheetFormatPr baseColWidth="10" defaultColWidth="11.453125" defaultRowHeight="14.5" x14ac:dyDescent="0.35"/>
  <sheetData>
    <row r="1" spans="1:16" ht="57" customHeight="1" x14ac:dyDescent="0.35">
      <c r="A1" s="95" t="s">
        <v>0</v>
      </c>
      <c r="B1" s="95"/>
      <c r="C1" s="95"/>
      <c r="D1" s="95"/>
      <c r="E1" s="95"/>
      <c r="F1" s="95"/>
      <c r="G1" s="95"/>
      <c r="H1" s="95"/>
      <c r="I1" s="95"/>
      <c r="J1" s="95"/>
      <c r="K1" s="95"/>
      <c r="L1" s="95"/>
      <c r="M1" s="95"/>
      <c r="N1" s="95"/>
      <c r="O1" s="95"/>
      <c r="P1" s="95"/>
    </row>
    <row r="5" spans="1:16" ht="55" customHeight="1" x14ac:dyDescent="0.35">
      <c r="B5" s="76" t="s">
        <v>1</v>
      </c>
    </row>
    <row r="6" spans="1:16" ht="55" customHeight="1" x14ac:dyDescent="0.35">
      <c r="B6" s="76" t="s">
        <v>192</v>
      </c>
    </row>
    <row r="7" spans="1:16" ht="55" customHeight="1" x14ac:dyDescent="0.35">
      <c r="B7" s="76" t="s">
        <v>2</v>
      </c>
    </row>
    <row r="8" spans="1:16" ht="19" customHeight="1" x14ac:dyDescent="0.35">
      <c r="B8" s="76"/>
    </row>
    <row r="9" spans="1:16" ht="26" x14ac:dyDescent="0.35">
      <c r="B9" s="76" t="s">
        <v>3</v>
      </c>
    </row>
    <row r="10" spans="1:16" ht="26" x14ac:dyDescent="0.35">
      <c r="B10" s="76"/>
    </row>
    <row r="11" spans="1:16" ht="26" x14ac:dyDescent="0.35">
      <c r="B11" s="76" t="s">
        <v>4</v>
      </c>
    </row>
    <row r="12" spans="1:16" ht="26" x14ac:dyDescent="0.35">
      <c r="B12" s="76"/>
    </row>
    <row r="13" spans="1:16" ht="26" x14ac:dyDescent="0.35">
      <c r="B13" s="76" t="s">
        <v>5</v>
      </c>
    </row>
    <row r="36" ht="57" customHeight="1" x14ac:dyDescent="0.35"/>
  </sheetData>
  <mergeCells count="1">
    <mergeCell ref="A1:P1"/>
  </mergeCells>
  <hyperlinks>
    <hyperlink ref="B5" location="KPI!A1" display="Principales variables" xr:uid="{B4BA023D-ECB8-4245-B231-D1097865BE67}"/>
    <hyperlink ref="B6" location="PERFIL!A1" display="Perfil sociodemografico" xr:uid="{DF361758-BF48-42E6-AA0D-6E8487AAFD59}"/>
    <hyperlink ref="B7" location="MOTIVOS!A1" display="Lugares y motivos de consumo" xr:uid="{08DEB8AF-24ED-497E-B2AB-E982488E6FE8}"/>
    <hyperlink ref="B9" location="METODOLOGÍA!A1" display="Metodología" xr:uid="{2BE43B95-C2CC-488C-B425-FF4488A50A43}"/>
    <hyperlink ref="B11" location="VARIABLES!A1" display="Glosario Variables" xr:uid="{AE8ADF03-EA39-4BC3-B27F-19F34698BC0B}"/>
    <hyperlink ref="B13" location="Conclusiones!A1" display="Conclusiones" xr:uid="{FDAEEAF9-5F82-43DC-A5BE-3D2745E43FE3}"/>
  </hyperlinks>
  <pageMargins left="0.25" right="0.25" top="0.75" bottom="0.75" header="0.3" footer="0.3"/>
  <pageSetup paperSize="9" scale="51"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7">
    <tabColor rgb="FF92D050"/>
  </sheetPr>
  <dimension ref="A1:O500"/>
  <sheetViews>
    <sheetView showGridLines="0" showRowColHeaders="0" zoomScale="70" zoomScaleNormal="70" workbookViewId="0">
      <selection activeCell="P34" sqref="P34"/>
    </sheetView>
  </sheetViews>
  <sheetFormatPr baseColWidth="10" defaultColWidth="11.453125" defaultRowHeight="14.5" x14ac:dyDescent="0.35"/>
  <cols>
    <col min="1" max="1" width="46.1796875" customWidth="1"/>
    <col min="2" max="2" width="5.453125" customWidth="1"/>
    <col min="3" max="11" width="16" customWidth="1"/>
    <col min="12" max="12" width="2.1796875" customWidth="1"/>
    <col min="13" max="13" width="13.7265625" customWidth="1"/>
    <col min="14" max="14" width="13.26953125" customWidth="1"/>
    <col min="15" max="15" width="14.26953125" customWidth="1"/>
    <col min="16" max="16" width="19.54296875" customWidth="1"/>
  </cols>
  <sheetData>
    <row r="1" spans="1:15" ht="48.75" customHeight="1" x14ac:dyDescent="0.35">
      <c r="A1" s="102" t="s">
        <v>0</v>
      </c>
      <c r="B1" s="102"/>
      <c r="C1" s="103"/>
      <c r="D1" s="103"/>
      <c r="E1" s="103"/>
      <c r="F1" s="103"/>
      <c r="G1" s="103"/>
      <c r="H1" s="103"/>
      <c r="I1" s="103"/>
      <c r="J1" s="103"/>
      <c r="K1" s="103"/>
      <c r="L1" s="103"/>
      <c r="M1" s="103"/>
      <c r="N1" s="103"/>
    </row>
    <row r="2" spans="1:15" x14ac:dyDescent="0.35">
      <c r="A2" s="36">
        <v>2</v>
      </c>
      <c r="B2" s="39"/>
    </row>
    <row r="3" spans="1:15" ht="12.75" customHeight="1" x14ac:dyDescent="0.35">
      <c r="A3" s="36">
        <v>3</v>
      </c>
      <c r="B3" s="39"/>
    </row>
    <row r="4" spans="1:15" ht="19" thickBot="1" x14ac:dyDescent="0.4">
      <c r="A4" s="77" t="s">
        <v>102</v>
      </c>
      <c r="B4" s="43"/>
    </row>
    <row r="5" spans="1:15" ht="15" thickTop="1" x14ac:dyDescent="0.35">
      <c r="A5" s="4" t="s">
        <v>103</v>
      </c>
      <c r="B5" s="44"/>
      <c r="C5" s="5"/>
      <c r="D5" s="5"/>
      <c r="E5" s="5"/>
      <c r="F5" s="5"/>
      <c r="G5" s="5"/>
      <c r="H5" s="5"/>
      <c r="I5" s="5"/>
      <c r="J5" s="5"/>
      <c r="K5" s="5"/>
      <c r="L5" s="5"/>
      <c r="M5" s="5"/>
      <c r="N5" s="5"/>
    </row>
    <row r="6" spans="1:15" s="8" customFormat="1" x14ac:dyDescent="0.35">
      <c r="A6" s="6"/>
      <c r="B6" s="37"/>
      <c r="C6" s="6"/>
      <c r="D6" s="6"/>
      <c r="E6" s="6"/>
      <c r="F6" s="7"/>
      <c r="G6" s="7"/>
      <c r="H6" s="7"/>
      <c r="I6" s="7"/>
      <c r="J6" s="7"/>
      <c r="K6" s="7"/>
      <c r="L6" s="7"/>
      <c r="M6" s="7"/>
      <c r="N6" s="7"/>
    </row>
    <row r="7" spans="1:15" s="8" customFormat="1" ht="39.75" customHeight="1" x14ac:dyDescent="0.35">
      <c r="A7" s="9">
        <v>3</v>
      </c>
      <c r="B7" s="37"/>
      <c r="C7" s="10">
        <v>0</v>
      </c>
      <c r="D7" s="37">
        <v>1</v>
      </c>
      <c r="E7" s="37" t="str">
        <f>VLOOKUP(D7,DESPLEGABLES!$F$3:$G$74,2,0)</f>
        <v>TotalAlimentacion</v>
      </c>
      <c r="F7" s="45"/>
      <c r="G7" s="45"/>
      <c r="H7" s="45"/>
      <c r="I7" s="45"/>
      <c r="J7" s="45"/>
      <c r="K7" s="45"/>
      <c r="L7" s="45"/>
      <c r="M7" s="45"/>
      <c r="N7" s="7"/>
    </row>
    <row r="8" spans="1:15" s="8" customFormat="1" ht="16.5" customHeight="1" x14ac:dyDescent="0.35">
      <c r="A8" s="7"/>
      <c r="B8" s="45"/>
      <c r="C8" s="45">
        <v>5</v>
      </c>
      <c r="D8" s="45">
        <v>6</v>
      </c>
      <c r="E8" s="45">
        <v>7</v>
      </c>
      <c r="F8" s="45">
        <v>8</v>
      </c>
      <c r="G8" s="45">
        <v>9</v>
      </c>
      <c r="H8" s="45">
        <v>10</v>
      </c>
      <c r="I8" s="45">
        <v>11</v>
      </c>
      <c r="J8" s="45">
        <v>12</v>
      </c>
      <c r="K8" s="45">
        <v>13</v>
      </c>
      <c r="L8" s="45"/>
      <c r="M8" s="45"/>
      <c r="N8" s="7"/>
    </row>
    <row r="9" spans="1:15" ht="24" customHeight="1" x14ac:dyDescent="0.35">
      <c r="A9" s="38" t="str">
        <f>VLOOKUP(A7,DESPLEGABLES!K3:L5,2,0)</f>
        <v>CONSUMO PER CAPITA (kg ó litros por individuo)</v>
      </c>
      <c r="B9" s="38"/>
      <c r="C9" s="59" t="str">
        <f>KPI!C7</f>
        <v>TRIM 1 23</v>
      </c>
      <c r="D9" s="59" t="str">
        <f>KPI!D7</f>
        <v>TRIM 2 23</v>
      </c>
      <c r="E9" s="59" t="str">
        <f>KPI!E7</f>
        <v>TRIM 3 23</v>
      </c>
      <c r="F9" s="59" t="str">
        <f>KPI!F7</f>
        <v>TRIM 4 23</v>
      </c>
      <c r="G9" s="59" t="str">
        <f>KPI!G7</f>
        <v>TRIM 1 24</v>
      </c>
      <c r="H9" s="59" t="str">
        <f>KPI!H7</f>
        <v>TRIM 2 24</v>
      </c>
      <c r="I9" s="59" t="str">
        <f>KPI!I7</f>
        <v>TRIM 3 24</v>
      </c>
      <c r="J9" s="59" t="str">
        <f>KPI!J7</f>
        <v>TRIM 4 24</v>
      </c>
      <c r="K9" s="59" t="str">
        <f>KPI!K7</f>
        <v>TRIM 1 25</v>
      </c>
      <c r="L9" s="11"/>
      <c r="M9" s="60" t="s">
        <v>104</v>
      </c>
    </row>
    <row r="10" spans="1:15" x14ac:dyDescent="0.35">
      <c r="A10" s="22" t="s">
        <v>46</v>
      </c>
      <c r="B10" s="40" t="s">
        <v>105</v>
      </c>
      <c r="C10" s="61">
        <f>VLOOKUP($A$9&amp;$E$7&amp;$A10,PERFIL_DATOS!$A:$M,C$8,0)</f>
        <v>23.2311970135118</v>
      </c>
      <c r="D10" s="61">
        <f>VLOOKUP($A$9&amp;$E$7&amp;$A10,PERFIL_DATOS!$A:$M,D$8,0)</f>
        <v>25.3855820779163</v>
      </c>
      <c r="E10" s="61">
        <f>VLOOKUP($A$9&amp;$E$7&amp;$A10,PERFIL_DATOS!$A:$M,E$8,0)</f>
        <v>37.4183295318118</v>
      </c>
      <c r="F10" s="61">
        <f>VLOOKUP($A$9&amp;$E$7&amp;$A10,PERFIL_DATOS!$A:$M,F$8,0)</f>
        <v>24.1336329556508</v>
      </c>
      <c r="G10" s="61">
        <f>VLOOKUP($A$9&amp;$E$7&amp;$A10,PERFIL_DATOS!$A:$M,G$8,0)</f>
        <v>22.9284442215132</v>
      </c>
      <c r="H10" s="61">
        <f>VLOOKUP($A$9&amp;$E$7&amp;$A10,PERFIL_DATOS!$A:$M,H$8,0)</f>
        <v>24.885005669465301</v>
      </c>
      <c r="I10" s="61">
        <f>VLOOKUP($A$9&amp;$E$7&amp;$A10,PERFIL_DATOS!$A:$M,I$8,0)</f>
        <v>37.059423397778097</v>
      </c>
      <c r="J10" s="61">
        <f>VLOOKUP($A$9&amp;$E$7&amp;$A10,PERFIL_DATOS!$A:$M,J$8,0)</f>
        <v>23.445319441927101</v>
      </c>
      <c r="K10" s="61">
        <f>VLOOKUP($A$9&amp;$E$7&amp;$A10,PERFIL_DATOS!$A:$M,K$8,0)</f>
        <v>22.745660864841501</v>
      </c>
      <c r="L10" s="11"/>
      <c r="M10" s="62">
        <f>DESPLEGABLES!$P$3</f>
        <v>100</v>
      </c>
      <c r="O10" s="87"/>
    </row>
    <row r="11" spans="1:15" x14ac:dyDescent="0.35">
      <c r="A11" s="19" t="s">
        <v>50</v>
      </c>
      <c r="B11" s="41" t="s">
        <v>50</v>
      </c>
      <c r="C11" s="63">
        <f>VLOOKUP($A$9&amp;$E$7&amp;$A11,PERFIL_DATOS!$A:$M,C$8,0)</f>
        <v>23.403795704662301</v>
      </c>
      <c r="D11" s="63">
        <f>VLOOKUP($A$9&amp;$E$7&amp;$A11,PERFIL_DATOS!$A:$M,D$8,0)</f>
        <v>23.8661024502053</v>
      </c>
      <c r="E11" s="63">
        <f>VLOOKUP($A$9&amp;$E$7&amp;$A11,PERFIL_DATOS!$A:$M,E$8,0)</f>
        <v>38.209792412486003</v>
      </c>
      <c r="F11" s="63">
        <f>VLOOKUP($A$9&amp;$E$7&amp;$A11,PERFIL_DATOS!$A:$M,F$8,0)</f>
        <v>22.9798712939422</v>
      </c>
      <c r="G11" s="63">
        <f>VLOOKUP($A$9&amp;$E$7&amp;$A11,PERFIL_DATOS!$A:$M,G$8,0)</f>
        <v>22.1372644420649</v>
      </c>
      <c r="H11" s="63">
        <f>VLOOKUP($A$9&amp;$E$7&amp;$A11,PERFIL_DATOS!$A:$M,H$8,0)</f>
        <v>24.210670717429799</v>
      </c>
      <c r="I11" s="63">
        <f>VLOOKUP($A$9&amp;$E$7&amp;$A11,PERFIL_DATOS!$A:$M,I$8,0)</f>
        <v>36.372031354816102</v>
      </c>
      <c r="J11" s="63">
        <f>VLOOKUP($A$9&amp;$E$7&amp;$A11,PERFIL_DATOS!$A:$M,J$8,0)</f>
        <v>23.151356740249199</v>
      </c>
      <c r="K11" s="63">
        <f>VLOOKUP($A$9&amp;$E$7&amp;$A11,PERFIL_DATOS!$A:$M,K$8,0)</f>
        <v>21.0190349038851</v>
      </c>
      <c r="L11" s="11"/>
      <c r="M11" s="64">
        <f>DESPLEGABLES!P4</f>
        <v>9.5199285655964303</v>
      </c>
      <c r="O11" s="87"/>
    </row>
    <row r="12" spans="1:15" x14ac:dyDescent="0.35">
      <c r="A12" s="20" t="s">
        <v>55</v>
      </c>
      <c r="B12" s="39" t="s">
        <v>55</v>
      </c>
      <c r="C12" s="65">
        <f>VLOOKUP($A$9&amp;$E$7&amp;$A12,PERFIL_DATOS!$A:$M,C$8,0)</f>
        <v>22.606996992433601</v>
      </c>
      <c r="D12" s="65">
        <f>VLOOKUP($A$9&amp;$E$7&amp;$A12,PERFIL_DATOS!$A:$M,D$8,0)</f>
        <v>25.391057150250699</v>
      </c>
      <c r="E12" s="65">
        <f>VLOOKUP($A$9&amp;$E$7&amp;$A12,PERFIL_DATOS!$A:$M,E$8,0)</f>
        <v>37.161284631848602</v>
      </c>
      <c r="F12" s="65">
        <f>VLOOKUP($A$9&amp;$E$7&amp;$A12,PERFIL_DATOS!$A:$M,F$8,0)</f>
        <v>22.256551909667898</v>
      </c>
      <c r="G12" s="65">
        <f>VLOOKUP($A$9&amp;$E$7&amp;$A12,PERFIL_DATOS!$A:$M,G$8,0)</f>
        <v>23.2000863644909</v>
      </c>
      <c r="H12" s="65">
        <f>VLOOKUP($A$9&amp;$E$7&amp;$A12,PERFIL_DATOS!$A:$M,H$8,0)</f>
        <v>25.569170397068302</v>
      </c>
      <c r="I12" s="65">
        <f>VLOOKUP($A$9&amp;$E$7&amp;$A12,PERFIL_DATOS!$A:$M,I$8,0)</f>
        <v>41.865523950844199</v>
      </c>
      <c r="J12" s="65">
        <f>VLOOKUP($A$9&amp;$E$7&amp;$A12,PERFIL_DATOS!$A:$M,J$8,0)</f>
        <v>26.886742829534199</v>
      </c>
      <c r="K12" s="65">
        <f>VLOOKUP($A$9&amp;$E$7&amp;$A12,PERFIL_DATOS!$A:$M,K$8,0)</f>
        <v>26.070130594476701</v>
      </c>
      <c r="L12" s="11"/>
      <c r="M12" s="66">
        <f>DESPLEGABLES!P5</f>
        <v>13.219804985182</v>
      </c>
      <c r="O12" s="87"/>
    </row>
    <row r="13" spans="1:15" x14ac:dyDescent="0.35">
      <c r="A13" s="20" t="s">
        <v>59</v>
      </c>
      <c r="B13" s="39" t="s">
        <v>59</v>
      </c>
      <c r="C13" s="65">
        <f>VLOOKUP($A$9&amp;$E$7&amp;$A13,PERFIL_DATOS!$A:$M,C$8,0)</f>
        <v>23.103913008887901</v>
      </c>
      <c r="D13" s="65">
        <f>VLOOKUP($A$9&amp;$E$7&amp;$A13,PERFIL_DATOS!$A:$M,D$8,0)</f>
        <v>24.521323308366899</v>
      </c>
      <c r="E13" s="65">
        <f>VLOOKUP($A$9&amp;$E$7&amp;$A13,PERFIL_DATOS!$A:$M,E$8,0)</f>
        <v>37.304450842192402</v>
      </c>
      <c r="F13" s="65">
        <f>VLOOKUP($A$9&amp;$E$7&amp;$A13,PERFIL_DATOS!$A:$M,F$8,0)</f>
        <v>24.938331728600598</v>
      </c>
      <c r="G13" s="65">
        <f>VLOOKUP($A$9&amp;$E$7&amp;$A13,PERFIL_DATOS!$A:$M,G$8,0)</f>
        <v>22.461113645195098</v>
      </c>
      <c r="H13" s="65">
        <f>VLOOKUP($A$9&amp;$E$7&amp;$A13,PERFIL_DATOS!$A:$M,H$8,0)</f>
        <v>23.690701592024801</v>
      </c>
      <c r="I13" s="65">
        <f>VLOOKUP($A$9&amp;$E$7&amp;$A13,PERFIL_DATOS!$A:$M,I$8,0)</f>
        <v>35.046272707324597</v>
      </c>
      <c r="J13" s="65">
        <f>VLOOKUP($A$9&amp;$E$7&amp;$A13,PERFIL_DATOS!$A:$M,J$8,0)</f>
        <v>22.074142734177698</v>
      </c>
      <c r="K13" s="65">
        <f>VLOOKUP($A$9&amp;$E$7&amp;$A13,PERFIL_DATOS!$A:$M,K$8,0)</f>
        <v>22.062865881146301</v>
      </c>
      <c r="L13" s="11"/>
      <c r="M13" s="66">
        <f>DESPLEGABLES!P6</f>
        <v>15.8400741809232</v>
      </c>
      <c r="O13" s="87"/>
    </row>
    <row r="14" spans="1:15" x14ac:dyDescent="0.35">
      <c r="A14" s="20" t="s">
        <v>63</v>
      </c>
      <c r="B14" s="39" t="s">
        <v>63</v>
      </c>
      <c r="C14" s="65">
        <f>VLOOKUP($A$9&amp;$E$7&amp;$A14,PERFIL_DATOS!$A:$M,C$8,0)</f>
        <v>21.7981437039669</v>
      </c>
      <c r="D14" s="65">
        <f>VLOOKUP($A$9&amp;$E$7&amp;$A14,PERFIL_DATOS!$A:$M,D$8,0)</f>
        <v>24.234020085719301</v>
      </c>
      <c r="E14" s="65">
        <f>VLOOKUP($A$9&amp;$E$7&amp;$A14,PERFIL_DATOS!$A:$M,E$8,0)</f>
        <v>34.353453799842001</v>
      </c>
      <c r="F14" s="65">
        <f>VLOOKUP($A$9&amp;$E$7&amp;$A14,PERFIL_DATOS!$A:$M,F$8,0)</f>
        <v>23.3772511846973</v>
      </c>
      <c r="G14" s="65">
        <f>VLOOKUP($A$9&amp;$E$7&amp;$A14,PERFIL_DATOS!$A:$M,G$8,0)</f>
        <v>21.937378009321701</v>
      </c>
      <c r="H14" s="65">
        <f>VLOOKUP($A$9&amp;$E$7&amp;$A14,PERFIL_DATOS!$A:$M,H$8,0)</f>
        <v>24.502894567735801</v>
      </c>
      <c r="I14" s="65">
        <f>VLOOKUP($A$9&amp;$E$7&amp;$A14,PERFIL_DATOS!$A:$M,I$8,0)</f>
        <v>35.501468622384003</v>
      </c>
      <c r="J14" s="65">
        <f>VLOOKUP($A$9&amp;$E$7&amp;$A14,PERFIL_DATOS!$A:$M,J$8,0)</f>
        <v>22.939310021686499</v>
      </c>
      <c r="K14" s="65">
        <f>VLOOKUP($A$9&amp;$E$7&amp;$A14,PERFIL_DATOS!$A:$M,K$8,0)</f>
        <v>21.331515719873099</v>
      </c>
      <c r="L14" s="11"/>
      <c r="M14" s="66">
        <f>DESPLEGABLES!P7</f>
        <v>20.2203196086029</v>
      </c>
      <c r="O14" s="87"/>
    </row>
    <row r="15" spans="1:15" x14ac:dyDescent="0.35">
      <c r="A15" s="20" t="s">
        <v>67</v>
      </c>
      <c r="B15" s="39" t="s">
        <v>67</v>
      </c>
      <c r="C15" s="65">
        <f>VLOOKUP($A$9&amp;$E$7&amp;$A15,PERFIL_DATOS!$A:$M,C$8,0)</f>
        <v>25.045388886933701</v>
      </c>
      <c r="D15" s="65">
        <f>VLOOKUP($A$9&amp;$E$7&amp;$A15,PERFIL_DATOS!$A:$M,D$8,0)</f>
        <v>28.6633804647978</v>
      </c>
      <c r="E15" s="65">
        <f>VLOOKUP($A$9&amp;$E$7&amp;$A15,PERFIL_DATOS!$A:$M,E$8,0)</f>
        <v>39.949486606516203</v>
      </c>
      <c r="F15" s="65">
        <f>VLOOKUP($A$9&amp;$E$7&amp;$A15,PERFIL_DATOS!$A:$M,F$8,0)</f>
        <v>25.773274819353102</v>
      </c>
      <c r="G15" s="65">
        <f>VLOOKUP($A$9&amp;$E$7&amp;$A15,PERFIL_DATOS!$A:$M,G$8,0)</f>
        <v>24.978139919177199</v>
      </c>
      <c r="H15" s="65">
        <f>VLOOKUP($A$9&amp;$E$7&amp;$A15,PERFIL_DATOS!$A:$M,H$8,0)</f>
        <v>27.847941658043698</v>
      </c>
      <c r="I15" s="65">
        <f>VLOOKUP($A$9&amp;$E$7&amp;$A15,PERFIL_DATOS!$A:$M,I$8,0)</f>
        <v>38.994570838875603</v>
      </c>
      <c r="J15" s="65">
        <f>VLOOKUP($A$9&amp;$E$7&amp;$A15,PERFIL_DATOS!$A:$M,J$8,0)</f>
        <v>24.6443272754973</v>
      </c>
      <c r="K15" s="65">
        <f>VLOOKUP($A$9&amp;$E$7&amp;$A15,PERFIL_DATOS!$A:$M,K$8,0)</f>
        <v>23.2876460529328</v>
      </c>
      <c r="L15" s="11"/>
      <c r="M15" s="66">
        <f>DESPLEGABLES!P8</f>
        <v>13.5595234187444</v>
      </c>
      <c r="O15" s="87"/>
    </row>
    <row r="16" spans="1:15" x14ac:dyDescent="0.35">
      <c r="A16" s="20" t="s">
        <v>70</v>
      </c>
      <c r="B16" s="39" t="s">
        <v>70</v>
      </c>
      <c r="C16" s="65">
        <f>VLOOKUP($A$9&amp;$E$7&amp;$A16,PERFIL_DATOS!$A:$M,C$8,0)</f>
        <v>22.749257566825801</v>
      </c>
      <c r="D16" s="65">
        <f>VLOOKUP($A$9&amp;$E$7&amp;$A16,PERFIL_DATOS!$A:$M,D$8,0)</f>
        <v>24.7919792595901</v>
      </c>
      <c r="E16" s="65">
        <f>VLOOKUP($A$9&amp;$E$7&amp;$A16,PERFIL_DATOS!$A:$M,E$8,0)</f>
        <v>35.6432381906423</v>
      </c>
      <c r="F16" s="65">
        <f>VLOOKUP($A$9&amp;$E$7&amp;$A16,PERFIL_DATOS!$A:$M,F$8,0)</f>
        <v>24.3832317118143</v>
      </c>
      <c r="G16" s="65">
        <f>VLOOKUP($A$9&amp;$E$7&amp;$A16,PERFIL_DATOS!$A:$M,G$8,0)</f>
        <v>22.504938734061501</v>
      </c>
      <c r="H16" s="65">
        <f>VLOOKUP($A$9&amp;$E$7&amp;$A16,PERFIL_DATOS!$A:$M,H$8,0)</f>
        <v>23.730103457102899</v>
      </c>
      <c r="I16" s="65">
        <f>VLOOKUP($A$9&amp;$E$7&amp;$A16,PERFIL_DATOS!$A:$M,I$8,0)</f>
        <v>35.1368705050633</v>
      </c>
      <c r="J16" s="65">
        <f>VLOOKUP($A$9&amp;$E$7&amp;$A16,PERFIL_DATOS!$A:$M,J$8,0)</f>
        <v>23.880603185492198</v>
      </c>
      <c r="K16" s="65">
        <f>VLOOKUP($A$9&amp;$E$7&amp;$A16,PERFIL_DATOS!$A:$M,K$8,0)</f>
        <v>24.314559868131099</v>
      </c>
      <c r="L16" s="11"/>
      <c r="M16" s="66">
        <f>DESPLEGABLES!P9</f>
        <v>9.52022550826619</v>
      </c>
      <c r="O16" s="87"/>
    </row>
    <row r="17" spans="1:15" x14ac:dyDescent="0.35">
      <c r="A17" s="20" t="s">
        <v>73</v>
      </c>
      <c r="B17" s="39" t="s">
        <v>73</v>
      </c>
      <c r="C17" s="65">
        <f>VLOOKUP($A$9&amp;$E$7&amp;$A17,PERFIL_DATOS!$A:$M,C$8,0)</f>
        <v>23.233987021588099</v>
      </c>
      <c r="D17" s="65">
        <f>VLOOKUP($A$9&amp;$E$7&amp;$A17,PERFIL_DATOS!$A:$M,D$8,0)</f>
        <v>22.210090821728102</v>
      </c>
      <c r="E17" s="65">
        <f>VLOOKUP($A$9&amp;$E$7&amp;$A17,PERFIL_DATOS!$A:$M,E$8,0)</f>
        <v>38.173105017610503</v>
      </c>
      <c r="F17" s="65">
        <f>VLOOKUP($A$9&amp;$E$7&amp;$A17,PERFIL_DATOS!$A:$M,F$8,0)</f>
        <v>24.242058333003001</v>
      </c>
      <c r="G17" s="65">
        <f>VLOOKUP($A$9&amp;$E$7&amp;$A17,PERFIL_DATOS!$A:$M,G$8,0)</f>
        <v>21.885782194919798</v>
      </c>
      <c r="H17" s="65">
        <f>VLOOKUP($A$9&amp;$E$7&amp;$A17,PERFIL_DATOS!$A:$M,H$8,0)</f>
        <v>22.712814802627399</v>
      </c>
      <c r="I17" s="65">
        <f>VLOOKUP($A$9&amp;$E$7&amp;$A17,PERFIL_DATOS!$A:$M,I$8,0)</f>
        <v>37.123107787716897</v>
      </c>
      <c r="J17" s="65">
        <f>VLOOKUP($A$9&amp;$E$7&amp;$A17,PERFIL_DATOS!$A:$M,J$8,0)</f>
        <v>22.3431528048032</v>
      </c>
      <c r="K17" s="65">
        <f>VLOOKUP($A$9&amp;$E$7&amp;$A17,PERFIL_DATOS!$A:$M,K$8,0)</f>
        <v>22.249329306464698</v>
      </c>
      <c r="L17" s="11"/>
      <c r="M17" s="66">
        <f>DESPLEGABLES!P10</f>
        <v>9.2800374631497409</v>
      </c>
      <c r="O17" s="87"/>
    </row>
    <row r="18" spans="1:15" x14ac:dyDescent="0.35">
      <c r="A18" s="21" t="s">
        <v>75</v>
      </c>
      <c r="B18" s="42" t="s">
        <v>75</v>
      </c>
      <c r="C18" s="67">
        <f>VLOOKUP($A$9&amp;$E$7&amp;$A18,PERFIL_DATOS!$A:$M,C$8,0)</f>
        <v>25.254112015380802</v>
      </c>
      <c r="D18" s="67">
        <f>VLOOKUP($A$9&amp;$E$7&amp;$A18,PERFIL_DATOS!$A:$M,D$8,0)</f>
        <v>30.1718823640424</v>
      </c>
      <c r="E18" s="67">
        <f>VLOOKUP($A$9&amp;$E$7&amp;$A18,PERFIL_DATOS!$A:$M,E$8,0)</f>
        <v>41.4672718949301</v>
      </c>
      <c r="F18" s="67">
        <f>VLOOKUP($A$9&amp;$E$7&amp;$A18,PERFIL_DATOS!$A:$M,F$8,0)</f>
        <v>25.589001586557199</v>
      </c>
      <c r="G18" s="67">
        <f>VLOOKUP($A$9&amp;$E$7&amp;$A18,PERFIL_DATOS!$A:$M,G$8,0)</f>
        <v>24.946483289170001</v>
      </c>
      <c r="H18" s="67">
        <f>VLOOKUP($A$9&amp;$E$7&amp;$A18,PERFIL_DATOS!$A:$M,H$8,0)</f>
        <v>26.6843716471802</v>
      </c>
      <c r="I18" s="67">
        <f>VLOOKUP($A$9&amp;$E$7&amp;$A18,PERFIL_DATOS!$A:$M,I$8,0)</f>
        <v>36.886422885808201</v>
      </c>
      <c r="J18" s="67">
        <f>VLOOKUP($A$9&amp;$E$7&amp;$A18,PERFIL_DATOS!$A:$M,J$8,0)</f>
        <v>21.102367425364001</v>
      </c>
      <c r="K18" s="67">
        <f>VLOOKUP($A$9&amp;$E$7&amp;$A18,PERFIL_DATOS!$A:$M,K$8,0)</f>
        <v>22.091758829174001</v>
      </c>
      <c r="L18" s="11"/>
      <c r="M18" s="68">
        <f>DESPLEGABLES!P11</f>
        <v>8.8401068817090298</v>
      </c>
      <c r="O18" s="87"/>
    </row>
    <row r="19" spans="1:15" x14ac:dyDescent="0.35">
      <c r="A19" s="19" t="s">
        <v>78</v>
      </c>
      <c r="B19" s="41" t="s">
        <v>78</v>
      </c>
      <c r="C19" s="63">
        <f>VLOOKUP($A$9&amp;$E$7&amp;$A19,PERFIL_DATOS!$A:$M,C$8,0)</f>
        <v>20.807208325463101</v>
      </c>
      <c r="D19" s="69">
        <f>VLOOKUP($A$9&amp;$E$7&amp;$A19,PERFIL_DATOS!$A:$M,D$8,0)</f>
        <v>21.6012006749054</v>
      </c>
      <c r="E19" s="63">
        <f>VLOOKUP($A$9&amp;$E$7&amp;$A19,PERFIL_DATOS!$A:$M,E$8,0)</f>
        <v>33.516656606568297</v>
      </c>
      <c r="F19" s="69">
        <f>VLOOKUP($A$9&amp;$E$7&amp;$A19,PERFIL_DATOS!$A:$M,F$8,0)</f>
        <v>20.591197000964399</v>
      </c>
      <c r="G19" s="63">
        <f>VLOOKUP($A$9&amp;$E$7&amp;$A19,PERFIL_DATOS!$A:$M,G$8,0)</f>
        <v>22.459844638640099</v>
      </c>
      <c r="H19" s="63">
        <f>VLOOKUP($A$9&amp;$E$7&amp;$A19,PERFIL_DATOS!$A:$M,H$8,0)</f>
        <v>23.814164576341</v>
      </c>
      <c r="I19" s="63">
        <f>VLOOKUP($A$9&amp;$E$7&amp;$A19,PERFIL_DATOS!$A:$M,I$8,0)</f>
        <v>35.2237645381934</v>
      </c>
      <c r="J19" s="63">
        <f>VLOOKUP($A$9&amp;$E$7&amp;$A19,PERFIL_DATOS!$A:$M,J$8,0)</f>
        <v>21.2587320033475</v>
      </c>
      <c r="K19" s="63">
        <f>VLOOKUP($A$9&amp;$E$7&amp;$A19,PERFIL_DATOS!$A:$M,K$8,0)</f>
        <v>22.8723386975939</v>
      </c>
      <c r="L19" s="11"/>
      <c r="M19" s="64">
        <f>DESPLEGABLES!P12</f>
        <v>5.7987483778285496</v>
      </c>
    </row>
    <row r="20" spans="1:15" x14ac:dyDescent="0.35">
      <c r="A20" s="20" t="s">
        <v>81</v>
      </c>
      <c r="B20" s="39" t="s">
        <v>81</v>
      </c>
      <c r="C20" s="65">
        <f>VLOOKUP($A$9&amp;$E$7&amp;$A20,PERFIL_DATOS!$A:$M,C$8,0)</f>
        <v>18.276501685147799</v>
      </c>
      <c r="D20" s="65">
        <f>VLOOKUP($A$9&amp;$E$7&amp;$A20,PERFIL_DATOS!$A:$M,D$8,0)</f>
        <v>17.318950258294699</v>
      </c>
      <c r="E20" s="65">
        <f>VLOOKUP($A$9&amp;$E$7&amp;$A20,PERFIL_DATOS!$A:$M,E$8,0)</f>
        <v>27.834631959961001</v>
      </c>
      <c r="F20" s="65">
        <f>VLOOKUP($A$9&amp;$E$7&amp;$A20,PERFIL_DATOS!$A:$M,F$8,0)</f>
        <v>17.270825392518798</v>
      </c>
      <c r="G20" s="65">
        <f>VLOOKUP($A$9&amp;$E$7&amp;$A20,PERFIL_DATOS!$A:$M,G$8,0)</f>
        <v>16.039239380363</v>
      </c>
      <c r="H20" s="65">
        <f>VLOOKUP($A$9&amp;$E$7&amp;$A20,PERFIL_DATOS!$A:$M,H$8,0)</f>
        <v>16.848421027697</v>
      </c>
      <c r="I20" s="65">
        <f>VLOOKUP($A$9&amp;$E$7&amp;$A20,PERFIL_DATOS!$A:$M,I$8,0)</f>
        <v>24.985378864515901</v>
      </c>
      <c r="J20" s="65">
        <f>VLOOKUP($A$9&amp;$E$7&amp;$A20,PERFIL_DATOS!$A:$M,J$8,0)</f>
        <v>14.0329208475688</v>
      </c>
      <c r="K20" s="65">
        <f>VLOOKUP($A$9&amp;$E$7&amp;$A20,PERFIL_DATOS!$A:$M,K$8,0)</f>
        <v>13.4143133070048</v>
      </c>
      <c r="L20" s="11"/>
      <c r="M20" s="66">
        <f>DESPLEGABLES!P13</f>
        <v>6.5030606584240704</v>
      </c>
    </row>
    <row r="21" spans="1:15" x14ac:dyDescent="0.35">
      <c r="A21" s="20" t="s">
        <v>82</v>
      </c>
      <c r="B21" s="39" t="s">
        <v>82</v>
      </c>
      <c r="C21" s="65">
        <f>VLOOKUP($A$9&amp;$E$7&amp;$A21,PERFIL_DATOS!$A:$M,C$8,0)</f>
        <v>20.603082285424598</v>
      </c>
      <c r="D21" s="65">
        <f>VLOOKUP($A$9&amp;$E$7&amp;$A21,PERFIL_DATOS!$A:$M,D$8,0)</f>
        <v>25.058771672197899</v>
      </c>
      <c r="E21" s="65">
        <f>VLOOKUP($A$9&amp;$E$7&amp;$A21,PERFIL_DATOS!$A:$M,E$8,0)</f>
        <v>36.091457912530402</v>
      </c>
      <c r="F21" s="65">
        <f>VLOOKUP($A$9&amp;$E$7&amp;$A21,PERFIL_DATOS!$A:$M,F$8,0)</f>
        <v>22.476724622268101</v>
      </c>
      <c r="G21" s="65">
        <f>VLOOKUP($A$9&amp;$E$7&amp;$A21,PERFIL_DATOS!$A:$M,G$8,0)</f>
        <v>23.107492136540699</v>
      </c>
      <c r="H21" s="65">
        <f>VLOOKUP($A$9&amp;$E$7&amp;$A21,PERFIL_DATOS!$A:$M,H$8,0)</f>
        <v>24.3608315903573</v>
      </c>
      <c r="I21" s="65">
        <f>VLOOKUP($A$9&amp;$E$7&amp;$A21,PERFIL_DATOS!$A:$M,I$8,0)</f>
        <v>34.4325206134599</v>
      </c>
      <c r="J21" s="65">
        <f>VLOOKUP($A$9&amp;$E$7&amp;$A21,PERFIL_DATOS!$A:$M,J$8,0)</f>
        <v>24.198499130175801</v>
      </c>
      <c r="K21" s="65">
        <f>VLOOKUP($A$9&amp;$E$7&amp;$A21,PERFIL_DATOS!$A:$M,K$8,0)</f>
        <v>22.494678485623101</v>
      </c>
      <c r="L21" s="11"/>
      <c r="M21" s="66">
        <f>DESPLEGABLES!P14</f>
        <v>8.1274197656124407</v>
      </c>
    </row>
    <row r="22" spans="1:15" x14ac:dyDescent="0.35">
      <c r="A22" s="20" t="s">
        <v>83</v>
      </c>
      <c r="B22" s="39" t="s">
        <v>83</v>
      </c>
      <c r="C22" s="65">
        <f>VLOOKUP($A$9&amp;$E$7&amp;$A22,PERFIL_DATOS!$A:$M,C$8,0)</f>
        <v>22.211792144958</v>
      </c>
      <c r="D22" s="65">
        <f>VLOOKUP($A$9&amp;$E$7&amp;$A22,PERFIL_DATOS!$A:$M,D$8,0)</f>
        <v>24.133069560219301</v>
      </c>
      <c r="E22" s="65">
        <f>VLOOKUP($A$9&amp;$E$7&amp;$A22,PERFIL_DATOS!$A:$M,E$8,0)</f>
        <v>35.734930519653602</v>
      </c>
      <c r="F22" s="65">
        <f>VLOOKUP($A$9&amp;$E$7&amp;$A22,PERFIL_DATOS!$A:$M,F$8,0)</f>
        <v>23.556294563582199</v>
      </c>
      <c r="G22" s="65">
        <f>VLOOKUP($A$9&amp;$E$7&amp;$A22,PERFIL_DATOS!$A:$M,G$8,0)</f>
        <v>21.764420794307</v>
      </c>
      <c r="H22" s="65">
        <f>VLOOKUP($A$9&amp;$E$7&amp;$A22,PERFIL_DATOS!$A:$M,H$8,0)</f>
        <v>25.045641457390602</v>
      </c>
      <c r="I22" s="65">
        <f>VLOOKUP($A$9&amp;$E$7&amp;$A22,PERFIL_DATOS!$A:$M,I$8,0)</f>
        <v>36.240899461265002</v>
      </c>
      <c r="J22" s="65">
        <f>VLOOKUP($A$9&amp;$E$7&amp;$A22,PERFIL_DATOS!$A:$M,J$8,0)</f>
        <v>23.586935217180802</v>
      </c>
      <c r="K22" s="65">
        <f>VLOOKUP($A$9&amp;$E$7&amp;$A22,PERFIL_DATOS!$A:$M,K$8,0)</f>
        <v>22.363116612329399</v>
      </c>
      <c r="L22" s="11"/>
      <c r="M22" s="66">
        <f>DESPLEGABLES!P15</f>
        <v>18.254883222426901</v>
      </c>
    </row>
    <row r="23" spans="1:15" x14ac:dyDescent="0.35">
      <c r="A23" s="20" t="s">
        <v>84</v>
      </c>
      <c r="B23" s="39" t="s">
        <v>84</v>
      </c>
      <c r="C23" s="65">
        <f>VLOOKUP($A$9&amp;$E$7&amp;$A23,PERFIL_DATOS!$A:$M,C$8,0)</f>
        <v>23.2675960306271</v>
      </c>
      <c r="D23" s="65">
        <f>VLOOKUP($A$9&amp;$E$7&amp;$A23,PERFIL_DATOS!$A:$M,D$8,0)</f>
        <v>25.0002948100088</v>
      </c>
      <c r="E23" s="65">
        <f>VLOOKUP($A$9&amp;$E$7&amp;$A23,PERFIL_DATOS!$A:$M,E$8,0)</f>
        <v>37.658834352121602</v>
      </c>
      <c r="F23" s="65">
        <f>VLOOKUP($A$9&amp;$E$7&amp;$A23,PERFIL_DATOS!$A:$M,F$8,0)</f>
        <v>23.770081781330699</v>
      </c>
      <c r="G23" s="65">
        <f>VLOOKUP($A$9&amp;$E$7&amp;$A23,PERFIL_DATOS!$A:$M,G$8,0)</f>
        <v>22.095368685331501</v>
      </c>
      <c r="H23" s="65">
        <f>VLOOKUP($A$9&amp;$E$7&amp;$A23,PERFIL_DATOS!$A:$M,H$8,0)</f>
        <v>24.366188153333699</v>
      </c>
      <c r="I23" s="65">
        <f>VLOOKUP($A$9&amp;$E$7&amp;$A23,PERFIL_DATOS!$A:$M,I$8,0)</f>
        <v>40.7668809514375</v>
      </c>
      <c r="J23" s="65">
        <f>VLOOKUP($A$9&amp;$E$7&amp;$A23,PERFIL_DATOS!$A:$M,J$8,0)</f>
        <v>25.084479504975999</v>
      </c>
      <c r="K23" s="65">
        <f>VLOOKUP($A$9&amp;$E$7&amp;$A23,PERFIL_DATOS!$A:$M,K$8,0)</f>
        <v>25.741761606549701</v>
      </c>
      <c r="L23" s="11"/>
      <c r="M23" s="66">
        <f>DESPLEGABLES!P16</f>
        <v>20.859405060668301</v>
      </c>
    </row>
    <row r="24" spans="1:15" x14ac:dyDescent="0.35">
      <c r="A24" s="20" t="s">
        <v>85</v>
      </c>
      <c r="B24" s="39" t="s">
        <v>85</v>
      </c>
      <c r="C24" s="65">
        <f>VLOOKUP($A$9&amp;$E$7&amp;$A24,PERFIL_DATOS!$A:$M,C$8,0)</f>
        <v>21.871557965179498</v>
      </c>
      <c r="D24" s="65">
        <f>VLOOKUP($A$9&amp;$E$7&amp;$A24,PERFIL_DATOS!$A:$M,D$8,0)</f>
        <v>24.327507409423799</v>
      </c>
      <c r="E24" s="65">
        <f>VLOOKUP($A$9&amp;$E$7&amp;$A24,PERFIL_DATOS!$A:$M,E$8,0)</f>
        <v>35.153445006576099</v>
      </c>
      <c r="F24" s="65">
        <f>VLOOKUP($A$9&amp;$E$7&amp;$A24,PERFIL_DATOS!$A:$M,F$8,0)</f>
        <v>22.666608408821801</v>
      </c>
      <c r="G24" s="65">
        <f>VLOOKUP($A$9&amp;$E$7&amp;$A24,PERFIL_DATOS!$A:$M,G$8,0)</f>
        <v>22.342538829341301</v>
      </c>
      <c r="H24" s="65">
        <f>VLOOKUP($A$9&amp;$E$7&amp;$A24,PERFIL_DATOS!$A:$M,H$8,0)</f>
        <v>24.8182647256031</v>
      </c>
      <c r="I24" s="65">
        <f>VLOOKUP($A$9&amp;$E$7&amp;$A24,PERFIL_DATOS!$A:$M,I$8,0)</f>
        <v>36.548742193941301</v>
      </c>
      <c r="J24" s="65">
        <f>VLOOKUP($A$9&amp;$E$7&amp;$A24,PERFIL_DATOS!$A:$M,J$8,0)</f>
        <v>21.5153238759281</v>
      </c>
      <c r="K24" s="65">
        <f>VLOOKUP($A$9&amp;$E$7&amp;$A24,PERFIL_DATOS!$A:$M,K$8,0)</f>
        <v>20.889118522415401</v>
      </c>
      <c r="L24" s="11"/>
      <c r="M24" s="66">
        <f>DESPLEGABLES!P17</f>
        <v>10.339625946918</v>
      </c>
    </row>
    <row r="25" spans="1:15" x14ac:dyDescent="0.35">
      <c r="A25" s="20" t="s">
        <v>86</v>
      </c>
      <c r="B25" s="39" t="s">
        <v>86</v>
      </c>
      <c r="C25" s="65">
        <f>VLOOKUP($A$9&amp;$E$7&amp;$A25,PERFIL_DATOS!$A:$M,C$8,0)</f>
        <v>26.050193036484</v>
      </c>
      <c r="D25" s="65">
        <f>VLOOKUP($A$9&amp;$E$7&amp;$A25,PERFIL_DATOS!$A:$M,D$8,0)</f>
        <v>29.271325369759499</v>
      </c>
      <c r="E25" s="65">
        <f>VLOOKUP($A$9&amp;$E$7&amp;$A25,PERFIL_DATOS!$A:$M,E$8,0)</f>
        <v>44.420793381055802</v>
      </c>
      <c r="F25" s="65">
        <f>VLOOKUP($A$9&amp;$E$7&amp;$A25,PERFIL_DATOS!$A:$M,F$8,0)</f>
        <v>28.765740965329002</v>
      </c>
      <c r="G25" s="65">
        <f>VLOOKUP($A$9&amp;$E$7&amp;$A25,PERFIL_DATOS!$A:$M,G$8,0)</f>
        <v>25.280037550761602</v>
      </c>
      <c r="H25" s="65">
        <f>VLOOKUP($A$9&amp;$E$7&amp;$A25,PERFIL_DATOS!$A:$M,H$8,0)</f>
        <v>27.696074982237999</v>
      </c>
      <c r="I25" s="65">
        <f>VLOOKUP($A$9&amp;$E$7&amp;$A25,PERFIL_DATOS!$A:$M,I$8,0)</f>
        <v>40.029720185745703</v>
      </c>
      <c r="J25" s="65">
        <f>VLOOKUP($A$9&amp;$E$7&amp;$A25,PERFIL_DATOS!$A:$M,J$8,0)</f>
        <v>25.7150381871839</v>
      </c>
      <c r="K25" s="65">
        <f>VLOOKUP($A$9&amp;$E$7&amp;$A25,PERFIL_DATOS!$A:$M,K$8,0)</f>
        <v>24.115238254185901</v>
      </c>
      <c r="L25" s="11"/>
      <c r="M25" s="66">
        <f>DESPLEGABLES!P18</f>
        <v>13.0403903479923</v>
      </c>
    </row>
    <row r="26" spans="1:15" x14ac:dyDescent="0.35">
      <c r="A26" s="21" t="s">
        <v>87</v>
      </c>
      <c r="B26" s="42" t="s">
        <v>87</v>
      </c>
      <c r="C26" s="67">
        <f>VLOOKUP($A$9&amp;$E$7&amp;$A26,PERFIL_DATOS!$A:$M,C$8,0)</f>
        <v>26.976220721399201</v>
      </c>
      <c r="D26" s="67">
        <f>VLOOKUP($A$9&amp;$E$7&amp;$A26,PERFIL_DATOS!$A:$M,D$8,0)</f>
        <v>29.421301896232698</v>
      </c>
      <c r="E26" s="67">
        <f>VLOOKUP($A$9&amp;$E$7&amp;$A26,PERFIL_DATOS!$A:$M,E$8,0)</f>
        <v>40.539384952820399</v>
      </c>
      <c r="F26" s="67">
        <f>VLOOKUP($A$9&amp;$E$7&amp;$A26,PERFIL_DATOS!$A:$M,F$8,0)</f>
        <v>27.171985568651799</v>
      </c>
      <c r="G26" s="67">
        <f>VLOOKUP($A$9&amp;$E$7&amp;$A26,PERFIL_DATOS!$A:$M,G$8,0)</f>
        <v>26.583011933481899</v>
      </c>
      <c r="H26" s="67">
        <f>VLOOKUP($A$9&amp;$E$7&amp;$A26,PERFIL_DATOS!$A:$M,H$8,0)</f>
        <v>27.049331158237301</v>
      </c>
      <c r="I26" s="67">
        <f>VLOOKUP($A$9&amp;$E$7&amp;$A26,PERFIL_DATOS!$A:$M,I$8,0)</f>
        <v>38.084007774870997</v>
      </c>
      <c r="J26" s="67">
        <f>VLOOKUP($A$9&amp;$E$7&amp;$A26,PERFIL_DATOS!$A:$M,J$8,0)</f>
        <v>24.826401689346199</v>
      </c>
      <c r="K26" s="67">
        <f>VLOOKUP($A$9&amp;$E$7&amp;$A26,PERFIL_DATOS!$A:$M,K$8,0)</f>
        <v>23.203043973583899</v>
      </c>
      <c r="L26" s="11"/>
      <c r="M26" s="68">
        <f>DESPLEGABLES!P19</f>
        <v>17.076478856760499</v>
      </c>
    </row>
    <row r="27" spans="1:15" x14ac:dyDescent="0.35">
      <c r="A27" s="19" t="s">
        <v>88</v>
      </c>
      <c r="B27" s="41" t="s">
        <v>88</v>
      </c>
      <c r="C27" s="63">
        <f>VLOOKUP($A$9&amp;$E$7&amp;$A27,PERFIL_DATOS!$A:$M,C$8,0)</f>
        <v>8.2052905941488206</v>
      </c>
      <c r="D27" s="63">
        <f>VLOOKUP($A$9&amp;$E$7&amp;$A27,PERFIL_DATOS!$A:$M,D$8,0)</f>
        <v>8.0915913234318904</v>
      </c>
      <c r="E27" s="63">
        <f>VLOOKUP($A$9&amp;$E$7&amp;$A27,PERFIL_DATOS!$A:$M,E$8,0)</f>
        <v>14.035500263927799</v>
      </c>
      <c r="F27" s="63">
        <f>VLOOKUP($A$9&amp;$E$7&amp;$A27,PERFIL_DATOS!$A:$M,F$8,0)</f>
        <v>10.8785813400963</v>
      </c>
      <c r="G27" s="63">
        <f>VLOOKUP($A$9&amp;$E$7&amp;$A27,PERFIL_DATOS!$A:$M,G$8,0)</f>
        <v>5.9697108342882501</v>
      </c>
      <c r="H27" s="63">
        <f>VLOOKUP($A$9&amp;$E$7&amp;$A27,PERFIL_DATOS!$A:$M,H$8,0)</f>
        <v>5.80979914838864</v>
      </c>
      <c r="I27" s="63">
        <f>VLOOKUP($A$9&amp;$E$7&amp;$A27,PERFIL_DATOS!$A:$M,I$8,0)</f>
        <v>11.8631617442774</v>
      </c>
      <c r="J27" s="63">
        <f>VLOOKUP($A$9&amp;$E$7&amp;$A27,PERFIL_DATOS!$A:$M,J$8,0)</f>
        <v>9.0223224288251505</v>
      </c>
      <c r="K27" s="63">
        <f>VLOOKUP($A$9&amp;$E$7&amp;$A27,PERFIL_DATOS!$A:$M,K$8,0)</f>
        <v>6.18883438433142</v>
      </c>
      <c r="L27" s="11"/>
      <c r="M27" s="64">
        <f>DESPLEGABLES!P20</f>
        <v>6.9526994375036599</v>
      </c>
      <c r="O27" s="87"/>
    </row>
    <row r="28" spans="1:15" x14ac:dyDescent="0.35">
      <c r="A28" s="20" t="s">
        <v>89</v>
      </c>
      <c r="B28" s="39" t="s">
        <v>89</v>
      </c>
      <c r="C28" s="65">
        <f>VLOOKUP($A$9&amp;$E$7&amp;$A28,PERFIL_DATOS!$A:$M,C$8,0)</f>
        <v>9.5967615355543003</v>
      </c>
      <c r="D28" s="65">
        <f>VLOOKUP($A$9&amp;$E$7&amp;$A28,PERFIL_DATOS!$A:$M,D$8,0)</f>
        <v>8.8605672488327905</v>
      </c>
      <c r="E28" s="65">
        <f>VLOOKUP($A$9&amp;$E$7&amp;$A28,PERFIL_DATOS!$A:$M,E$8,0)</f>
        <v>15.542698559446899</v>
      </c>
      <c r="F28" s="65">
        <f>VLOOKUP($A$9&amp;$E$7&amp;$A28,PERFIL_DATOS!$A:$M,F$8,0)</f>
        <v>9.2835683656367998</v>
      </c>
      <c r="G28" s="65">
        <f>VLOOKUP($A$9&amp;$E$7&amp;$A28,PERFIL_DATOS!$A:$M,G$8,0)</f>
        <v>8.7904818478411997</v>
      </c>
      <c r="H28" s="65">
        <f>VLOOKUP($A$9&amp;$E$7&amp;$A28,PERFIL_DATOS!$A:$M,H$8,0)</f>
        <v>8.8394075674360693</v>
      </c>
      <c r="I28" s="65">
        <f>VLOOKUP($A$9&amp;$E$7&amp;$A28,PERFIL_DATOS!$A:$M,I$8,0)</f>
        <v>13.737826399788601</v>
      </c>
      <c r="J28" s="65">
        <f>VLOOKUP($A$9&amp;$E$7&amp;$A28,PERFIL_DATOS!$A:$M,J$8,0)</f>
        <v>8.8445006325921192</v>
      </c>
      <c r="K28" s="65">
        <f>VLOOKUP($A$9&amp;$E$7&amp;$A28,PERFIL_DATOS!$A:$M,K$8,0)</f>
        <v>9.3468573552822996</v>
      </c>
      <c r="L28" s="11"/>
      <c r="M28" s="66">
        <f>DESPLEGABLES!P21</f>
        <v>6.9680529668444802</v>
      </c>
      <c r="O28" s="87"/>
    </row>
    <row r="29" spans="1:15" x14ac:dyDescent="0.35">
      <c r="A29" s="20" t="s">
        <v>90</v>
      </c>
      <c r="B29" s="39" t="s">
        <v>90</v>
      </c>
      <c r="C29" s="65">
        <f>VLOOKUP($A$9&amp;$E$7&amp;$A29,PERFIL_DATOS!$A:$M,C$8,0)</f>
        <v>14.4737447500688</v>
      </c>
      <c r="D29" s="65">
        <f>VLOOKUP($A$9&amp;$E$7&amp;$A29,PERFIL_DATOS!$A:$M,D$8,0)</f>
        <v>15.7544031785571</v>
      </c>
      <c r="E29" s="65">
        <f>VLOOKUP($A$9&amp;$E$7&amp;$A29,PERFIL_DATOS!$A:$M,E$8,0)</f>
        <v>21.450498320657999</v>
      </c>
      <c r="F29" s="65">
        <f>VLOOKUP($A$9&amp;$E$7&amp;$A29,PERFIL_DATOS!$A:$M,F$8,0)</f>
        <v>15.667069642119399</v>
      </c>
      <c r="G29" s="65">
        <f>VLOOKUP($A$9&amp;$E$7&amp;$A29,PERFIL_DATOS!$A:$M,G$8,0)</f>
        <v>12.486362001486899</v>
      </c>
      <c r="H29" s="65">
        <f>VLOOKUP($A$9&amp;$E$7&amp;$A29,PERFIL_DATOS!$A:$M,H$8,0)</f>
        <v>12.923451046720601</v>
      </c>
      <c r="I29" s="65">
        <f>VLOOKUP($A$9&amp;$E$7&amp;$A29,PERFIL_DATOS!$A:$M,I$8,0)</f>
        <v>19.378515751899101</v>
      </c>
      <c r="J29" s="65">
        <f>VLOOKUP($A$9&amp;$E$7&amp;$A29,PERFIL_DATOS!$A:$M,J$8,0)</f>
        <v>13.0230157213312</v>
      </c>
      <c r="K29" s="65">
        <f>VLOOKUP($A$9&amp;$E$7&amp;$A29,PERFIL_DATOS!$A:$M,K$8,0)</f>
        <v>11.921899163923699</v>
      </c>
      <c r="L29" s="11"/>
      <c r="M29" s="66">
        <f>DESPLEGABLES!P22</f>
        <v>14.5167986740727</v>
      </c>
      <c r="O29" s="87"/>
    </row>
    <row r="30" spans="1:15" x14ac:dyDescent="0.35">
      <c r="A30" s="20" t="s">
        <v>91</v>
      </c>
      <c r="B30" s="39" t="s">
        <v>91</v>
      </c>
      <c r="C30" s="65">
        <f>VLOOKUP($A$9&amp;$E$7&amp;$A30,PERFIL_DATOS!$A:$M,C$8,0)</f>
        <v>20.321276392513699</v>
      </c>
      <c r="D30" s="65">
        <f>VLOOKUP($A$9&amp;$E$7&amp;$A30,PERFIL_DATOS!$A:$M,D$8,0)</f>
        <v>22.0062665309189</v>
      </c>
      <c r="E30" s="65">
        <f>VLOOKUP($A$9&amp;$E$7&amp;$A30,PERFIL_DATOS!$A:$M,E$8,0)</f>
        <v>32.457491155284302</v>
      </c>
      <c r="F30" s="65">
        <f>VLOOKUP($A$9&amp;$E$7&amp;$A30,PERFIL_DATOS!$A:$M,F$8,0)</f>
        <v>20.9519114715048</v>
      </c>
      <c r="G30" s="65">
        <f>VLOOKUP($A$9&amp;$E$7&amp;$A30,PERFIL_DATOS!$A:$M,G$8,0)</f>
        <v>19.345482262057299</v>
      </c>
      <c r="H30" s="65">
        <f>VLOOKUP($A$9&amp;$E$7&amp;$A30,PERFIL_DATOS!$A:$M,H$8,0)</f>
        <v>21.125902801456601</v>
      </c>
      <c r="I30" s="65">
        <f>VLOOKUP($A$9&amp;$E$7&amp;$A30,PERFIL_DATOS!$A:$M,I$8,0)</f>
        <v>30.739811636386101</v>
      </c>
      <c r="J30" s="65">
        <f>VLOOKUP($A$9&amp;$E$7&amp;$A30,PERFIL_DATOS!$A:$M,J$8,0)</f>
        <v>19.739790975360101</v>
      </c>
      <c r="K30" s="65">
        <f>VLOOKUP($A$9&amp;$E$7&amp;$A30,PERFIL_DATOS!$A:$M,K$8,0)</f>
        <v>18.444614929353499</v>
      </c>
      <c r="L30" s="11"/>
      <c r="M30" s="66">
        <f>DESPLEGABLES!P23</f>
        <v>28.3524229020212</v>
      </c>
      <c r="O30" s="87"/>
    </row>
    <row r="31" spans="1:15" x14ac:dyDescent="0.35">
      <c r="A31" s="20" t="s">
        <v>92</v>
      </c>
      <c r="B31" s="39" t="s">
        <v>92</v>
      </c>
      <c r="C31" s="65">
        <f>VLOOKUP($A$9&amp;$E$7&amp;$A31,PERFIL_DATOS!$A:$M,C$8,0)</f>
        <v>29.1691736225523</v>
      </c>
      <c r="D31" s="65">
        <f>VLOOKUP($A$9&amp;$E$7&amp;$A31,PERFIL_DATOS!$A:$M,D$8,0)</f>
        <v>31.3650595062634</v>
      </c>
      <c r="E31" s="65">
        <f>VLOOKUP($A$9&amp;$E$7&amp;$A31,PERFIL_DATOS!$A:$M,E$8,0)</f>
        <v>47.897301148070099</v>
      </c>
      <c r="F31" s="65">
        <f>VLOOKUP($A$9&amp;$E$7&amp;$A31,PERFIL_DATOS!$A:$M,F$8,0)</f>
        <v>30.468190602664102</v>
      </c>
      <c r="G31" s="65">
        <f>VLOOKUP($A$9&amp;$E$7&amp;$A31,PERFIL_DATOS!$A:$M,G$8,0)</f>
        <v>30.728980310809</v>
      </c>
      <c r="H31" s="65">
        <f>VLOOKUP($A$9&amp;$E$7&amp;$A31,PERFIL_DATOS!$A:$M,H$8,0)</f>
        <v>34.1827811791198</v>
      </c>
      <c r="I31" s="65">
        <f>VLOOKUP($A$9&amp;$E$7&amp;$A31,PERFIL_DATOS!$A:$M,I$8,0)</f>
        <v>49.4505521787272</v>
      </c>
      <c r="J31" s="65">
        <f>VLOOKUP($A$9&amp;$E$7&amp;$A31,PERFIL_DATOS!$A:$M,J$8,0)</f>
        <v>29.851720743719699</v>
      </c>
      <c r="K31" s="65">
        <f>VLOOKUP($A$9&amp;$E$7&amp;$A31,PERFIL_DATOS!$A:$M,K$8,0)</f>
        <v>28.5294957895895</v>
      </c>
      <c r="L31" s="11"/>
      <c r="M31" s="66">
        <f>DESPLEGABLES!P24</f>
        <v>19.9230091549713</v>
      </c>
      <c r="O31" s="87"/>
    </row>
    <row r="32" spans="1:15" x14ac:dyDescent="0.35">
      <c r="A32" s="21" t="s">
        <v>93</v>
      </c>
      <c r="B32" s="42" t="s">
        <v>93</v>
      </c>
      <c r="C32" s="67">
        <f>VLOOKUP($A$9&amp;$E$7&amp;$A32,PERFIL_DATOS!$A:$M,C$8,0)</f>
        <v>35.836561075711103</v>
      </c>
      <c r="D32" s="67">
        <f>VLOOKUP($A$9&amp;$E$7&amp;$A32,PERFIL_DATOS!$A:$M,D$8,0)</f>
        <v>40.6663409791622</v>
      </c>
      <c r="E32" s="67">
        <f>VLOOKUP($A$9&amp;$E$7&amp;$A32,PERFIL_DATOS!$A:$M,E$8,0)</f>
        <v>58.237587534175397</v>
      </c>
      <c r="F32" s="67">
        <f>VLOOKUP($A$9&amp;$E$7&amp;$A32,PERFIL_DATOS!$A:$M,F$8,0)</f>
        <v>36.418749649975297</v>
      </c>
      <c r="G32" s="67">
        <f>VLOOKUP($A$9&amp;$E$7&amp;$A32,PERFIL_DATOS!$A:$M,G$8,0)</f>
        <v>36.538109350912102</v>
      </c>
      <c r="H32" s="67">
        <f>VLOOKUP($A$9&amp;$E$7&amp;$A32,PERFIL_DATOS!$A:$M,H$8,0)</f>
        <v>39.614334460237899</v>
      </c>
      <c r="I32" s="67">
        <f>VLOOKUP($A$9&amp;$E$7&amp;$A32,PERFIL_DATOS!$A:$M,I$8,0)</f>
        <v>59.930411256546002</v>
      </c>
      <c r="J32" s="67">
        <f>VLOOKUP($A$9&amp;$E$7&amp;$A32,PERFIL_DATOS!$A:$M,J$8,0)</f>
        <v>37.798706738243901</v>
      </c>
      <c r="K32" s="67">
        <f>VLOOKUP($A$9&amp;$E$7&amp;$A32,PERFIL_DATOS!$A:$M,K$8,0)</f>
        <v>38.733897473685403</v>
      </c>
      <c r="L32" s="11"/>
      <c r="M32" s="68">
        <f>DESPLEGABLES!P25</f>
        <v>23.287029750327399</v>
      </c>
      <c r="O32" s="87"/>
    </row>
    <row r="33" spans="1:14" x14ac:dyDescent="0.35">
      <c r="A33" s="19" t="s">
        <v>94</v>
      </c>
      <c r="B33" s="41" t="s">
        <v>94</v>
      </c>
      <c r="C33" s="65">
        <f>VLOOKUP($A$9&amp;$E$7&amp;$N33,PERFIL_DATOS!$A:$M,C$8,0)</f>
        <v>25.690145531989501</v>
      </c>
      <c r="D33" s="65">
        <f>VLOOKUP($A$9&amp;$E$7&amp;$N33,PERFIL_DATOS!$A:$M,D$8,0)</f>
        <v>27.540990446171101</v>
      </c>
      <c r="E33" s="65">
        <f>VLOOKUP($A$9&amp;$E$7&amp;$N33,PERFIL_DATOS!$A:$M,E$8,0)</f>
        <v>40.965090510637701</v>
      </c>
      <c r="F33" s="65">
        <f>VLOOKUP($A$9&amp;$E$7&amp;$N33,PERFIL_DATOS!$A:$M,F$8,0)</f>
        <v>25.433499509362701</v>
      </c>
      <c r="G33" s="65">
        <f>VLOOKUP($A$9&amp;$E$7&amp;$N33,PERFIL_DATOS!$A:$M,G$8,0)</f>
        <v>24.592848943354301</v>
      </c>
      <c r="H33" s="65">
        <f>VLOOKUP($A$9&amp;$E$7&amp;$N33,PERFIL_DATOS!$A:$M,H$8,0)</f>
        <v>26.566916176797601</v>
      </c>
      <c r="I33" s="65">
        <f>VLOOKUP($A$9&amp;$E$7&amp;$N33,PERFIL_DATOS!$A:$M,I$8,0)</f>
        <v>41.030378806692198</v>
      </c>
      <c r="J33" s="65">
        <f>VLOOKUP($A$9&amp;$E$7&amp;$N33,PERFIL_DATOS!$A:$M,J$8,0)</f>
        <v>24.0495049870024</v>
      </c>
      <c r="K33" s="65">
        <f>VLOOKUP($A$9&amp;$E$7&amp;$N33,PERFIL_DATOS!$A:$M,K$8,0)</f>
        <v>23.2154173091152</v>
      </c>
      <c r="L33" s="11"/>
      <c r="M33" s="64">
        <f>DESPLEGABLES!P26</f>
        <v>22.486750310608201</v>
      </c>
      <c r="N33" s="39" t="s">
        <v>187</v>
      </c>
    </row>
    <row r="34" spans="1:14" x14ac:dyDescent="0.35">
      <c r="A34" s="20" t="s">
        <v>95</v>
      </c>
      <c r="B34" s="39" t="s">
        <v>95</v>
      </c>
      <c r="C34" s="65">
        <f>VLOOKUP($A$9&amp;$E$7&amp;$N34,PERFIL_DATOS!$A:$M,C$8,0)</f>
        <v>22.184140472577699</v>
      </c>
      <c r="D34" s="65">
        <f>VLOOKUP($A$9&amp;$E$7&amp;$N34,PERFIL_DATOS!$A:$M,D$8,0)</f>
        <v>23.8266030306328</v>
      </c>
      <c r="E34" s="65">
        <f>VLOOKUP($A$9&amp;$E$7&amp;$N34,PERFIL_DATOS!$A:$M,E$8,0)</f>
        <v>35.517887899177602</v>
      </c>
      <c r="F34" s="65">
        <f>VLOOKUP($A$9&amp;$E$7&amp;$N34,PERFIL_DATOS!$A:$M,F$8,0)</f>
        <v>22.346167037769401</v>
      </c>
      <c r="G34" s="65">
        <f>VLOOKUP($A$9&amp;$E$7&amp;$N34,PERFIL_DATOS!$A:$M,G$8,0)</f>
        <v>21.669717976257299</v>
      </c>
      <c r="H34" s="65">
        <f>VLOOKUP($A$9&amp;$E$7&amp;$N34,PERFIL_DATOS!$A:$M,H$8,0)</f>
        <v>23.2323353492426</v>
      </c>
      <c r="I34" s="65">
        <f>VLOOKUP($A$9&amp;$E$7&amp;$N34,PERFIL_DATOS!$A:$M,I$8,0)</f>
        <v>34.9640579308046</v>
      </c>
      <c r="J34" s="65">
        <f>VLOOKUP($A$9&amp;$E$7&amp;$N34,PERFIL_DATOS!$A:$M,J$8,0)</f>
        <v>22.730337279837201</v>
      </c>
      <c r="K34" s="65">
        <f>VLOOKUP($A$9&amp;$E$7&amp;$N34,PERFIL_DATOS!$A:$M,K$8,0)</f>
        <v>22.530827889986501</v>
      </c>
      <c r="L34" s="11"/>
      <c r="M34" s="66">
        <f>DESPLEGABLES!P27</f>
        <v>15.049782966568801</v>
      </c>
      <c r="N34" s="39" t="s">
        <v>188</v>
      </c>
    </row>
    <row r="35" spans="1:14" x14ac:dyDescent="0.35">
      <c r="A35" s="20" t="s">
        <v>96</v>
      </c>
      <c r="B35" s="39" t="s">
        <v>96</v>
      </c>
      <c r="C35" s="65">
        <f>VLOOKUP($A$9&amp;$E$7&amp;$N35,PERFIL_DATOS!$A:$M,C$8,0)</f>
        <v>23.653692294018899</v>
      </c>
      <c r="D35" s="65">
        <f>VLOOKUP($A$9&amp;$E$7&amp;$N35,PERFIL_DATOS!$A:$M,D$8,0)</f>
        <v>25.399954850068902</v>
      </c>
      <c r="E35" s="65">
        <f>VLOOKUP($A$9&amp;$E$7&amp;$N35,PERFIL_DATOS!$A:$M,E$8,0)</f>
        <v>39.644287704277303</v>
      </c>
      <c r="F35" s="65">
        <f>VLOOKUP($A$9&amp;$E$7&amp;$N35,PERFIL_DATOS!$A:$M,F$8,0)</f>
        <v>25.287619688713502</v>
      </c>
      <c r="G35" s="65">
        <f>VLOOKUP($A$9&amp;$E$7&amp;$N35,PERFIL_DATOS!$A:$M,G$8,0)</f>
        <v>22.8630731703831</v>
      </c>
      <c r="H35" s="65">
        <f>VLOOKUP($A$9&amp;$E$7&amp;$N35,PERFIL_DATOS!$A:$M,H$8,0)</f>
        <v>24.8014792544956</v>
      </c>
      <c r="I35" s="65">
        <f>VLOOKUP($A$9&amp;$E$7&amp;$N35,PERFIL_DATOS!$A:$M,I$8,0)</f>
        <v>38.139711048177197</v>
      </c>
      <c r="J35" s="65">
        <f>VLOOKUP($A$9&amp;$E$7&amp;$N35,PERFIL_DATOS!$A:$M,J$8,0)</f>
        <v>24.042528083696499</v>
      </c>
      <c r="K35" s="65">
        <f>VLOOKUP($A$9&amp;$E$7&amp;$N35,PERFIL_DATOS!$A:$M,K$8,0)</f>
        <v>23.204105771214198</v>
      </c>
      <c r="L35" s="11"/>
      <c r="M35" s="66">
        <f>DESPLEGABLES!P28</f>
        <v>25.2183165141542</v>
      </c>
      <c r="N35" s="39" t="s">
        <v>189</v>
      </c>
    </row>
    <row r="36" spans="1:14" x14ac:dyDescent="0.35">
      <c r="A36" s="21" t="s">
        <v>97</v>
      </c>
      <c r="B36" s="42" t="s">
        <v>97</v>
      </c>
      <c r="C36" s="65">
        <f>VLOOKUP($A$9&amp;$E$7&amp;$N36,PERFIL_DATOS!$A:$M,C$8,0)</f>
        <v>22.289508873874901</v>
      </c>
      <c r="D36" s="65">
        <f>VLOOKUP($A$9&amp;$E$7&amp;$N36,PERFIL_DATOS!$A:$M,D$8,0)</f>
        <v>23.653664676184601</v>
      </c>
      <c r="E36" s="65">
        <f>VLOOKUP($A$9&amp;$E$7&amp;$N36,PERFIL_DATOS!$A:$M,E$8,0)</f>
        <v>35.403161886710997</v>
      </c>
      <c r="F36" s="65">
        <f>VLOOKUP($A$9&amp;$E$7&amp;$N36,PERFIL_DATOS!$A:$M,F$8,0)</f>
        <v>23.996961685937499</v>
      </c>
      <c r="G36" s="65">
        <f>VLOOKUP($A$9&amp;$E$7&amp;$N36,PERFIL_DATOS!$A:$M,G$8,0)</f>
        <v>23.284329258602298</v>
      </c>
      <c r="H36" s="65">
        <f>VLOOKUP($A$9&amp;$E$7&amp;$N36,PERFIL_DATOS!$A:$M,H$8,0)</f>
        <v>23.9605544184796</v>
      </c>
      <c r="I36" s="65">
        <f>VLOOKUP($A$9&amp;$E$7&amp;$N36,PERFIL_DATOS!$A:$M,I$8,0)</f>
        <v>35.079960218390703</v>
      </c>
      <c r="J36" s="65">
        <f>VLOOKUP($A$9&amp;$E$7&amp;$N36,PERFIL_DATOS!$A:$M,J$8,0)</f>
        <v>23.819161473131999</v>
      </c>
      <c r="K36" s="65">
        <f>VLOOKUP($A$9&amp;$E$7&amp;$N36,PERFIL_DATOS!$A:$M,K$8,0)</f>
        <v>26.141372231351099</v>
      </c>
      <c r="L36" s="11"/>
      <c r="M36" s="68">
        <f>DESPLEGABLES!P29</f>
        <v>15.129390484212401</v>
      </c>
      <c r="N36" s="39" t="s">
        <v>190</v>
      </c>
    </row>
    <row r="37" spans="1:14" x14ac:dyDescent="0.35">
      <c r="A37" s="19" t="s">
        <v>98</v>
      </c>
      <c r="B37" s="41" t="s">
        <v>98</v>
      </c>
      <c r="C37" s="63">
        <f>VLOOKUP($A$9&amp;$E$7&amp;$A37,PERFIL_DATOS!$A:$M,C$8,0)</f>
        <v>25.2168039551749</v>
      </c>
      <c r="D37" s="63">
        <f>VLOOKUP($A$9&amp;$E$7&amp;$A37,PERFIL_DATOS!$A:$M,D$8,0)</f>
        <v>27.968514736063199</v>
      </c>
      <c r="E37" s="63">
        <f>VLOOKUP($A$9&amp;$E$7&amp;$A37,PERFIL_DATOS!$A:$M,E$8,0)</f>
        <v>40.690937492373799</v>
      </c>
      <c r="F37" s="63">
        <f>VLOOKUP($A$9&amp;$E$7&amp;$A37,PERFIL_DATOS!$A:$M,F$8,0)</f>
        <v>26.5077704621538</v>
      </c>
      <c r="G37" s="63">
        <f>VLOOKUP($A$9&amp;$E$7&amp;$A37,PERFIL_DATOS!$A:$M,G$8,0)</f>
        <v>25.4528088636078</v>
      </c>
      <c r="H37" s="63">
        <f>VLOOKUP($A$9&amp;$E$7&amp;$A37,PERFIL_DATOS!$A:$M,H$8,0)</f>
        <v>27.183506831945198</v>
      </c>
      <c r="I37" s="63">
        <f>VLOOKUP($A$9&amp;$E$7&amp;$A37,PERFIL_DATOS!$A:$M,I$8,0)</f>
        <v>40.939766294936803</v>
      </c>
      <c r="J37" s="63">
        <f>VLOOKUP($A$9&amp;$E$7&amp;$A37,PERFIL_DATOS!$A:$M,J$8,0)</f>
        <v>26.3677434346633</v>
      </c>
      <c r="K37" s="63">
        <f>VLOOKUP($A$9&amp;$E$7&amp;$A37,PERFIL_DATOS!$A:$M,K$8,0)</f>
        <v>25.085893481223199</v>
      </c>
      <c r="L37" s="11"/>
      <c r="M37" s="64">
        <f>DESPLEGABLES!P30</f>
        <v>49.740216437662802</v>
      </c>
    </row>
    <row r="38" spans="1:14" x14ac:dyDescent="0.35">
      <c r="A38" s="21" t="s">
        <v>99</v>
      </c>
      <c r="B38" s="42" t="s">
        <v>99</v>
      </c>
      <c r="C38" s="67">
        <f>VLOOKUP($A$9&amp;$E$7&amp;$A38,PERFIL_DATOS!$A:$M,C$8,0)</f>
        <v>21.269276226682901</v>
      </c>
      <c r="D38" s="67">
        <f>VLOOKUP($A$9&amp;$E$7&amp;$A38,PERFIL_DATOS!$A:$M,D$8,0)</f>
        <v>22.8334358103073</v>
      </c>
      <c r="E38" s="67">
        <f>VLOOKUP($A$9&amp;$E$7&amp;$A38,PERFIL_DATOS!$A:$M,E$8,0)</f>
        <v>34.184698581826503</v>
      </c>
      <c r="F38" s="67">
        <f>VLOOKUP($A$9&amp;$E$7&amp;$A38,PERFIL_DATOS!$A:$M,F$8,0)</f>
        <v>21.787763509258799</v>
      </c>
      <c r="G38" s="67">
        <f>VLOOKUP($A$9&amp;$E$7&amp;$A38,PERFIL_DATOS!$A:$M,G$8,0)</f>
        <v>20.436186226087401</v>
      </c>
      <c r="H38" s="67">
        <f>VLOOKUP($A$9&amp;$E$7&amp;$A38,PERFIL_DATOS!$A:$M,H$8,0)</f>
        <v>22.6156996218023</v>
      </c>
      <c r="I38" s="67">
        <f>VLOOKUP($A$9&amp;$E$7&amp;$A38,PERFIL_DATOS!$A:$M,I$8,0)</f>
        <v>33.227501444054802</v>
      </c>
      <c r="J38" s="67">
        <f>VLOOKUP($A$9&amp;$E$7&amp;$A38,PERFIL_DATOS!$A:$M,J$8,0)</f>
        <v>20.5606133787198</v>
      </c>
      <c r="K38" s="67">
        <f>VLOOKUP($A$9&amp;$E$7&amp;$A38,PERFIL_DATOS!$A:$M,K$8,0)</f>
        <v>20.4296280098587</v>
      </c>
      <c r="L38" s="11"/>
      <c r="M38" s="68">
        <f>DESPLEGABLES!P31</f>
        <v>50.259796784810497</v>
      </c>
    </row>
    <row r="39" spans="1:14" ht="15.5" x14ac:dyDescent="0.35">
      <c r="A39" s="51" t="s">
        <v>106</v>
      </c>
      <c r="B39" s="46"/>
      <c r="C39" s="12"/>
      <c r="D39" s="12"/>
      <c r="E39" s="12"/>
      <c r="F39" s="12"/>
      <c r="G39" s="13"/>
      <c r="H39" s="13"/>
      <c r="I39" s="13"/>
      <c r="J39" s="13"/>
      <c r="K39" s="13"/>
      <c r="L39" s="13"/>
    </row>
    <row r="40" spans="1:14" x14ac:dyDescent="0.35">
      <c r="A40" s="52" t="s">
        <v>107</v>
      </c>
      <c r="B40" s="47"/>
      <c r="C40" s="15"/>
      <c r="D40" s="15"/>
      <c r="E40" s="15"/>
      <c r="F40" s="15"/>
      <c r="G40" s="15"/>
      <c r="H40" s="15"/>
      <c r="I40" s="15"/>
      <c r="J40" s="15"/>
      <c r="K40" s="15"/>
      <c r="L40" s="15"/>
    </row>
    <row r="41" spans="1:14" x14ac:dyDescent="0.35">
      <c r="A41" s="14"/>
      <c r="B41" s="47"/>
    </row>
    <row r="42" spans="1:14" x14ac:dyDescent="0.35">
      <c r="B42" s="39"/>
    </row>
    <row r="43" spans="1:14" x14ac:dyDescent="0.35">
      <c r="B43" s="39"/>
    </row>
    <row r="44" spans="1:14" x14ac:dyDescent="0.35">
      <c r="B44" s="39"/>
    </row>
    <row r="45" spans="1:14" x14ac:dyDescent="0.35">
      <c r="B45" s="39"/>
    </row>
    <row r="46" spans="1:14" x14ac:dyDescent="0.35">
      <c r="B46" s="39"/>
    </row>
    <row r="47" spans="1:14" x14ac:dyDescent="0.35">
      <c r="B47" s="39"/>
    </row>
    <row r="48" spans="1:14" x14ac:dyDescent="0.35">
      <c r="B48" s="39"/>
    </row>
    <row r="49" spans="2:2" x14ac:dyDescent="0.35">
      <c r="B49" s="39"/>
    </row>
    <row r="50" spans="2:2" x14ac:dyDescent="0.35">
      <c r="B50" s="39"/>
    </row>
    <row r="51" spans="2:2" x14ac:dyDescent="0.35">
      <c r="B51" s="39"/>
    </row>
    <row r="52" spans="2:2" x14ac:dyDescent="0.35">
      <c r="B52" s="39"/>
    </row>
    <row r="53" spans="2:2" x14ac:dyDescent="0.35">
      <c r="B53" s="39"/>
    </row>
    <row r="54" spans="2:2" x14ac:dyDescent="0.35">
      <c r="B54" s="39"/>
    </row>
    <row r="55" spans="2:2" x14ac:dyDescent="0.35">
      <c r="B55" s="39"/>
    </row>
    <row r="56" spans="2:2" x14ac:dyDescent="0.35">
      <c r="B56" s="39"/>
    </row>
    <row r="57" spans="2:2" x14ac:dyDescent="0.35">
      <c r="B57" s="39"/>
    </row>
    <row r="58" spans="2:2" x14ac:dyDescent="0.35">
      <c r="B58" s="39"/>
    </row>
    <row r="59" spans="2:2" x14ac:dyDescent="0.35">
      <c r="B59" s="39"/>
    </row>
    <row r="60" spans="2:2" x14ac:dyDescent="0.35">
      <c r="B60" s="39"/>
    </row>
    <row r="61" spans="2:2" x14ac:dyDescent="0.35">
      <c r="B61" s="39"/>
    </row>
    <row r="62" spans="2:2" x14ac:dyDescent="0.35">
      <c r="B62" s="39"/>
    </row>
    <row r="63" spans="2:2" x14ac:dyDescent="0.35">
      <c r="B63" s="39"/>
    </row>
    <row r="64" spans="2:2" x14ac:dyDescent="0.35">
      <c r="B64" s="39"/>
    </row>
    <row r="65" spans="2:2" x14ac:dyDescent="0.35">
      <c r="B65" s="39"/>
    </row>
    <row r="66" spans="2:2" x14ac:dyDescent="0.35">
      <c r="B66" s="39"/>
    </row>
    <row r="67" spans="2:2" x14ac:dyDescent="0.35">
      <c r="B67" s="39"/>
    </row>
    <row r="68" spans="2:2" x14ac:dyDescent="0.35">
      <c r="B68" s="39"/>
    </row>
    <row r="69" spans="2:2" x14ac:dyDescent="0.35">
      <c r="B69" s="39"/>
    </row>
    <row r="70" spans="2:2" x14ac:dyDescent="0.35">
      <c r="B70" s="39"/>
    </row>
    <row r="71" spans="2:2" x14ac:dyDescent="0.35">
      <c r="B71" s="39"/>
    </row>
    <row r="72" spans="2:2" x14ac:dyDescent="0.35">
      <c r="B72" s="39"/>
    </row>
    <row r="73" spans="2:2" x14ac:dyDescent="0.35">
      <c r="B73" s="39"/>
    </row>
    <row r="74" spans="2:2" x14ac:dyDescent="0.35">
      <c r="B74" s="39"/>
    </row>
    <row r="75" spans="2:2" x14ac:dyDescent="0.35">
      <c r="B75" s="39"/>
    </row>
    <row r="76" spans="2:2" x14ac:dyDescent="0.35">
      <c r="B76" s="39"/>
    </row>
    <row r="77" spans="2:2" x14ac:dyDescent="0.35">
      <c r="B77" s="39"/>
    </row>
    <row r="78" spans="2:2" x14ac:dyDescent="0.35">
      <c r="B78" s="39"/>
    </row>
    <row r="79" spans="2:2" x14ac:dyDescent="0.35">
      <c r="B79" s="39"/>
    </row>
    <row r="80" spans="2:2" x14ac:dyDescent="0.35">
      <c r="B80" s="39"/>
    </row>
    <row r="81" spans="2:2" x14ac:dyDescent="0.35">
      <c r="B81" s="39"/>
    </row>
    <row r="82" spans="2:2" x14ac:dyDescent="0.35">
      <c r="B82" s="39"/>
    </row>
    <row r="83" spans="2:2" x14ac:dyDescent="0.35">
      <c r="B83" s="39"/>
    </row>
    <row r="84" spans="2:2" x14ac:dyDescent="0.35">
      <c r="B84" s="39"/>
    </row>
    <row r="85" spans="2:2" x14ac:dyDescent="0.35">
      <c r="B85" s="39"/>
    </row>
    <row r="86" spans="2:2" x14ac:dyDescent="0.35">
      <c r="B86" s="39"/>
    </row>
    <row r="87" spans="2:2" x14ac:dyDescent="0.35">
      <c r="B87" s="39"/>
    </row>
    <row r="88" spans="2:2" x14ac:dyDescent="0.35">
      <c r="B88" s="39"/>
    </row>
    <row r="89" spans="2:2" x14ac:dyDescent="0.35">
      <c r="B89" s="39"/>
    </row>
    <row r="90" spans="2:2" x14ac:dyDescent="0.35">
      <c r="B90" s="39"/>
    </row>
    <row r="91" spans="2:2" x14ac:dyDescent="0.35">
      <c r="B91" s="39"/>
    </row>
    <row r="92" spans="2:2" x14ac:dyDescent="0.35">
      <c r="B92" s="39"/>
    </row>
    <row r="93" spans="2:2" x14ac:dyDescent="0.35">
      <c r="B93" s="39"/>
    </row>
    <row r="94" spans="2:2" x14ac:dyDescent="0.35">
      <c r="B94" s="39"/>
    </row>
    <row r="95" spans="2:2" x14ac:dyDescent="0.35">
      <c r="B95" s="39"/>
    </row>
    <row r="96" spans="2:2" x14ac:dyDescent="0.35">
      <c r="B96" s="39"/>
    </row>
    <row r="97" spans="2:2" x14ac:dyDescent="0.35">
      <c r="B97" s="39"/>
    </row>
    <row r="98" spans="2:2" x14ac:dyDescent="0.35">
      <c r="B98" s="39"/>
    </row>
    <row r="99" spans="2:2" x14ac:dyDescent="0.35">
      <c r="B99" s="39"/>
    </row>
    <row r="100" spans="2:2" x14ac:dyDescent="0.35">
      <c r="B100" s="39"/>
    </row>
    <row r="101" spans="2:2" x14ac:dyDescent="0.35">
      <c r="B101" s="39"/>
    </row>
    <row r="102" spans="2:2" x14ac:dyDescent="0.35">
      <c r="B102" s="39"/>
    </row>
    <row r="103" spans="2:2" x14ac:dyDescent="0.35">
      <c r="B103" s="39"/>
    </row>
    <row r="104" spans="2:2" x14ac:dyDescent="0.35">
      <c r="B104" s="39"/>
    </row>
    <row r="105" spans="2:2" x14ac:dyDescent="0.35">
      <c r="B105" s="39"/>
    </row>
    <row r="106" spans="2:2" x14ac:dyDescent="0.35">
      <c r="B106" s="39"/>
    </row>
    <row r="107" spans="2:2" x14ac:dyDescent="0.35">
      <c r="B107" s="39"/>
    </row>
    <row r="108" spans="2:2" x14ac:dyDescent="0.35">
      <c r="B108" s="39"/>
    </row>
    <row r="109" spans="2:2" x14ac:dyDescent="0.35">
      <c r="B109" s="39"/>
    </row>
    <row r="110" spans="2:2" x14ac:dyDescent="0.35">
      <c r="B110" s="39"/>
    </row>
    <row r="111" spans="2:2" x14ac:dyDescent="0.35">
      <c r="B111" s="39"/>
    </row>
    <row r="112" spans="2:2" x14ac:dyDescent="0.35">
      <c r="B112" s="39"/>
    </row>
    <row r="113" spans="2:2" x14ac:dyDescent="0.35">
      <c r="B113" s="39"/>
    </row>
    <row r="114" spans="2:2" x14ac:dyDescent="0.35">
      <c r="B114" s="39"/>
    </row>
    <row r="115" spans="2:2" x14ac:dyDescent="0.35">
      <c r="B115" s="39"/>
    </row>
    <row r="116" spans="2:2" x14ac:dyDescent="0.35">
      <c r="B116" s="39"/>
    </row>
    <row r="117" spans="2:2" x14ac:dyDescent="0.35">
      <c r="B117" s="39"/>
    </row>
    <row r="118" spans="2:2" x14ac:dyDescent="0.35">
      <c r="B118" s="39"/>
    </row>
    <row r="119" spans="2:2" x14ac:dyDescent="0.35">
      <c r="B119" s="39"/>
    </row>
    <row r="120" spans="2:2" x14ac:dyDescent="0.35">
      <c r="B120" s="39"/>
    </row>
    <row r="121" spans="2:2" x14ac:dyDescent="0.35">
      <c r="B121" s="39"/>
    </row>
    <row r="122" spans="2:2" x14ac:dyDescent="0.35">
      <c r="B122" s="39"/>
    </row>
    <row r="123" spans="2:2" x14ac:dyDescent="0.35">
      <c r="B123" s="39"/>
    </row>
    <row r="124" spans="2:2" x14ac:dyDescent="0.35">
      <c r="B124" s="39"/>
    </row>
    <row r="125" spans="2:2" x14ac:dyDescent="0.35">
      <c r="B125" s="39"/>
    </row>
    <row r="126" spans="2:2" x14ac:dyDescent="0.35">
      <c r="B126" s="39"/>
    </row>
    <row r="127" spans="2:2" x14ac:dyDescent="0.35">
      <c r="B127" s="39"/>
    </row>
    <row r="128" spans="2:2" x14ac:dyDescent="0.35">
      <c r="B128" s="39"/>
    </row>
    <row r="129" spans="2:2" x14ac:dyDescent="0.35">
      <c r="B129" s="39"/>
    </row>
    <row r="130" spans="2:2" x14ac:dyDescent="0.35">
      <c r="B130" s="39"/>
    </row>
    <row r="131" spans="2:2" x14ac:dyDescent="0.35">
      <c r="B131" s="39"/>
    </row>
    <row r="132" spans="2:2" x14ac:dyDescent="0.35">
      <c r="B132" s="39"/>
    </row>
    <row r="133" spans="2:2" x14ac:dyDescent="0.35">
      <c r="B133" s="39"/>
    </row>
    <row r="134" spans="2:2" x14ac:dyDescent="0.35">
      <c r="B134" s="39"/>
    </row>
    <row r="135" spans="2:2" x14ac:dyDescent="0.35">
      <c r="B135" s="39"/>
    </row>
    <row r="136" spans="2:2" x14ac:dyDescent="0.35">
      <c r="B136" s="39"/>
    </row>
    <row r="137" spans="2:2" x14ac:dyDescent="0.35">
      <c r="B137" s="39"/>
    </row>
    <row r="138" spans="2:2" x14ac:dyDescent="0.35">
      <c r="B138" s="39"/>
    </row>
    <row r="139" spans="2:2" x14ac:dyDescent="0.35">
      <c r="B139" s="39"/>
    </row>
    <row r="140" spans="2:2" x14ac:dyDescent="0.35">
      <c r="B140" s="39"/>
    </row>
    <row r="141" spans="2:2" x14ac:dyDescent="0.35">
      <c r="B141" s="39"/>
    </row>
    <row r="142" spans="2:2" x14ac:dyDescent="0.35">
      <c r="B142" s="39"/>
    </row>
    <row r="143" spans="2:2" x14ac:dyDescent="0.35">
      <c r="B143" s="39"/>
    </row>
    <row r="144" spans="2:2" x14ac:dyDescent="0.35">
      <c r="B144" s="39"/>
    </row>
    <row r="145" spans="2:2" x14ac:dyDescent="0.35">
      <c r="B145" s="39"/>
    </row>
    <row r="146" spans="2:2" x14ac:dyDescent="0.35">
      <c r="B146" s="39"/>
    </row>
    <row r="147" spans="2:2" x14ac:dyDescent="0.35">
      <c r="B147" s="39"/>
    </row>
    <row r="148" spans="2:2" x14ac:dyDescent="0.35">
      <c r="B148" s="39"/>
    </row>
    <row r="149" spans="2:2" x14ac:dyDescent="0.35">
      <c r="B149" s="39"/>
    </row>
    <row r="150" spans="2:2" x14ac:dyDescent="0.35">
      <c r="B150" s="39"/>
    </row>
    <row r="151" spans="2:2" x14ac:dyDescent="0.35">
      <c r="B151" s="39"/>
    </row>
    <row r="152" spans="2:2" x14ac:dyDescent="0.35">
      <c r="B152" s="39"/>
    </row>
    <row r="153" spans="2:2" x14ac:dyDescent="0.35">
      <c r="B153" s="39"/>
    </row>
    <row r="154" spans="2:2" x14ac:dyDescent="0.35">
      <c r="B154" s="39"/>
    </row>
    <row r="155" spans="2:2" x14ac:dyDescent="0.35">
      <c r="B155" s="39"/>
    </row>
    <row r="156" spans="2:2" x14ac:dyDescent="0.35">
      <c r="B156" s="39"/>
    </row>
    <row r="157" spans="2:2" x14ac:dyDescent="0.35">
      <c r="B157" s="39"/>
    </row>
    <row r="158" spans="2:2" x14ac:dyDescent="0.35">
      <c r="B158" s="39"/>
    </row>
    <row r="159" spans="2:2" x14ac:dyDescent="0.35">
      <c r="B159" s="39"/>
    </row>
    <row r="160" spans="2:2" x14ac:dyDescent="0.35">
      <c r="B160" s="39"/>
    </row>
    <row r="161" spans="2:2" x14ac:dyDescent="0.35">
      <c r="B161" s="39"/>
    </row>
    <row r="162" spans="2:2" x14ac:dyDescent="0.35">
      <c r="B162" s="39"/>
    </row>
    <row r="163" spans="2:2" x14ac:dyDescent="0.35">
      <c r="B163" s="39"/>
    </row>
    <row r="164" spans="2:2" x14ac:dyDescent="0.35">
      <c r="B164" s="39"/>
    </row>
    <row r="165" spans="2:2" x14ac:dyDescent="0.35">
      <c r="B165" s="39"/>
    </row>
    <row r="166" spans="2:2" x14ac:dyDescent="0.35">
      <c r="B166" s="39"/>
    </row>
    <row r="167" spans="2:2" x14ac:dyDescent="0.35">
      <c r="B167" s="39"/>
    </row>
    <row r="168" spans="2:2" x14ac:dyDescent="0.35">
      <c r="B168" s="39"/>
    </row>
    <row r="169" spans="2:2" x14ac:dyDescent="0.35">
      <c r="B169" s="39"/>
    </row>
    <row r="170" spans="2:2" x14ac:dyDescent="0.35">
      <c r="B170" s="39"/>
    </row>
    <row r="171" spans="2:2" x14ac:dyDescent="0.35">
      <c r="B171" s="39"/>
    </row>
    <row r="172" spans="2:2" x14ac:dyDescent="0.35">
      <c r="B172" s="39"/>
    </row>
    <row r="173" spans="2:2" x14ac:dyDescent="0.35">
      <c r="B173" s="39"/>
    </row>
    <row r="174" spans="2:2" x14ac:dyDescent="0.35">
      <c r="B174" s="39"/>
    </row>
    <row r="175" spans="2:2" x14ac:dyDescent="0.35">
      <c r="B175" s="39"/>
    </row>
    <row r="176" spans="2:2" x14ac:dyDescent="0.35">
      <c r="B176" s="39"/>
    </row>
    <row r="177" spans="2:2" x14ac:dyDescent="0.35">
      <c r="B177" s="39"/>
    </row>
    <row r="178" spans="2:2" x14ac:dyDescent="0.35">
      <c r="B178" s="39"/>
    </row>
    <row r="179" spans="2:2" x14ac:dyDescent="0.35">
      <c r="B179" s="39"/>
    </row>
    <row r="180" spans="2:2" x14ac:dyDescent="0.35">
      <c r="B180" s="39"/>
    </row>
    <row r="181" spans="2:2" x14ac:dyDescent="0.35">
      <c r="B181" s="39"/>
    </row>
    <row r="182" spans="2:2" x14ac:dyDescent="0.35">
      <c r="B182" s="39"/>
    </row>
    <row r="183" spans="2:2" x14ac:dyDescent="0.35">
      <c r="B183" s="39"/>
    </row>
    <row r="184" spans="2:2" x14ac:dyDescent="0.35">
      <c r="B184" s="39"/>
    </row>
    <row r="185" spans="2:2" x14ac:dyDescent="0.35">
      <c r="B185" s="39"/>
    </row>
    <row r="186" spans="2:2" x14ac:dyDescent="0.35">
      <c r="B186" s="39"/>
    </row>
    <row r="187" spans="2:2" x14ac:dyDescent="0.35">
      <c r="B187" s="39"/>
    </row>
    <row r="188" spans="2:2" x14ac:dyDescent="0.35">
      <c r="B188" s="39"/>
    </row>
    <row r="189" spans="2:2" x14ac:dyDescent="0.35">
      <c r="B189" s="39"/>
    </row>
    <row r="190" spans="2:2" x14ac:dyDescent="0.35">
      <c r="B190" s="39"/>
    </row>
    <row r="191" spans="2:2" x14ac:dyDescent="0.35">
      <c r="B191" s="39"/>
    </row>
    <row r="192" spans="2:2" x14ac:dyDescent="0.35">
      <c r="B192" s="39"/>
    </row>
    <row r="193" spans="2:2" x14ac:dyDescent="0.35">
      <c r="B193" s="39"/>
    </row>
    <row r="194" spans="2:2" x14ac:dyDescent="0.35">
      <c r="B194" s="39"/>
    </row>
    <row r="195" spans="2:2" x14ac:dyDescent="0.35">
      <c r="B195" s="39"/>
    </row>
    <row r="196" spans="2:2" x14ac:dyDescent="0.35">
      <c r="B196" s="39"/>
    </row>
    <row r="197" spans="2:2" x14ac:dyDescent="0.35">
      <c r="B197" s="39"/>
    </row>
    <row r="198" spans="2:2" x14ac:dyDescent="0.35">
      <c r="B198" s="39"/>
    </row>
    <row r="199" spans="2:2" x14ac:dyDescent="0.35">
      <c r="B199" s="39"/>
    </row>
    <row r="200" spans="2:2" x14ac:dyDescent="0.35">
      <c r="B200" s="39"/>
    </row>
    <row r="201" spans="2:2" x14ac:dyDescent="0.35">
      <c r="B201" s="39"/>
    </row>
    <row r="202" spans="2:2" x14ac:dyDescent="0.35">
      <c r="B202" s="39"/>
    </row>
    <row r="203" spans="2:2" x14ac:dyDescent="0.35">
      <c r="B203" s="39"/>
    </row>
    <row r="204" spans="2:2" x14ac:dyDescent="0.35">
      <c r="B204" s="39"/>
    </row>
    <row r="205" spans="2:2" x14ac:dyDescent="0.35">
      <c r="B205" s="39"/>
    </row>
    <row r="206" spans="2:2" x14ac:dyDescent="0.35">
      <c r="B206" s="39"/>
    </row>
    <row r="207" spans="2:2" x14ac:dyDescent="0.35">
      <c r="B207" s="39"/>
    </row>
    <row r="208" spans="2:2" x14ac:dyDescent="0.35">
      <c r="B208" s="39"/>
    </row>
    <row r="209" spans="2:2" x14ac:dyDescent="0.35">
      <c r="B209" s="39"/>
    </row>
    <row r="210" spans="2:2" x14ac:dyDescent="0.35">
      <c r="B210" s="39"/>
    </row>
    <row r="211" spans="2:2" x14ac:dyDescent="0.35">
      <c r="B211" s="39"/>
    </row>
    <row r="212" spans="2:2" x14ac:dyDescent="0.35">
      <c r="B212" s="39"/>
    </row>
    <row r="213" spans="2:2" x14ac:dyDescent="0.35">
      <c r="B213" s="39"/>
    </row>
    <row r="214" spans="2:2" x14ac:dyDescent="0.35">
      <c r="B214" s="39"/>
    </row>
    <row r="215" spans="2:2" x14ac:dyDescent="0.35">
      <c r="B215" s="39"/>
    </row>
    <row r="216" spans="2:2" x14ac:dyDescent="0.35">
      <c r="B216" s="39"/>
    </row>
    <row r="217" spans="2:2" x14ac:dyDescent="0.35">
      <c r="B217" s="39"/>
    </row>
    <row r="218" spans="2:2" x14ac:dyDescent="0.35">
      <c r="B218" s="39"/>
    </row>
    <row r="219" spans="2:2" x14ac:dyDescent="0.35">
      <c r="B219" s="39"/>
    </row>
    <row r="220" spans="2:2" x14ac:dyDescent="0.35">
      <c r="B220" s="39"/>
    </row>
    <row r="221" spans="2:2" x14ac:dyDescent="0.35">
      <c r="B221" s="39"/>
    </row>
    <row r="222" spans="2:2" x14ac:dyDescent="0.35">
      <c r="B222" s="39"/>
    </row>
    <row r="223" spans="2:2" x14ac:dyDescent="0.35">
      <c r="B223" s="39"/>
    </row>
    <row r="224" spans="2:2" x14ac:dyDescent="0.35">
      <c r="B224" s="39"/>
    </row>
    <row r="225" spans="2:2" x14ac:dyDescent="0.35">
      <c r="B225" s="39"/>
    </row>
    <row r="226" spans="2:2" x14ac:dyDescent="0.35">
      <c r="B226" s="39"/>
    </row>
    <row r="227" spans="2:2" x14ac:dyDescent="0.35">
      <c r="B227" s="39"/>
    </row>
    <row r="228" spans="2:2" x14ac:dyDescent="0.35">
      <c r="B228" s="39"/>
    </row>
    <row r="229" spans="2:2" x14ac:dyDescent="0.35">
      <c r="B229" s="39"/>
    </row>
    <row r="230" spans="2:2" x14ac:dyDescent="0.35">
      <c r="B230" s="39"/>
    </row>
    <row r="231" spans="2:2" x14ac:dyDescent="0.35">
      <c r="B231" s="39"/>
    </row>
    <row r="232" spans="2:2" x14ac:dyDescent="0.35">
      <c r="B232" s="39"/>
    </row>
    <row r="233" spans="2:2" x14ac:dyDescent="0.35">
      <c r="B233" s="39"/>
    </row>
    <row r="234" spans="2:2" x14ac:dyDescent="0.35">
      <c r="B234" s="39"/>
    </row>
    <row r="235" spans="2:2" x14ac:dyDescent="0.35">
      <c r="B235" s="39"/>
    </row>
    <row r="236" spans="2:2" x14ac:dyDescent="0.35">
      <c r="B236" s="39"/>
    </row>
    <row r="237" spans="2:2" x14ac:dyDescent="0.35">
      <c r="B237" s="39"/>
    </row>
    <row r="238" spans="2:2" x14ac:dyDescent="0.35">
      <c r="B238" s="39"/>
    </row>
    <row r="239" spans="2:2" x14ac:dyDescent="0.35">
      <c r="B239" s="39"/>
    </row>
    <row r="240" spans="2:2" x14ac:dyDescent="0.35">
      <c r="B240" s="39"/>
    </row>
    <row r="241" spans="2:2" x14ac:dyDescent="0.35">
      <c r="B241" s="39"/>
    </row>
    <row r="242" spans="2:2" x14ac:dyDescent="0.35">
      <c r="B242" s="39"/>
    </row>
    <row r="243" spans="2:2" x14ac:dyDescent="0.35">
      <c r="B243" s="39"/>
    </row>
    <row r="244" spans="2:2" x14ac:dyDescent="0.35">
      <c r="B244" s="39"/>
    </row>
    <row r="245" spans="2:2" x14ac:dyDescent="0.35">
      <c r="B245" s="39"/>
    </row>
    <row r="246" spans="2:2" x14ac:dyDescent="0.35">
      <c r="B246" s="39"/>
    </row>
    <row r="247" spans="2:2" x14ac:dyDescent="0.35">
      <c r="B247" s="39"/>
    </row>
    <row r="248" spans="2:2" x14ac:dyDescent="0.35">
      <c r="B248" s="39"/>
    </row>
    <row r="249" spans="2:2" x14ac:dyDescent="0.35">
      <c r="B249" s="39"/>
    </row>
    <row r="250" spans="2:2" x14ac:dyDescent="0.35">
      <c r="B250" s="39"/>
    </row>
    <row r="251" spans="2:2" x14ac:dyDescent="0.35">
      <c r="B251" s="39"/>
    </row>
    <row r="252" spans="2:2" x14ac:dyDescent="0.35">
      <c r="B252" s="39"/>
    </row>
    <row r="253" spans="2:2" x14ac:dyDescent="0.35">
      <c r="B253" s="39"/>
    </row>
    <row r="254" spans="2:2" x14ac:dyDescent="0.35">
      <c r="B254" s="39"/>
    </row>
    <row r="255" spans="2:2" x14ac:dyDescent="0.35">
      <c r="B255" s="39"/>
    </row>
    <row r="256" spans="2:2" x14ac:dyDescent="0.35">
      <c r="B256" s="39"/>
    </row>
    <row r="257" spans="2:2" x14ac:dyDescent="0.35">
      <c r="B257" s="39"/>
    </row>
    <row r="258" spans="2:2" x14ac:dyDescent="0.35">
      <c r="B258" s="39"/>
    </row>
    <row r="259" spans="2:2" x14ac:dyDescent="0.35">
      <c r="B259" s="39"/>
    </row>
    <row r="260" spans="2:2" x14ac:dyDescent="0.35">
      <c r="B260" s="39"/>
    </row>
    <row r="261" spans="2:2" x14ac:dyDescent="0.35">
      <c r="B261" s="39"/>
    </row>
    <row r="262" spans="2:2" x14ac:dyDescent="0.35">
      <c r="B262" s="39"/>
    </row>
    <row r="263" spans="2:2" x14ac:dyDescent="0.35">
      <c r="B263" s="39"/>
    </row>
    <row r="264" spans="2:2" x14ac:dyDescent="0.35">
      <c r="B264" s="39"/>
    </row>
    <row r="265" spans="2:2" x14ac:dyDescent="0.35">
      <c r="B265" s="39"/>
    </row>
    <row r="266" spans="2:2" x14ac:dyDescent="0.35">
      <c r="B266" s="39"/>
    </row>
    <row r="267" spans="2:2" x14ac:dyDescent="0.35">
      <c r="B267" s="39"/>
    </row>
    <row r="268" spans="2:2" x14ac:dyDescent="0.35">
      <c r="B268" s="39"/>
    </row>
    <row r="269" spans="2:2" x14ac:dyDescent="0.35">
      <c r="B269" s="39"/>
    </row>
    <row r="270" spans="2:2" x14ac:dyDescent="0.35">
      <c r="B270" s="39"/>
    </row>
    <row r="271" spans="2:2" x14ac:dyDescent="0.35">
      <c r="B271" s="39"/>
    </row>
    <row r="272" spans="2:2" x14ac:dyDescent="0.35">
      <c r="B272" s="39"/>
    </row>
    <row r="273" spans="2:2" x14ac:dyDescent="0.35">
      <c r="B273" s="39"/>
    </row>
    <row r="274" spans="2:2" x14ac:dyDescent="0.35">
      <c r="B274" s="39"/>
    </row>
    <row r="275" spans="2:2" x14ac:dyDescent="0.35">
      <c r="B275" s="39"/>
    </row>
    <row r="276" spans="2:2" x14ac:dyDescent="0.35">
      <c r="B276" s="39"/>
    </row>
    <row r="277" spans="2:2" x14ac:dyDescent="0.35">
      <c r="B277" s="39"/>
    </row>
    <row r="278" spans="2:2" x14ac:dyDescent="0.35">
      <c r="B278" s="39"/>
    </row>
    <row r="279" spans="2:2" x14ac:dyDescent="0.35">
      <c r="B279" s="39"/>
    </row>
    <row r="280" spans="2:2" x14ac:dyDescent="0.35">
      <c r="B280" s="39"/>
    </row>
    <row r="281" spans="2:2" x14ac:dyDescent="0.35">
      <c r="B281" s="39"/>
    </row>
    <row r="282" spans="2:2" x14ac:dyDescent="0.35">
      <c r="B282" s="39"/>
    </row>
    <row r="283" spans="2:2" x14ac:dyDescent="0.35">
      <c r="B283" s="39"/>
    </row>
    <row r="284" spans="2:2" x14ac:dyDescent="0.35">
      <c r="B284" s="39"/>
    </row>
    <row r="285" spans="2:2" x14ac:dyDescent="0.35">
      <c r="B285" s="39"/>
    </row>
    <row r="286" spans="2:2" x14ac:dyDescent="0.35">
      <c r="B286" s="39"/>
    </row>
    <row r="287" spans="2:2" x14ac:dyDescent="0.35">
      <c r="B287" s="39"/>
    </row>
    <row r="288" spans="2:2" x14ac:dyDescent="0.35">
      <c r="B288" s="39"/>
    </row>
    <row r="289" spans="2:2" x14ac:dyDescent="0.35">
      <c r="B289" s="39"/>
    </row>
    <row r="290" spans="2:2" x14ac:dyDescent="0.35">
      <c r="B290" s="39"/>
    </row>
    <row r="291" spans="2:2" x14ac:dyDescent="0.35">
      <c r="B291" s="39"/>
    </row>
    <row r="292" spans="2:2" x14ac:dyDescent="0.35">
      <c r="B292" s="39"/>
    </row>
    <row r="293" spans="2:2" x14ac:dyDescent="0.35">
      <c r="B293" s="39"/>
    </row>
    <row r="294" spans="2:2" x14ac:dyDescent="0.35">
      <c r="B294" s="39"/>
    </row>
    <row r="295" spans="2:2" x14ac:dyDescent="0.35">
      <c r="B295" s="39"/>
    </row>
    <row r="296" spans="2:2" x14ac:dyDescent="0.35">
      <c r="B296" s="39"/>
    </row>
    <row r="297" spans="2:2" x14ac:dyDescent="0.35">
      <c r="B297" s="39"/>
    </row>
    <row r="298" spans="2:2" x14ac:dyDescent="0.35">
      <c r="B298" s="39"/>
    </row>
    <row r="299" spans="2:2" x14ac:dyDescent="0.35">
      <c r="B299" s="39"/>
    </row>
    <row r="300" spans="2:2" x14ac:dyDescent="0.35">
      <c r="B300" s="39"/>
    </row>
    <row r="301" spans="2:2" x14ac:dyDescent="0.35">
      <c r="B301" s="39"/>
    </row>
    <row r="302" spans="2:2" x14ac:dyDescent="0.35">
      <c r="B302" s="39"/>
    </row>
    <row r="303" spans="2:2" x14ac:dyDescent="0.35">
      <c r="B303" s="39"/>
    </row>
    <row r="304" spans="2:2" x14ac:dyDescent="0.35">
      <c r="B304" s="39"/>
    </row>
    <row r="305" spans="2:2" x14ac:dyDescent="0.35">
      <c r="B305" s="39"/>
    </row>
    <row r="306" spans="2:2" x14ac:dyDescent="0.35">
      <c r="B306" s="39"/>
    </row>
    <row r="307" spans="2:2" x14ac:dyDescent="0.35">
      <c r="B307" s="39"/>
    </row>
    <row r="308" spans="2:2" x14ac:dyDescent="0.35">
      <c r="B308" s="39"/>
    </row>
    <row r="309" spans="2:2" x14ac:dyDescent="0.35">
      <c r="B309" s="39"/>
    </row>
    <row r="310" spans="2:2" x14ac:dyDescent="0.35">
      <c r="B310" s="39"/>
    </row>
    <row r="311" spans="2:2" x14ac:dyDescent="0.35">
      <c r="B311" s="39"/>
    </row>
    <row r="312" spans="2:2" x14ac:dyDescent="0.35">
      <c r="B312" s="39"/>
    </row>
    <row r="313" spans="2:2" x14ac:dyDescent="0.35">
      <c r="B313" s="39"/>
    </row>
    <row r="314" spans="2:2" x14ac:dyDescent="0.35">
      <c r="B314" s="39"/>
    </row>
    <row r="315" spans="2:2" x14ac:dyDescent="0.35">
      <c r="B315" s="39"/>
    </row>
    <row r="316" spans="2:2" x14ac:dyDescent="0.35">
      <c r="B316" s="39"/>
    </row>
    <row r="317" spans="2:2" x14ac:dyDescent="0.35">
      <c r="B317" s="39"/>
    </row>
    <row r="318" spans="2:2" x14ac:dyDescent="0.35">
      <c r="B318" s="39"/>
    </row>
    <row r="319" spans="2:2" x14ac:dyDescent="0.35">
      <c r="B319" s="39"/>
    </row>
    <row r="320" spans="2:2" x14ac:dyDescent="0.35">
      <c r="B320" s="39"/>
    </row>
    <row r="321" spans="2:2" x14ac:dyDescent="0.35">
      <c r="B321" s="39"/>
    </row>
    <row r="322" spans="2:2" x14ac:dyDescent="0.35">
      <c r="B322" s="39"/>
    </row>
    <row r="323" spans="2:2" x14ac:dyDescent="0.35">
      <c r="B323" s="39"/>
    </row>
    <row r="324" spans="2:2" x14ac:dyDescent="0.35">
      <c r="B324" s="39"/>
    </row>
    <row r="325" spans="2:2" x14ac:dyDescent="0.35">
      <c r="B325" s="39"/>
    </row>
    <row r="326" spans="2:2" x14ac:dyDescent="0.35">
      <c r="B326" s="39"/>
    </row>
    <row r="327" spans="2:2" x14ac:dyDescent="0.35">
      <c r="B327" s="39"/>
    </row>
    <row r="328" spans="2:2" x14ac:dyDescent="0.35">
      <c r="B328" s="39"/>
    </row>
    <row r="329" spans="2:2" x14ac:dyDescent="0.35">
      <c r="B329" s="39"/>
    </row>
    <row r="330" spans="2:2" x14ac:dyDescent="0.35">
      <c r="B330" s="39"/>
    </row>
    <row r="331" spans="2:2" x14ac:dyDescent="0.35">
      <c r="B331" s="39"/>
    </row>
    <row r="332" spans="2:2" x14ac:dyDescent="0.35">
      <c r="B332" s="39"/>
    </row>
    <row r="333" spans="2:2" x14ac:dyDescent="0.35">
      <c r="B333" s="39"/>
    </row>
    <row r="334" spans="2:2" x14ac:dyDescent="0.35">
      <c r="B334" s="39"/>
    </row>
    <row r="335" spans="2:2" x14ac:dyDescent="0.35">
      <c r="B335" s="39"/>
    </row>
    <row r="336" spans="2:2" x14ac:dyDescent="0.35">
      <c r="B336" s="39"/>
    </row>
    <row r="337" spans="2:2" x14ac:dyDescent="0.35">
      <c r="B337" s="39"/>
    </row>
    <row r="338" spans="2:2" x14ac:dyDescent="0.35">
      <c r="B338" s="39"/>
    </row>
    <row r="339" spans="2:2" x14ac:dyDescent="0.35">
      <c r="B339" s="39"/>
    </row>
    <row r="340" spans="2:2" x14ac:dyDescent="0.35">
      <c r="B340" s="39"/>
    </row>
    <row r="341" spans="2:2" x14ac:dyDescent="0.35">
      <c r="B341" s="39"/>
    </row>
    <row r="342" spans="2:2" x14ac:dyDescent="0.35">
      <c r="B342" s="39"/>
    </row>
    <row r="343" spans="2:2" x14ac:dyDescent="0.35">
      <c r="B343" s="39"/>
    </row>
    <row r="344" spans="2:2" x14ac:dyDescent="0.35">
      <c r="B344" s="39"/>
    </row>
    <row r="345" spans="2:2" x14ac:dyDescent="0.35">
      <c r="B345" s="39"/>
    </row>
    <row r="346" spans="2:2" x14ac:dyDescent="0.35">
      <c r="B346" s="39"/>
    </row>
    <row r="347" spans="2:2" x14ac:dyDescent="0.35">
      <c r="B347" s="39"/>
    </row>
    <row r="348" spans="2:2" x14ac:dyDescent="0.35">
      <c r="B348" s="39"/>
    </row>
    <row r="349" spans="2:2" x14ac:dyDescent="0.35">
      <c r="B349" s="39"/>
    </row>
    <row r="350" spans="2:2" x14ac:dyDescent="0.35">
      <c r="B350" s="39"/>
    </row>
    <row r="351" spans="2:2" x14ac:dyDescent="0.35">
      <c r="B351" s="39"/>
    </row>
    <row r="352" spans="2:2" x14ac:dyDescent="0.35">
      <c r="B352" s="39"/>
    </row>
    <row r="353" spans="2:2" x14ac:dyDescent="0.35">
      <c r="B353" s="39"/>
    </row>
    <row r="354" spans="2:2" x14ac:dyDescent="0.35">
      <c r="B354" s="39"/>
    </row>
    <row r="355" spans="2:2" x14ac:dyDescent="0.35">
      <c r="B355" s="39"/>
    </row>
    <row r="356" spans="2:2" x14ac:dyDescent="0.35">
      <c r="B356" s="39"/>
    </row>
    <row r="357" spans="2:2" x14ac:dyDescent="0.35">
      <c r="B357" s="39"/>
    </row>
    <row r="358" spans="2:2" x14ac:dyDescent="0.35">
      <c r="B358" s="39"/>
    </row>
    <row r="359" spans="2:2" x14ac:dyDescent="0.35">
      <c r="B359" s="39"/>
    </row>
    <row r="360" spans="2:2" x14ac:dyDescent="0.35">
      <c r="B360" s="39"/>
    </row>
    <row r="361" spans="2:2" x14ac:dyDescent="0.35">
      <c r="B361" s="39"/>
    </row>
    <row r="362" spans="2:2" x14ac:dyDescent="0.35">
      <c r="B362" s="39"/>
    </row>
    <row r="363" spans="2:2" x14ac:dyDescent="0.35">
      <c r="B363" s="39"/>
    </row>
    <row r="364" spans="2:2" x14ac:dyDescent="0.35">
      <c r="B364" s="39"/>
    </row>
    <row r="365" spans="2:2" x14ac:dyDescent="0.35">
      <c r="B365" s="39"/>
    </row>
    <row r="366" spans="2:2" x14ac:dyDescent="0.35">
      <c r="B366" s="39"/>
    </row>
    <row r="367" spans="2:2" x14ac:dyDescent="0.35">
      <c r="B367" s="39"/>
    </row>
    <row r="368" spans="2:2" x14ac:dyDescent="0.35">
      <c r="B368" s="39"/>
    </row>
    <row r="369" spans="2:2" x14ac:dyDescent="0.35">
      <c r="B369" s="39"/>
    </row>
    <row r="370" spans="2:2" x14ac:dyDescent="0.35">
      <c r="B370" s="39"/>
    </row>
    <row r="371" spans="2:2" x14ac:dyDescent="0.35">
      <c r="B371" s="39"/>
    </row>
    <row r="372" spans="2:2" x14ac:dyDescent="0.35">
      <c r="B372" s="39"/>
    </row>
    <row r="373" spans="2:2" x14ac:dyDescent="0.35">
      <c r="B373" s="39"/>
    </row>
    <row r="374" spans="2:2" x14ac:dyDescent="0.35">
      <c r="B374" s="39"/>
    </row>
    <row r="375" spans="2:2" x14ac:dyDescent="0.35">
      <c r="B375" s="39"/>
    </row>
    <row r="376" spans="2:2" x14ac:dyDescent="0.35">
      <c r="B376" s="39"/>
    </row>
    <row r="377" spans="2:2" x14ac:dyDescent="0.35">
      <c r="B377" s="39"/>
    </row>
    <row r="378" spans="2:2" x14ac:dyDescent="0.35">
      <c r="B378" s="39"/>
    </row>
    <row r="379" spans="2:2" x14ac:dyDescent="0.35">
      <c r="B379" s="39"/>
    </row>
    <row r="380" spans="2:2" x14ac:dyDescent="0.35">
      <c r="B380" s="39"/>
    </row>
    <row r="381" spans="2:2" x14ac:dyDescent="0.35">
      <c r="B381" s="39"/>
    </row>
    <row r="382" spans="2:2" x14ac:dyDescent="0.35">
      <c r="B382" s="39"/>
    </row>
    <row r="383" spans="2:2" x14ac:dyDescent="0.35">
      <c r="B383" s="39"/>
    </row>
    <row r="384" spans="2:2" x14ac:dyDescent="0.35">
      <c r="B384" s="39"/>
    </row>
    <row r="385" spans="2:2" x14ac:dyDescent="0.35">
      <c r="B385" s="39"/>
    </row>
    <row r="386" spans="2:2" x14ac:dyDescent="0.35">
      <c r="B386" s="39"/>
    </row>
    <row r="387" spans="2:2" x14ac:dyDescent="0.35">
      <c r="B387" s="39"/>
    </row>
    <row r="388" spans="2:2" x14ac:dyDescent="0.35">
      <c r="B388" s="39"/>
    </row>
    <row r="389" spans="2:2" x14ac:dyDescent="0.35">
      <c r="B389" s="39"/>
    </row>
    <row r="390" spans="2:2" x14ac:dyDescent="0.35">
      <c r="B390" s="39"/>
    </row>
    <row r="391" spans="2:2" x14ac:dyDescent="0.35">
      <c r="B391" s="39"/>
    </row>
    <row r="392" spans="2:2" x14ac:dyDescent="0.35">
      <c r="B392" s="39"/>
    </row>
    <row r="393" spans="2:2" x14ac:dyDescent="0.35">
      <c r="B393" s="39"/>
    </row>
    <row r="394" spans="2:2" x14ac:dyDescent="0.35">
      <c r="B394" s="39"/>
    </row>
    <row r="395" spans="2:2" x14ac:dyDescent="0.35">
      <c r="B395" s="39"/>
    </row>
    <row r="396" spans="2:2" x14ac:dyDescent="0.35">
      <c r="B396" s="39"/>
    </row>
    <row r="397" spans="2:2" x14ac:dyDescent="0.35">
      <c r="B397" s="39"/>
    </row>
    <row r="398" spans="2:2" x14ac:dyDescent="0.35">
      <c r="B398" s="39"/>
    </row>
    <row r="399" spans="2:2" x14ac:dyDescent="0.35">
      <c r="B399" s="39"/>
    </row>
    <row r="400" spans="2:2" x14ac:dyDescent="0.35">
      <c r="B400" s="39"/>
    </row>
    <row r="401" spans="2:2" x14ac:dyDescent="0.35">
      <c r="B401" s="39"/>
    </row>
    <row r="402" spans="2:2" x14ac:dyDescent="0.35">
      <c r="B402" s="39"/>
    </row>
    <row r="403" spans="2:2" x14ac:dyDescent="0.35">
      <c r="B403" s="39"/>
    </row>
    <row r="404" spans="2:2" x14ac:dyDescent="0.35">
      <c r="B404" s="39"/>
    </row>
    <row r="405" spans="2:2" x14ac:dyDescent="0.35">
      <c r="B405" s="39"/>
    </row>
    <row r="406" spans="2:2" x14ac:dyDescent="0.35">
      <c r="B406" s="39"/>
    </row>
    <row r="407" spans="2:2" x14ac:dyDescent="0.35">
      <c r="B407" s="39"/>
    </row>
    <row r="408" spans="2:2" x14ac:dyDescent="0.35">
      <c r="B408" s="39"/>
    </row>
    <row r="409" spans="2:2" x14ac:dyDescent="0.35">
      <c r="B409" s="39"/>
    </row>
    <row r="410" spans="2:2" x14ac:dyDescent="0.35">
      <c r="B410" s="39"/>
    </row>
    <row r="411" spans="2:2" x14ac:dyDescent="0.35">
      <c r="B411" s="39"/>
    </row>
    <row r="412" spans="2:2" x14ac:dyDescent="0.35">
      <c r="B412" s="39"/>
    </row>
    <row r="413" spans="2:2" x14ac:dyDescent="0.35">
      <c r="B413" s="39"/>
    </row>
    <row r="414" spans="2:2" x14ac:dyDescent="0.35">
      <c r="B414" s="39"/>
    </row>
    <row r="415" spans="2:2" x14ac:dyDescent="0.35">
      <c r="B415" s="39"/>
    </row>
    <row r="416" spans="2:2" x14ac:dyDescent="0.35">
      <c r="B416" s="39"/>
    </row>
    <row r="417" spans="2:2" x14ac:dyDescent="0.35">
      <c r="B417" s="39"/>
    </row>
    <row r="418" spans="2:2" x14ac:dyDescent="0.35">
      <c r="B418" s="39"/>
    </row>
    <row r="419" spans="2:2" x14ac:dyDescent="0.35">
      <c r="B419" s="39"/>
    </row>
    <row r="420" spans="2:2" x14ac:dyDescent="0.35">
      <c r="B420" s="39"/>
    </row>
    <row r="421" spans="2:2" x14ac:dyDescent="0.35">
      <c r="B421" s="39"/>
    </row>
    <row r="422" spans="2:2" x14ac:dyDescent="0.35">
      <c r="B422" s="39"/>
    </row>
    <row r="423" spans="2:2" x14ac:dyDescent="0.35">
      <c r="B423" s="39"/>
    </row>
    <row r="424" spans="2:2" x14ac:dyDescent="0.35">
      <c r="B424" s="39"/>
    </row>
    <row r="425" spans="2:2" x14ac:dyDescent="0.35">
      <c r="B425" s="39"/>
    </row>
    <row r="426" spans="2:2" x14ac:dyDescent="0.35">
      <c r="B426" s="39"/>
    </row>
    <row r="427" spans="2:2" x14ac:dyDescent="0.35">
      <c r="B427" s="39"/>
    </row>
    <row r="428" spans="2:2" x14ac:dyDescent="0.35">
      <c r="B428" s="39"/>
    </row>
    <row r="429" spans="2:2" x14ac:dyDescent="0.35">
      <c r="B429" s="39"/>
    </row>
    <row r="430" spans="2:2" x14ac:dyDescent="0.35">
      <c r="B430" s="39"/>
    </row>
    <row r="431" spans="2:2" x14ac:dyDescent="0.35">
      <c r="B431" s="39"/>
    </row>
    <row r="432" spans="2:2" x14ac:dyDescent="0.35">
      <c r="B432" s="39"/>
    </row>
    <row r="433" spans="2:2" x14ac:dyDescent="0.35">
      <c r="B433" s="39"/>
    </row>
    <row r="434" spans="2:2" x14ac:dyDescent="0.35">
      <c r="B434" s="39"/>
    </row>
    <row r="435" spans="2:2" x14ac:dyDescent="0.35">
      <c r="B435" s="39"/>
    </row>
    <row r="436" spans="2:2" x14ac:dyDescent="0.35">
      <c r="B436" s="39"/>
    </row>
    <row r="437" spans="2:2" x14ac:dyDescent="0.35">
      <c r="B437" s="39"/>
    </row>
    <row r="438" spans="2:2" x14ac:dyDescent="0.35">
      <c r="B438" s="39"/>
    </row>
    <row r="439" spans="2:2" x14ac:dyDescent="0.35">
      <c r="B439" s="39"/>
    </row>
    <row r="440" spans="2:2" x14ac:dyDescent="0.35">
      <c r="B440" s="39"/>
    </row>
    <row r="441" spans="2:2" x14ac:dyDescent="0.35">
      <c r="B441" s="39"/>
    </row>
    <row r="442" spans="2:2" x14ac:dyDescent="0.35">
      <c r="B442" s="39"/>
    </row>
    <row r="443" spans="2:2" x14ac:dyDescent="0.35">
      <c r="B443" s="39"/>
    </row>
    <row r="444" spans="2:2" x14ac:dyDescent="0.35">
      <c r="B444" s="39"/>
    </row>
    <row r="445" spans="2:2" x14ac:dyDescent="0.35">
      <c r="B445" s="39"/>
    </row>
    <row r="446" spans="2:2" x14ac:dyDescent="0.35">
      <c r="B446" s="39"/>
    </row>
    <row r="447" spans="2:2" x14ac:dyDescent="0.35">
      <c r="B447" s="39"/>
    </row>
    <row r="448" spans="2:2" x14ac:dyDescent="0.35">
      <c r="B448" s="39"/>
    </row>
    <row r="449" spans="2:2" x14ac:dyDescent="0.35">
      <c r="B449" s="39"/>
    </row>
    <row r="450" spans="2:2" x14ac:dyDescent="0.35">
      <c r="B450" s="39"/>
    </row>
    <row r="451" spans="2:2" x14ac:dyDescent="0.35">
      <c r="B451" s="39"/>
    </row>
    <row r="452" spans="2:2" x14ac:dyDescent="0.35">
      <c r="B452" s="39"/>
    </row>
    <row r="453" spans="2:2" x14ac:dyDescent="0.35">
      <c r="B453" s="39"/>
    </row>
    <row r="454" spans="2:2" x14ac:dyDescent="0.35">
      <c r="B454" s="39"/>
    </row>
    <row r="455" spans="2:2" x14ac:dyDescent="0.35">
      <c r="B455" s="39"/>
    </row>
    <row r="456" spans="2:2" x14ac:dyDescent="0.35">
      <c r="B456" s="39"/>
    </row>
    <row r="457" spans="2:2" x14ac:dyDescent="0.35">
      <c r="B457" s="39"/>
    </row>
    <row r="458" spans="2:2" x14ac:dyDescent="0.35">
      <c r="B458" s="39"/>
    </row>
    <row r="459" spans="2:2" x14ac:dyDescent="0.35">
      <c r="B459" s="39"/>
    </row>
    <row r="460" spans="2:2" x14ac:dyDescent="0.35">
      <c r="B460" s="39"/>
    </row>
    <row r="461" spans="2:2" x14ac:dyDescent="0.35">
      <c r="B461" s="39"/>
    </row>
    <row r="462" spans="2:2" x14ac:dyDescent="0.35">
      <c r="B462" s="39"/>
    </row>
    <row r="463" spans="2:2" x14ac:dyDescent="0.35">
      <c r="B463" s="39"/>
    </row>
    <row r="464" spans="2:2" x14ac:dyDescent="0.35">
      <c r="B464" s="39"/>
    </row>
    <row r="465" spans="2:2" x14ac:dyDescent="0.35">
      <c r="B465" s="39"/>
    </row>
    <row r="466" spans="2:2" x14ac:dyDescent="0.35">
      <c r="B466" s="39"/>
    </row>
    <row r="467" spans="2:2" x14ac:dyDescent="0.35">
      <c r="B467" s="39"/>
    </row>
    <row r="468" spans="2:2" x14ac:dyDescent="0.35">
      <c r="B468" s="39"/>
    </row>
    <row r="469" spans="2:2" x14ac:dyDescent="0.35">
      <c r="B469" s="39"/>
    </row>
    <row r="470" spans="2:2" x14ac:dyDescent="0.35">
      <c r="B470" s="39"/>
    </row>
    <row r="471" spans="2:2" x14ac:dyDescent="0.35">
      <c r="B471" s="39"/>
    </row>
    <row r="472" spans="2:2" x14ac:dyDescent="0.35">
      <c r="B472" s="39"/>
    </row>
    <row r="473" spans="2:2" x14ac:dyDescent="0.35">
      <c r="B473" s="39"/>
    </row>
    <row r="474" spans="2:2" x14ac:dyDescent="0.35">
      <c r="B474" s="39"/>
    </row>
    <row r="475" spans="2:2" x14ac:dyDescent="0.35">
      <c r="B475" s="39"/>
    </row>
    <row r="476" spans="2:2" x14ac:dyDescent="0.35">
      <c r="B476" s="39"/>
    </row>
    <row r="477" spans="2:2" x14ac:dyDescent="0.35">
      <c r="B477" s="39"/>
    </row>
    <row r="478" spans="2:2" x14ac:dyDescent="0.35">
      <c r="B478" s="39"/>
    </row>
    <row r="479" spans="2:2" x14ac:dyDescent="0.35">
      <c r="B479" s="39"/>
    </row>
    <row r="480" spans="2:2" x14ac:dyDescent="0.35">
      <c r="B480" s="39"/>
    </row>
    <row r="481" spans="2:2" x14ac:dyDescent="0.35">
      <c r="B481" s="39"/>
    </row>
    <row r="482" spans="2:2" x14ac:dyDescent="0.35">
      <c r="B482" s="39"/>
    </row>
    <row r="483" spans="2:2" x14ac:dyDescent="0.35">
      <c r="B483" s="39"/>
    </row>
    <row r="484" spans="2:2" x14ac:dyDescent="0.35">
      <c r="B484" s="39"/>
    </row>
    <row r="485" spans="2:2" x14ac:dyDescent="0.35">
      <c r="B485" s="39"/>
    </row>
    <row r="486" spans="2:2" x14ac:dyDescent="0.35">
      <c r="B486" s="39"/>
    </row>
    <row r="487" spans="2:2" x14ac:dyDescent="0.35">
      <c r="B487" s="39"/>
    </row>
    <row r="488" spans="2:2" x14ac:dyDescent="0.35">
      <c r="B488" s="39"/>
    </row>
    <row r="489" spans="2:2" x14ac:dyDescent="0.35">
      <c r="B489" s="39"/>
    </row>
    <row r="490" spans="2:2" x14ac:dyDescent="0.35">
      <c r="B490" s="39"/>
    </row>
    <row r="491" spans="2:2" x14ac:dyDescent="0.35">
      <c r="B491" s="39"/>
    </row>
    <row r="492" spans="2:2" x14ac:dyDescent="0.35">
      <c r="B492" s="39"/>
    </row>
    <row r="493" spans="2:2" x14ac:dyDescent="0.35">
      <c r="B493" s="39"/>
    </row>
    <row r="494" spans="2:2" x14ac:dyDescent="0.35">
      <c r="B494" s="39"/>
    </row>
    <row r="495" spans="2:2" x14ac:dyDescent="0.35">
      <c r="B495" s="39"/>
    </row>
    <row r="496" spans="2:2" x14ac:dyDescent="0.35">
      <c r="B496" s="39"/>
    </row>
    <row r="497" spans="2:2" x14ac:dyDescent="0.35">
      <c r="B497" s="39"/>
    </row>
    <row r="498" spans="2:2" x14ac:dyDescent="0.35">
      <c r="B498" s="39"/>
    </row>
    <row r="499" spans="2:2" x14ac:dyDescent="0.35">
      <c r="B499" s="39"/>
    </row>
    <row r="500" spans="2:2" x14ac:dyDescent="0.35">
      <c r="B500" s="39"/>
    </row>
  </sheetData>
  <sheetProtection sheet="1" objects="1" scenarios="1"/>
  <mergeCells count="1">
    <mergeCell ref="A1:N1"/>
  </mergeCells>
  <pageMargins left="0.70866141732283472" right="0.70866141732283472" top="0.74803149606299213" bottom="0.74803149606299213" header="0.31496062992125984" footer="0.31496062992125984"/>
  <pageSetup paperSize="9" scale="73" orientation="landscape" r:id="rId1"/>
  <ignoredErrors>
    <ignoredError sqref="C9:K9 A9" unlocked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8193" r:id="rId4" name="Drop Down 1">
              <controlPr defaultSize="0" autoLine="0" autoPict="0">
                <anchor moveWithCells="1">
                  <from>
                    <xdr:col>0</xdr:col>
                    <xdr:colOff>304800</xdr:colOff>
                    <xdr:row>6</xdr:row>
                    <xdr:rowOff>12700</xdr:rowOff>
                  </from>
                  <to>
                    <xdr:col>2</xdr:col>
                    <xdr:colOff>228600</xdr:colOff>
                    <xdr:row>6</xdr:row>
                    <xdr:rowOff>457200</xdr:rowOff>
                  </to>
                </anchor>
              </controlPr>
            </control>
          </mc:Choice>
        </mc:AlternateContent>
        <mc:AlternateContent xmlns:mc="http://schemas.openxmlformats.org/markup-compatibility/2006">
          <mc:Choice Requires="x14">
            <control shapeId="8195" r:id="rId5" name="Drop Down 3">
              <controlPr defaultSize="0" autoLine="0" autoPict="0">
                <anchor moveWithCells="1">
                  <from>
                    <xdr:col>3</xdr:col>
                    <xdr:colOff>57150</xdr:colOff>
                    <xdr:row>5</xdr:row>
                    <xdr:rowOff>190500</xdr:rowOff>
                  </from>
                  <to>
                    <xdr:col>6</xdr:col>
                    <xdr:colOff>12700</xdr:colOff>
                    <xdr:row>7</xdr:row>
                    <xdr:rowOff>12700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8">
    <tabColor rgb="FF92D050"/>
  </sheetPr>
  <dimension ref="A1:P507"/>
  <sheetViews>
    <sheetView showGridLines="0" showRowColHeaders="0" zoomScale="70" zoomScaleNormal="70" workbookViewId="0">
      <selection activeCell="N33" sqref="N33"/>
    </sheetView>
  </sheetViews>
  <sheetFormatPr baseColWidth="10" defaultColWidth="11.453125" defaultRowHeight="14.5" x14ac:dyDescent="0.35"/>
  <cols>
    <col min="1" max="1" width="50.26953125" customWidth="1"/>
    <col min="2" max="2" width="7.54296875" customWidth="1"/>
    <col min="3" max="11" width="16" customWidth="1"/>
    <col min="12" max="12" width="2.26953125" style="2" customWidth="1"/>
  </cols>
  <sheetData>
    <row r="1" spans="1:13" ht="48.75" customHeight="1" x14ac:dyDescent="0.35">
      <c r="A1" s="102" t="s">
        <v>0</v>
      </c>
      <c r="B1" s="102"/>
      <c r="C1" s="103"/>
      <c r="D1" s="103"/>
      <c r="E1" s="103"/>
      <c r="F1" s="103"/>
      <c r="G1" s="103"/>
      <c r="H1" s="103"/>
      <c r="I1" s="103"/>
      <c r="J1" s="103"/>
      <c r="K1" s="103"/>
    </row>
    <row r="2" spans="1:13" x14ac:dyDescent="0.35">
      <c r="A2" s="36">
        <v>1</v>
      </c>
      <c r="B2" s="36"/>
    </row>
    <row r="3" spans="1:13" ht="6" customHeight="1" x14ac:dyDescent="0.35">
      <c r="B3" s="39"/>
    </row>
    <row r="4" spans="1:13" ht="19" thickBot="1" x14ac:dyDescent="0.4">
      <c r="A4" s="77" t="s">
        <v>108</v>
      </c>
      <c r="B4" s="48"/>
    </row>
    <row r="5" spans="1:13" ht="19" thickTop="1" x14ac:dyDescent="0.45">
      <c r="A5" s="3" t="s">
        <v>103</v>
      </c>
      <c r="B5" s="49"/>
      <c r="D5" s="55">
        <v>6</v>
      </c>
      <c r="E5" s="55">
        <v>7</v>
      </c>
      <c r="F5" s="55">
        <v>8</v>
      </c>
      <c r="G5" s="55">
        <v>9</v>
      </c>
      <c r="H5" s="55">
        <v>10</v>
      </c>
      <c r="I5" s="55">
        <v>11</v>
      </c>
      <c r="J5" s="55">
        <v>12</v>
      </c>
      <c r="K5" s="55">
        <v>13</v>
      </c>
      <c r="L5"/>
    </row>
    <row r="6" spans="1:13" ht="39" customHeight="1" x14ac:dyDescent="0.35">
      <c r="A6" s="45" t="str">
        <f>VLOOKUP(A8,DESPLEGABLES!K3:L5,2,0)</f>
        <v>CONSUMO PER CAPITA (kg ó litros por individuo)</v>
      </c>
      <c r="B6" s="45"/>
      <c r="C6" s="45">
        <v>1</v>
      </c>
      <c r="D6" s="45" t="str">
        <f>VLOOKUP(C6,DESPLEGABLES!$F$3:$G$8,2,0)</f>
        <v>TotalAlimentacion</v>
      </c>
      <c r="E6" s="45"/>
    </row>
    <row r="7" spans="1:13" ht="26.5" customHeight="1" x14ac:dyDescent="0.45">
      <c r="A7" s="55">
        <v>5</v>
      </c>
      <c r="B7" s="39"/>
      <c r="C7" s="39">
        <v>5</v>
      </c>
      <c r="D7" s="39">
        <v>6</v>
      </c>
      <c r="E7" s="39">
        <v>7</v>
      </c>
      <c r="F7" s="39">
        <v>8</v>
      </c>
      <c r="G7" s="39">
        <v>9</v>
      </c>
      <c r="H7" s="39">
        <v>10</v>
      </c>
      <c r="I7" s="39">
        <v>11</v>
      </c>
      <c r="J7" s="39">
        <v>12</v>
      </c>
      <c r="K7" s="39">
        <v>13</v>
      </c>
    </row>
    <row r="8" spans="1:13" ht="35.25" customHeight="1" x14ac:dyDescent="0.35">
      <c r="A8" s="38">
        <v>3</v>
      </c>
      <c r="B8" s="50"/>
      <c r="C8" s="59" t="str">
        <f>KPI!C7</f>
        <v>TRIM 1 23</v>
      </c>
      <c r="D8" s="59" t="str">
        <f>KPI!D7</f>
        <v>TRIM 2 23</v>
      </c>
      <c r="E8" s="59" t="str">
        <f>KPI!E7</f>
        <v>TRIM 3 23</v>
      </c>
      <c r="F8" s="59" t="str">
        <f>KPI!F7</f>
        <v>TRIM 4 23</v>
      </c>
      <c r="G8" s="59" t="str">
        <f>KPI!G7</f>
        <v>TRIM 1 24</v>
      </c>
      <c r="H8" s="59" t="str">
        <f>KPI!H7</f>
        <v>TRIM 2 24</v>
      </c>
      <c r="I8" s="59" t="str">
        <f>KPI!I7</f>
        <v>TRIM 3 24</v>
      </c>
      <c r="J8" s="59" t="str">
        <f>KPI!J7</f>
        <v>TRIM 4 24</v>
      </c>
      <c r="K8" s="59" t="str">
        <f>KPI!K7</f>
        <v>TRIM 1 25</v>
      </c>
    </row>
    <row r="9" spans="1:13" x14ac:dyDescent="0.35">
      <c r="A9" s="51" t="s">
        <v>46</v>
      </c>
      <c r="B9" s="39" t="s">
        <v>46</v>
      </c>
      <c r="C9" s="57">
        <f>VLOOKUP($A$6&amp;$D$6&amp;$A9,MOTIVOS_DATOS!$A:$M,C$7,0)</f>
        <v>23.2311970135118</v>
      </c>
      <c r="D9" s="57">
        <f>VLOOKUP($A$6&amp;$D$6&amp;$A9,MOTIVOS_DATOS!$A:$M,D$7,0)</f>
        <v>25.3855820779163</v>
      </c>
      <c r="E9" s="57">
        <f>VLOOKUP($A$6&amp;$D$6&amp;$A9,MOTIVOS_DATOS!$A:$M,E$7,0)</f>
        <v>37.4183295318118</v>
      </c>
      <c r="F9" s="57">
        <f>VLOOKUP($A$6&amp;$D$6&amp;$A9,MOTIVOS_DATOS!$A:$M,F$7,0)</f>
        <v>24.1336329556508</v>
      </c>
      <c r="G9" s="57">
        <f>VLOOKUP($A$6&amp;$D$6&amp;$A9,MOTIVOS_DATOS!$A:$M,G$7,0)</f>
        <v>22.9284442215132</v>
      </c>
      <c r="H9" s="57">
        <f>VLOOKUP($A$6&amp;$D$6&amp;$A9,MOTIVOS_DATOS!$A:$M,H$7,0)</f>
        <v>24.885005669465301</v>
      </c>
      <c r="I9" s="57">
        <f>VLOOKUP($A$6&amp;$D$6&amp;$A9,MOTIVOS_DATOS!$A:$M,I$7,0)</f>
        <v>37.059423397778097</v>
      </c>
      <c r="J9" s="57">
        <f>VLOOKUP($A$6&amp;$D$6&amp;$A9,MOTIVOS_DATOS!$A:$M,J$7,0)</f>
        <v>23.445319441927101</v>
      </c>
      <c r="K9" s="57">
        <f>VLOOKUP($A$6&amp;$D$6&amp;$A9,MOTIVOS_DATOS!$A:$M,K$7,0)</f>
        <v>22.745660864841501</v>
      </c>
      <c r="M9" s="16"/>
    </row>
    <row r="10" spans="1:13" ht="6" customHeight="1" x14ac:dyDescent="0.35">
      <c r="A10" s="51"/>
      <c r="B10" s="39"/>
      <c r="C10" s="58"/>
      <c r="D10" s="58"/>
      <c r="E10" s="58"/>
      <c r="F10" s="58"/>
      <c r="G10" s="58"/>
      <c r="H10" s="58"/>
      <c r="I10" s="58"/>
      <c r="J10" s="58"/>
      <c r="K10" s="58"/>
      <c r="M10" s="16"/>
    </row>
    <row r="11" spans="1:13" ht="15" customHeight="1" x14ac:dyDescent="0.35">
      <c r="A11" s="54" t="s">
        <v>109</v>
      </c>
      <c r="B11" s="39" t="s">
        <v>109</v>
      </c>
      <c r="C11" s="57">
        <f>VLOOKUP($A$6&amp;$D$6&amp;$A11,MOTIVOS_DATOS!$A:$M,C$7,0)</f>
        <v>1.71475614459135</v>
      </c>
      <c r="D11" s="57">
        <f>VLOOKUP($A$6&amp;$D$6&amp;$A11,MOTIVOS_DATOS!$A:$M,D$7,0)</f>
        <v>1.8559516380352801</v>
      </c>
      <c r="E11" s="57">
        <f>VLOOKUP($A$6&amp;$D$6&amp;$A11,MOTIVOS_DATOS!$A:$M,E$7,0)</f>
        <v>2.92377846998036</v>
      </c>
      <c r="F11" s="57">
        <f>VLOOKUP($A$6&amp;$D$6&amp;$A11,MOTIVOS_DATOS!$A:$M,F$7,0)</f>
        <v>1.80077633157112</v>
      </c>
      <c r="G11" s="57">
        <f>VLOOKUP($A$6&amp;$D$6&amp;$A11,MOTIVOS_DATOS!$A:$M,G$7,0)</f>
        <v>1.767737676359</v>
      </c>
      <c r="H11" s="57">
        <f>VLOOKUP($A$6&amp;$D$6&amp;$A11,MOTIVOS_DATOS!$A:$M,H$7,0)</f>
        <v>1.9603550865093999</v>
      </c>
      <c r="I11" s="57">
        <f>VLOOKUP($A$6&amp;$D$6&amp;$A11,MOTIVOS_DATOS!$A:$M,I$7,0)</f>
        <v>3.46871870936253</v>
      </c>
      <c r="J11" s="57">
        <f>VLOOKUP($A$6&amp;$D$6&amp;$A11,MOTIVOS_DATOS!$A:$M,J$7,0)</f>
        <v>1.9760417408068101</v>
      </c>
      <c r="K11" s="57">
        <f>VLOOKUP($A$6&amp;$D$6&amp;$A11,MOTIVOS_DATOS!$A:$M,K$7,0)</f>
        <v>2.1409271756903698</v>
      </c>
      <c r="M11" s="16"/>
    </row>
    <row r="12" spans="1:13" ht="15" customHeight="1" x14ac:dyDescent="0.35">
      <c r="A12" s="54" t="s">
        <v>110</v>
      </c>
      <c r="B12" s="39" t="s">
        <v>110</v>
      </c>
      <c r="C12" s="57">
        <f>VLOOKUP($A$6&amp;$D$6&amp;$A12,MOTIVOS_DATOS!$A:$M,C$7,0)</f>
        <v>4.76582123192272</v>
      </c>
      <c r="D12" s="57">
        <f>VLOOKUP($A$6&amp;$D$6&amp;$A12,MOTIVOS_DATOS!$A:$M,D$7,0)</f>
        <v>5.3356168622804203</v>
      </c>
      <c r="E12" s="57">
        <f>VLOOKUP($A$6&amp;$D$6&amp;$A12,MOTIVOS_DATOS!$A:$M,E$7,0)</f>
        <v>7.74203905836234</v>
      </c>
      <c r="F12" s="57">
        <f>VLOOKUP($A$6&amp;$D$6&amp;$A12,MOTIVOS_DATOS!$A:$M,F$7,0)</f>
        <v>5.5364865163544899</v>
      </c>
      <c r="G12" s="57">
        <f>VLOOKUP($A$6&amp;$D$6&amp;$A12,MOTIVOS_DATOS!$A:$M,G$7,0)</f>
        <v>5.0036033781983198</v>
      </c>
      <c r="H12" s="57">
        <f>VLOOKUP($A$6&amp;$D$6&amp;$A12,MOTIVOS_DATOS!$A:$M,H$7,0)</f>
        <v>5.3233209853256804</v>
      </c>
      <c r="I12" s="57">
        <f>VLOOKUP($A$6&amp;$D$6&amp;$A12,MOTIVOS_DATOS!$A:$M,I$7,0)</f>
        <v>7.5486418366874997</v>
      </c>
      <c r="J12" s="57">
        <f>VLOOKUP($A$6&amp;$D$6&amp;$A12,MOTIVOS_DATOS!$A:$M,J$7,0)</f>
        <v>5.0327775661372103</v>
      </c>
      <c r="K12" s="57">
        <f>VLOOKUP($A$6&amp;$D$6&amp;$A12,MOTIVOS_DATOS!$A:$M,K$7,0)</f>
        <v>5.1131734382245604</v>
      </c>
      <c r="M12" s="16"/>
    </row>
    <row r="13" spans="1:13" ht="15" customHeight="1" x14ac:dyDescent="0.35">
      <c r="A13" s="54" t="s">
        <v>111</v>
      </c>
      <c r="B13" s="39" t="s">
        <v>111</v>
      </c>
      <c r="C13" s="57">
        <f>VLOOKUP($A$6&amp;$D$6&amp;$A13,MOTIVOS_DATOS!$A:$M,C$7,0)</f>
        <v>3.6990531335944401</v>
      </c>
      <c r="D13" s="57">
        <f>VLOOKUP($A$6&amp;$D$6&amp;$A13,MOTIVOS_DATOS!$A:$M,D$7,0)</f>
        <v>3.5513531040379802</v>
      </c>
      <c r="E13" s="57">
        <f>VLOOKUP($A$6&amp;$D$6&amp;$A13,MOTIVOS_DATOS!$A:$M,E$7,0)</f>
        <v>5.2619045822879702</v>
      </c>
      <c r="F13" s="57">
        <f>VLOOKUP($A$6&amp;$D$6&amp;$A13,MOTIVOS_DATOS!$A:$M,F$7,0)</f>
        <v>3.73546290966596</v>
      </c>
      <c r="G13" s="57">
        <f>VLOOKUP($A$6&amp;$D$6&amp;$A13,MOTIVOS_DATOS!$A:$M,G$7,0)</f>
        <v>3.5500103300645298</v>
      </c>
      <c r="H13" s="57">
        <f>VLOOKUP($A$6&amp;$D$6&amp;$A13,MOTIVOS_DATOS!$A:$M,H$7,0)</f>
        <v>3.7454860918873401</v>
      </c>
      <c r="I13" s="57">
        <f>VLOOKUP($A$6&amp;$D$6&amp;$A13,MOTIVOS_DATOS!$A:$M,I$7,0)</f>
        <v>5.4946854947266397</v>
      </c>
      <c r="J13" s="57">
        <f>VLOOKUP($A$6&amp;$D$6&amp;$A13,MOTIVOS_DATOS!$A:$M,J$7,0)</f>
        <v>3.9007751524337202</v>
      </c>
      <c r="K13" s="57">
        <f>VLOOKUP($A$6&amp;$D$6&amp;$A13,MOTIVOS_DATOS!$A:$M,K$7,0)</f>
        <v>3.5972688028572199</v>
      </c>
      <c r="M13" s="16"/>
    </row>
    <row r="14" spans="1:13" ht="15" customHeight="1" x14ac:dyDescent="0.35">
      <c r="A14" s="54" t="s">
        <v>112</v>
      </c>
      <c r="B14" s="39" t="s">
        <v>112</v>
      </c>
      <c r="C14" s="57">
        <f>VLOOKUP($A$6&amp;$D$6&amp;$A14,MOTIVOS_DATOS!$A:$M,C$7,0)</f>
        <v>9.7487391600792694</v>
      </c>
      <c r="D14" s="57">
        <f>VLOOKUP($A$6&amp;$D$6&amp;$A14,MOTIVOS_DATOS!$A:$M,D$7,0)</f>
        <v>10.6621453797628</v>
      </c>
      <c r="E14" s="57">
        <f>VLOOKUP($A$6&amp;$D$6&amp;$A14,MOTIVOS_DATOS!$A:$M,E$7,0)</f>
        <v>15.1148709344621</v>
      </c>
      <c r="F14" s="57">
        <f>VLOOKUP($A$6&amp;$D$6&amp;$A14,MOTIVOS_DATOS!$A:$M,F$7,0)</f>
        <v>9.7629840832540999</v>
      </c>
      <c r="G14" s="57">
        <f>VLOOKUP($A$6&amp;$D$6&amp;$A14,MOTIVOS_DATOS!$A:$M,G$7,0)</f>
        <v>9.3439265998011205</v>
      </c>
      <c r="H14" s="57">
        <f>VLOOKUP($A$6&amp;$D$6&amp;$A14,MOTIVOS_DATOS!$A:$M,H$7,0)</f>
        <v>10.275102805041801</v>
      </c>
      <c r="I14" s="57">
        <f>VLOOKUP($A$6&amp;$D$6&amp;$A14,MOTIVOS_DATOS!$A:$M,I$7,0)</f>
        <v>14.556888770692501</v>
      </c>
      <c r="J14" s="57">
        <f>VLOOKUP($A$6&amp;$D$6&amp;$A14,MOTIVOS_DATOS!$A:$M,J$7,0)</f>
        <v>9.2638363358996205</v>
      </c>
      <c r="K14" s="57">
        <f>VLOOKUP($A$6&amp;$D$6&amp;$A14,MOTIVOS_DATOS!$A:$M,K$7,0)</f>
        <v>8.7743184308574005</v>
      </c>
      <c r="M14" s="16"/>
    </row>
    <row r="15" spans="1:13" ht="15" customHeight="1" x14ac:dyDescent="0.35">
      <c r="A15" s="54" t="s">
        <v>113</v>
      </c>
      <c r="B15" s="39" t="s">
        <v>113</v>
      </c>
      <c r="C15" s="57">
        <f>VLOOKUP($A$6&amp;$D$6&amp;$A15,MOTIVOS_DATOS!$A:$M,C$7,0)</f>
        <v>0.319426558488561</v>
      </c>
      <c r="D15" s="57">
        <f>VLOOKUP($A$6&amp;$D$6&amp;$A15,MOTIVOS_DATOS!$A:$M,D$7,0)</f>
        <v>0.31934382595062399</v>
      </c>
      <c r="E15" s="57">
        <f>VLOOKUP($A$6&amp;$D$6&amp;$A15,MOTIVOS_DATOS!$A:$M,E$7,0)</f>
        <v>0.35682116488710303</v>
      </c>
      <c r="F15" s="57">
        <f>VLOOKUP($A$6&amp;$D$6&amp;$A15,MOTIVOS_DATOS!$A:$M,F$7,0)</f>
        <v>0.34162653899546103</v>
      </c>
      <c r="G15" s="57">
        <f>VLOOKUP($A$6&amp;$D$6&amp;$A15,MOTIVOS_DATOS!$A:$M,G$7,0)</f>
        <v>0.35017857513226502</v>
      </c>
      <c r="H15" s="57">
        <f>VLOOKUP($A$6&amp;$D$6&amp;$A15,MOTIVOS_DATOS!$A:$M,H$7,0)</f>
        <v>0.334946888012494</v>
      </c>
      <c r="I15" s="57">
        <f>VLOOKUP($A$6&amp;$D$6&amp;$A15,MOTIVOS_DATOS!$A:$M,I$7,0)</f>
        <v>0.44767221606422403</v>
      </c>
      <c r="J15" s="57">
        <f>VLOOKUP($A$6&amp;$D$6&amp;$A15,MOTIVOS_DATOS!$A:$M,J$7,0)</f>
        <v>0.36189667690935401</v>
      </c>
      <c r="K15" s="57">
        <f>VLOOKUP($A$6&amp;$D$6&amp;$A15,MOTIVOS_DATOS!$A:$M,K$7,0)</f>
        <v>0.38457376036159202</v>
      </c>
      <c r="M15" s="16"/>
    </row>
    <row r="16" spans="1:13" ht="15" customHeight="1" x14ac:dyDescent="0.35">
      <c r="A16" s="54" t="s">
        <v>114</v>
      </c>
      <c r="B16" s="39" t="s">
        <v>115</v>
      </c>
      <c r="C16" s="57">
        <f>VLOOKUP($A$6&amp;$D$6&amp;$A16,MOTIVOS_DATOS!$A:$M,C$7,0)</f>
        <v>0.31165171318620699</v>
      </c>
      <c r="D16" s="57">
        <f>VLOOKUP($A$6&amp;$D$6&amp;$A16,MOTIVOS_DATOS!$A:$M,D$7,0)</f>
        <v>0.38686286876354598</v>
      </c>
      <c r="E16" s="57">
        <f>VLOOKUP($A$6&amp;$D$6&amp;$A16,MOTIVOS_DATOS!$A:$M,E$7,0)</f>
        <v>0.57684146073519904</v>
      </c>
      <c r="F16" s="57">
        <f>VLOOKUP($A$6&amp;$D$6&amp;$A16,MOTIVOS_DATOS!$A:$M,F$7,0)</f>
        <v>0.282823649202182</v>
      </c>
      <c r="G16" s="57">
        <f>VLOOKUP($A$6&amp;$D$6&amp;$A16,MOTIVOS_DATOS!$A:$M,G$7,0)</f>
        <v>0.27809881617582</v>
      </c>
      <c r="H16" s="57">
        <f>VLOOKUP($A$6&amp;$D$6&amp;$A16,MOTIVOS_DATOS!$A:$M,H$7,0)</f>
        <v>0.26534804659036099</v>
      </c>
      <c r="I16" s="57">
        <f>VLOOKUP($A$6&amp;$D$6&amp;$A16,MOTIVOS_DATOS!$A:$M,I$7,0)</f>
        <v>0.44018161106782799</v>
      </c>
      <c r="J16" s="57">
        <f>VLOOKUP($A$6&amp;$D$6&amp;$A16,MOTIVOS_DATOS!$A:$M,J$7,0)</f>
        <v>0.25360635922673203</v>
      </c>
      <c r="K16" s="57">
        <f>VLOOKUP($A$6&amp;$D$6&amp;$A16,MOTIVOS_DATOS!$A:$M,K$7,0)</f>
        <v>0.26953558525864202</v>
      </c>
      <c r="M16" s="16"/>
    </row>
    <row r="17" spans="1:14" ht="15" customHeight="1" x14ac:dyDescent="0.35">
      <c r="A17" s="54" t="s">
        <v>116</v>
      </c>
      <c r="B17" s="39" t="s">
        <v>117</v>
      </c>
      <c r="C17" s="57">
        <f>VLOOKUP($A$6&amp;$D$6&amp;$A17,MOTIVOS_DATOS!$A:$M,C$7,0)</f>
        <v>0.82113649185051696</v>
      </c>
      <c r="D17" s="57">
        <f>VLOOKUP($A$6&amp;$D$6&amp;$A17,MOTIVOS_DATOS!$A:$M,D$7,0)</f>
        <v>0.81192705482739203</v>
      </c>
      <c r="E17" s="57">
        <f>VLOOKUP($A$6&amp;$D$6&amp;$A17,MOTIVOS_DATOS!$A:$M,E$7,0)</f>
        <v>1.20314595068665</v>
      </c>
      <c r="F17" s="57">
        <f>VLOOKUP($A$6&amp;$D$6&amp;$A17,MOTIVOS_DATOS!$A:$M,F$7,0)</f>
        <v>0.78993386558642698</v>
      </c>
      <c r="G17" s="57">
        <f>VLOOKUP($A$6&amp;$D$6&amp;$A17,MOTIVOS_DATOS!$A:$M,G$7,0)</f>
        <v>0.78529293004988698</v>
      </c>
      <c r="H17" s="57">
        <f>VLOOKUP($A$6&amp;$D$6&amp;$A17,MOTIVOS_DATOS!$A:$M,H$7,0)</f>
        <v>0.74916442218879298</v>
      </c>
      <c r="I17" s="57">
        <f>VLOOKUP($A$6&amp;$D$6&amp;$A17,MOTIVOS_DATOS!$A:$M,I$7,0)</f>
        <v>0.96566282668766701</v>
      </c>
      <c r="J17" s="57">
        <f>VLOOKUP($A$6&amp;$D$6&amp;$A17,MOTIVOS_DATOS!$A:$M,J$7,0)</f>
        <v>0.74651671359409899</v>
      </c>
      <c r="K17" s="57">
        <f>VLOOKUP($A$6&amp;$D$6&amp;$A17,MOTIVOS_DATOS!$A:$M,K$7,0)</f>
        <v>0.73793830880226297</v>
      </c>
      <c r="M17" s="16"/>
    </row>
    <row r="18" spans="1:14" ht="15" customHeight="1" x14ac:dyDescent="0.35">
      <c r="A18" s="54" t="s">
        <v>117</v>
      </c>
      <c r="B18" s="39" t="s">
        <v>118</v>
      </c>
      <c r="C18" s="57">
        <f>VLOOKUP($A$6&amp;$D$6&amp;$A18,MOTIVOS_DATOS!$A:$M,C$7,0)</f>
        <v>0.125157121885413</v>
      </c>
      <c r="D18" s="57">
        <f>VLOOKUP($A$6&amp;$D$6&amp;$A18,MOTIVOS_DATOS!$A:$M,D$7,0)</f>
        <v>0.134071829862553</v>
      </c>
      <c r="E18" s="57">
        <f>VLOOKUP($A$6&amp;$D$6&amp;$A18,MOTIVOS_DATOS!$A:$M,E$7,0)</f>
        <v>0.27640203555762699</v>
      </c>
      <c r="F18" s="57">
        <f>VLOOKUP($A$6&amp;$D$6&amp;$A18,MOTIVOS_DATOS!$A:$M,F$7,0)</f>
        <v>9.3813759002951205E-2</v>
      </c>
      <c r="G18" s="57">
        <f>VLOOKUP($A$6&amp;$D$6&amp;$A18,MOTIVOS_DATOS!$A:$M,G$7,0)</f>
        <v>8.06129684776732E-2</v>
      </c>
      <c r="H18" s="57">
        <f>VLOOKUP($A$6&amp;$D$6&amp;$A18,MOTIVOS_DATOS!$A:$M,H$7,0)</f>
        <v>0.113181128473842</v>
      </c>
      <c r="I18" s="57">
        <f>VLOOKUP($A$6&amp;$D$6&amp;$A18,MOTIVOS_DATOS!$A:$M,I$7,0)</f>
        <v>0.29335999859196099</v>
      </c>
      <c r="J18" s="57">
        <f>VLOOKUP($A$6&amp;$D$6&amp;$A18,MOTIVOS_DATOS!$A:$M,J$7,0)</f>
        <v>0.128201221970663</v>
      </c>
      <c r="K18" s="57">
        <f>VLOOKUP($A$6&amp;$D$6&amp;$A18,MOTIVOS_DATOS!$A:$M,K$7,0)</f>
        <v>8.0180725383924803E-2</v>
      </c>
      <c r="M18" s="16"/>
    </row>
    <row r="19" spans="1:14" ht="15" customHeight="1" x14ac:dyDescent="0.35">
      <c r="A19" s="54" t="s">
        <v>118</v>
      </c>
      <c r="B19" s="39" t="s">
        <v>119</v>
      </c>
      <c r="C19" s="57">
        <f>VLOOKUP($A$6&amp;$D$6&amp;$A19,MOTIVOS_DATOS!$A:$M,C$7,0)</f>
        <v>0.329177895783962</v>
      </c>
      <c r="D19" s="57">
        <f>VLOOKUP($A$6&amp;$D$6&amp;$A19,MOTIVOS_DATOS!$A:$M,D$7,0)</f>
        <v>0.37713550092459203</v>
      </c>
      <c r="E19" s="57">
        <f>VLOOKUP($A$6&amp;$D$6&amp;$A19,MOTIVOS_DATOS!$A:$M,E$7,0)</f>
        <v>0.62219295230100702</v>
      </c>
      <c r="F19" s="57">
        <f>VLOOKUP($A$6&amp;$D$6&amp;$A19,MOTIVOS_DATOS!$A:$M,F$7,0)</f>
        <v>0.32436049963083702</v>
      </c>
      <c r="G19" s="57">
        <f>VLOOKUP($A$6&amp;$D$6&amp;$A19,MOTIVOS_DATOS!$A:$M,G$7,0)</f>
        <v>0.27906762517914502</v>
      </c>
      <c r="H19" s="57">
        <f>VLOOKUP($A$6&amp;$D$6&amp;$A19,MOTIVOS_DATOS!$A:$M,H$7,0)</f>
        <v>0.34515085887353703</v>
      </c>
      <c r="I19" s="57">
        <f>VLOOKUP($A$6&amp;$D$6&amp;$A19,MOTIVOS_DATOS!$A:$M,I$7,0)</f>
        <v>0.61211436375666195</v>
      </c>
      <c r="J19" s="57">
        <f>VLOOKUP($A$6&amp;$D$6&amp;$A19,MOTIVOS_DATOS!$A:$M,J$7,0)</f>
        <v>0.32174177115801</v>
      </c>
      <c r="K19" s="57">
        <f>VLOOKUP($A$6&amp;$D$6&amp;$A19,MOTIVOS_DATOS!$A:$M,K$7,0)</f>
        <v>0.28611894447080199</v>
      </c>
      <c r="M19" s="16"/>
    </row>
    <row r="20" spans="1:14" s="8" customFormat="1" ht="15" customHeight="1" x14ac:dyDescent="0.35">
      <c r="A20" s="54" t="s">
        <v>119</v>
      </c>
      <c r="B20" s="39" t="s">
        <v>120</v>
      </c>
      <c r="C20" s="57">
        <f>VLOOKUP($A$6&amp;$D$6&amp;$A20,MOTIVOS_DATOS!$A:$M,C$7,0)</f>
        <v>0.41362191965712303</v>
      </c>
      <c r="D20" s="57">
        <f>VLOOKUP($A$6&amp;$D$6&amp;$A20,MOTIVOS_DATOS!$A:$M,D$7,0)</f>
        <v>0.41058972104258601</v>
      </c>
      <c r="E20" s="57">
        <f>VLOOKUP($A$6&amp;$D$6&amp;$A20,MOTIVOS_DATOS!$A:$M,E$7,0)</f>
        <v>0.54966168665012105</v>
      </c>
      <c r="F20" s="57">
        <f>VLOOKUP($A$6&amp;$D$6&amp;$A20,MOTIVOS_DATOS!$A:$M,F$7,0)</f>
        <v>0.33308420743621397</v>
      </c>
      <c r="G20" s="57">
        <f>VLOOKUP($A$6&amp;$D$6&amp;$A20,MOTIVOS_DATOS!$A:$M,G$7,0)</f>
        <v>0.39147917769560298</v>
      </c>
      <c r="H20" s="57">
        <f>VLOOKUP($A$6&amp;$D$6&amp;$A20,MOTIVOS_DATOS!$A:$M,H$7,0)</f>
        <v>0.40276490439796703</v>
      </c>
      <c r="I20" s="57">
        <f>VLOOKUP($A$6&amp;$D$6&amp;$A20,MOTIVOS_DATOS!$A:$M,I$7,0)</f>
        <v>0.54805081149513402</v>
      </c>
      <c r="J20" s="57">
        <f>VLOOKUP($A$6&amp;$D$6&amp;$A20,MOTIVOS_DATOS!$A:$M,J$7,0)</f>
        <v>0.40378998181292203</v>
      </c>
      <c r="K20" s="57">
        <f>VLOOKUP($A$6&amp;$D$6&amp;$A20,MOTIVOS_DATOS!$A:$M,K$7,0)</f>
        <v>0.39616296621589497</v>
      </c>
      <c r="L20" s="17"/>
      <c r="M20" s="16"/>
    </row>
    <row r="21" spans="1:14" ht="15" customHeight="1" x14ac:dyDescent="0.35">
      <c r="A21" s="54" t="s">
        <v>120</v>
      </c>
      <c r="B21" s="39" t="s">
        <v>121</v>
      </c>
      <c r="C21" s="57">
        <f>VLOOKUP($A$6&amp;$D$6&amp;$A21,MOTIVOS_DATOS!$A:$M,C$7,0)</f>
        <v>0.24331529472994301</v>
      </c>
      <c r="D21" s="57">
        <f>VLOOKUP($A$6&amp;$D$6&amp;$A21,MOTIVOS_DATOS!$A:$M,D$7,0)</f>
        <v>0.279116118783372</v>
      </c>
      <c r="E21" s="57">
        <f>VLOOKUP($A$6&amp;$D$6&amp;$A21,MOTIVOS_DATOS!$A:$M,E$7,0)</f>
        <v>0.34977916334139902</v>
      </c>
      <c r="F21" s="57">
        <f>VLOOKUP($A$6&amp;$D$6&amp;$A21,MOTIVOS_DATOS!$A:$M,F$7,0)</f>
        <v>0.28215914062800201</v>
      </c>
      <c r="G21" s="57">
        <f>VLOOKUP($A$6&amp;$D$6&amp;$A21,MOTIVOS_DATOS!$A:$M,G$7,0)</f>
        <v>0.28101319000050701</v>
      </c>
      <c r="H21" s="57">
        <f>VLOOKUP($A$6&amp;$D$6&amp;$A21,MOTIVOS_DATOS!$A:$M,H$7,0)</f>
        <v>0.28000267610790802</v>
      </c>
      <c r="I21" s="57">
        <f>VLOOKUP($A$6&amp;$D$6&amp;$A21,MOTIVOS_DATOS!$A:$M,I$7,0)</f>
        <v>0.34638302450858999</v>
      </c>
      <c r="J21" s="57">
        <f>VLOOKUP($A$6&amp;$D$6&amp;$A21,MOTIVOS_DATOS!$A:$M,J$7,0)</f>
        <v>0.23796636043913999</v>
      </c>
      <c r="K21" s="57">
        <f>VLOOKUP($A$6&amp;$D$6&amp;$A21,MOTIVOS_DATOS!$A:$M,K$7,0)</f>
        <v>0.18842562917427999</v>
      </c>
      <c r="M21" s="16"/>
    </row>
    <row r="22" spans="1:14" ht="15" customHeight="1" x14ac:dyDescent="0.35">
      <c r="A22" s="54" t="s">
        <v>121</v>
      </c>
      <c r="B22" s="39" t="s">
        <v>122</v>
      </c>
      <c r="C22" s="57">
        <f>VLOOKUP($A$6&amp;$D$6&amp;$A22,MOTIVOS_DATOS!$A:$M,C$7,0)</f>
        <v>0.73934064047197601</v>
      </c>
      <c r="D22" s="57">
        <f>VLOOKUP($A$6&amp;$D$6&amp;$A22,MOTIVOS_DATOS!$A:$M,D$7,0)</f>
        <v>1.26146666951926</v>
      </c>
      <c r="E22" s="57">
        <f>VLOOKUP($A$6&amp;$D$6&amp;$A22,MOTIVOS_DATOS!$A:$M,E$7,0)</f>
        <v>2.4408840662619902</v>
      </c>
      <c r="F22" s="57">
        <f>VLOOKUP($A$6&amp;$D$6&amp;$A22,MOTIVOS_DATOS!$A:$M,F$7,0)</f>
        <v>0.85012312173765303</v>
      </c>
      <c r="G22" s="57">
        <f>VLOOKUP($A$6&amp;$D$6&amp;$A22,MOTIVOS_DATOS!$A:$M,G$7,0)</f>
        <v>0.81742628453308597</v>
      </c>
      <c r="H22" s="57">
        <f>VLOOKUP($A$6&amp;$D$6&amp;$A22,MOTIVOS_DATOS!$A:$M,H$7,0)</f>
        <v>1.09017982280211</v>
      </c>
      <c r="I22" s="57">
        <f>VLOOKUP($A$6&amp;$D$6&amp;$A22,MOTIVOS_DATOS!$A:$M,I$7,0)</f>
        <v>2.3370634633393301</v>
      </c>
      <c r="J22" s="57">
        <f>VLOOKUP($A$6&amp;$D$6&amp;$A22,MOTIVOS_DATOS!$A:$M,J$7,0)</f>
        <v>0.81816822964031999</v>
      </c>
      <c r="K22" s="57">
        <f>VLOOKUP($A$6&amp;$D$6&amp;$A22,MOTIVOS_DATOS!$A:$M,K$7,0)</f>
        <v>0.777038231858171</v>
      </c>
      <c r="L22" s="1"/>
      <c r="M22" s="16"/>
    </row>
    <row r="23" spans="1:14" ht="6" customHeight="1" x14ac:dyDescent="0.35">
      <c r="A23" s="54"/>
      <c r="B23" s="39"/>
      <c r="C23" s="58"/>
      <c r="D23" s="58"/>
      <c r="E23" s="58"/>
      <c r="F23" s="58"/>
      <c r="G23" s="58"/>
      <c r="H23" s="58"/>
      <c r="I23" s="58"/>
      <c r="J23" s="58"/>
      <c r="K23" s="58"/>
      <c r="L23" s="1"/>
      <c r="M23" s="16"/>
    </row>
    <row r="24" spans="1:14" ht="15" customHeight="1" x14ac:dyDescent="0.35">
      <c r="A24" s="54" t="s">
        <v>123</v>
      </c>
      <c r="B24" s="39" t="s">
        <v>124</v>
      </c>
      <c r="C24" s="57">
        <f>VLOOKUP($A$6&amp;$D$6&amp;$A24,MOTIVOS_DATOS!$A:$M,C$7,0)</f>
        <v>0.85480532532032105</v>
      </c>
      <c r="D24" s="57">
        <f>VLOOKUP($A$6&amp;$D$6&amp;$A24,MOTIVOS_DATOS!$A:$M,D$7,0)</f>
        <v>1.0978548733867499</v>
      </c>
      <c r="E24" s="57">
        <f>VLOOKUP($A$6&amp;$D$6&amp;$A24,MOTIVOS_DATOS!$A:$M,E$7,0)</f>
        <v>2.1560898514673998</v>
      </c>
      <c r="F24" s="57">
        <f>VLOOKUP($A$6&amp;$D$6&amp;$A24,MOTIVOS_DATOS!$A:$M,F$7,0)</f>
        <v>0.85220669752953704</v>
      </c>
      <c r="G24" s="57">
        <f>VLOOKUP($A$6&amp;$D$6&amp;$A24,MOTIVOS_DATOS!$A:$M,G$7,0)</f>
        <v>0.74411418002635998</v>
      </c>
      <c r="H24" s="57">
        <f>VLOOKUP($A$6&amp;$D$6&amp;$A24,MOTIVOS_DATOS!$A:$M,H$7,0)</f>
        <v>0.934106883278779</v>
      </c>
      <c r="I24" s="57">
        <f>VLOOKUP($A$6&amp;$D$6&amp;$A24,MOTIVOS_DATOS!$A:$M,I$7,0)</f>
        <v>1.9691256525362799</v>
      </c>
      <c r="J24" s="57">
        <f>VLOOKUP($A$6&amp;$D$6&amp;$A24,MOTIVOS_DATOS!$A:$M,J$7,0)</f>
        <v>0.78627783878660396</v>
      </c>
      <c r="K24" s="57">
        <f>VLOOKUP($A$6&amp;$D$6&amp;$A24,MOTIVOS_DATOS!$A:$M,K$7,0)</f>
        <v>0.78096937771420305</v>
      </c>
      <c r="L24" s="1"/>
      <c r="M24" s="16"/>
    </row>
    <row r="25" spans="1:14" s="8" customFormat="1" ht="15" customHeight="1" x14ac:dyDescent="0.35">
      <c r="A25" s="54" t="s">
        <v>125</v>
      </c>
      <c r="B25" s="39" t="s">
        <v>126</v>
      </c>
      <c r="C25" s="57">
        <f>VLOOKUP($A$6&amp;$D$6&amp;$A25,MOTIVOS_DATOS!$A:$M,C$7,0)</f>
        <v>1.1984277331051501</v>
      </c>
      <c r="D25" s="57">
        <f>VLOOKUP($A$6&amp;$D$6&amp;$A25,MOTIVOS_DATOS!$A:$M,D$7,0)</f>
        <v>1.0947286865206201</v>
      </c>
      <c r="E25" s="57">
        <f>VLOOKUP($A$6&amp;$D$6&amp;$A25,MOTIVOS_DATOS!$A:$M,E$7,0)</f>
        <v>1.48851226144903</v>
      </c>
      <c r="F25" s="57">
        <f>VLOOKUP($A$6&amp;$D$6&amp;$A25,MOTIVOS_DATOS!$A:$M,F$7,0)</f>
        <v>1.32808120041969</v>
      </c>
      <c r="G25" s="57">
        <f>VLOOKUP($A$6&amp;$D$6&amp;$A25,MOTIVOS_DATOS!$A:$M,G$7,0)</f>
        <v>1.2121221389069301</v>
      </c>
      <c r="H25" s="57">
        <f>VLOOKUP($A$6&amp;$D$6&amp;$A25,MOTIVOS_DATOS!$A:$M,H$7,0)</f>
        <v>1.20622842152036</v>
      </c>
      <c r="I25" s="57">
        <f>VLOOKUP($A$6&amp;$D$6&amp;$A25,MOTIVOS_DATOS!$A:$M,I$7,0)</f>
        <v>1.97793967251613</v>
      </c>
      <c r="J25" s="57">
        <f>VLOOKUP($A$6&amp;$D$6&amp;$A25,MOTIVOS_DATOS!$A:$M,J$7,0)</f>
        <v>1.4262069503660599</v>
      </c>
      <c r="K25" s="57">
        <f>VLOOKUP($A$6&amp;$D$6&amp;$A25,MOTIVOS_DATOS!$A:$M,K$7,0)</f>
        <v>1.5663688254085999</v>
      </c>
      <c r="L25" s="1"/>
      <c r="M25" s="16"/>
      <c r="N25" s="87"/>
    </row>
    <row r="26" spans="1:14" ht="15" customHeight="1" x14ac:dyDescent="0.35">
      <c r="A26" s="54" t="s">
        <v>127</v>
      </c>
      <c r="B26" s="39" t="s">
        <v>128</v>
      </c>
      <c r="C26" s="57">
        <f>VLOOKUP($A$6&amp;$D$6&amp;$A26,MOTIVOS_DATOS!$A:$M,C$7,0)</f>
        <v>16.363521021145399</v>
      </c>
      <c r="D26" s="57">
        <f>VLOOKUP($A$6&amp;$D$6&amp;$A26,MOTIVOS_DATOS!$A:$M,D$7,0)</f>
        <v>18.310759933746599</v>
      </c>
      <c r="E26" s="57">
        <f>VLOOKUP($A$6&amp;$D$6&amp;$A26,MOTIVOS_DATOS!$A:$M,E$7,0)</f>
        <v>27.193167509288401</v>
      </c>
      <c r="F26" s="57">
        <f>VLOOKUP($A$6&amp;$D$6&amp;$A26,MOTIVOS_DATOS!$A:$M,F$7,0)</f>
        <v>17.421705086562799</v>
      </c>
      <c r="G26" s="57">
        <f>VLOOKUP($A$6&amp;$D$6&amp;$A26,MOTIVOS_DATOS!$A:$M,G$7,0)</f>
        <v>16.194418825972601</v>
      </c>
      <c r="H26" s="57">
        <f>VLOOKUP($A$6&amp;$D$6&amp;$A26,MOTIVOS_DATOS!$A:$M,H$7,0)</f>
        <v>17.996061272236801</v>
      </c>
      <c r="I26" s="57">
        <f>VLOOKUP($A$6&amp;$D$6&amp;$A26,MOTIVOS_DATOS!$A:$M,I$7,0)</f>
        <v>26.751974683995101</v>
      </c>
      <c r="J26" s="57">
        <f>VLOOKUP($A$6&amp;$D$6&amp;$A26,MOTIVOS_DATOS!$A:$M,J$7,0)</f>
        <v>16.7584799598337</v>
      </c>
      <c r="K26" s="57">
        <f>VLOOKUP($A$6&amp;$D$6&amp;$A26,MOTIVOS_DATOS!$A:$M,K$7,0)</f>
        <v>15.7497039412895</v>
      </c>
      <c r="M26" s="16"/>
      <c r="N26" s="87"/>
    </row>
    <row r="27" spans="1:14" ht="15" customHeight="1" x14ac:dyDescent="0.35">
      <c r="A27" s="54" t="s">
        <v>129</v>
      </c>
      <c r="B27" s="39" t="s">
        <v>130</v>
      </c>
      <c r="C27" s="57">
        <f>VLOOKUP($A$6&amp;$D$6&amp;$A27,MOTIVOS_DATOS!$A:$M,C$7,0)</f>
        <v>1.47252669953663</v>
      </c>
      <c r="D27" s="57">
        <f>VLOOKUP($A$6&amp;$D$6&amp;$A27,MOTIVOS_DATOS!$A:$M,D$7,0)</f>
        <v>1.46693637020173</v>
      </c>
      <c r="E27" s="57">
        <f>VLOOKUP($A$6&amp;$D$6&amp;$A27,MOTIVOS_DATOS!$A:$M,E$7,0)</f>
        <v>1.7873038788317599</v>
      </c>
      <c r="F27" s="57">
        <f>VLOOKUP($A$6&amp;$D$6&amp;$A27,MOTIVOS_DATOS!$A:$M,F$7,0)</f>
        <v>1.3029173191983201</v>
      </c>
      <c r="G27" s="57">
        <f>VLOOKUP($A$6&amp;$D$6&amp;$A27,MOTIVOS_DATOS!$A:$M,G$7,0)</f>
        <v>1.4790839823042401</v>
      </c>
      <c r="H27" s="57">
        <f>VLOOKUP($A$6&amp;$D$6&amp;$A27,MOTIVOS_DATOS!$A:$M,H$7,0)</f>
        <v>1.5053408429730599</v>
      </c>
      <c r="I27" s="57">
        <f>VLOOKUP($A$6&amp;$D$6&amp;$A27,MOTIVOS_DATOS!$A:$M,I$7,0)</f>
        <v>1.72784672995888</v>
      </c>
      <c r="J27" s="57">
        <f>VLOOKUP($A$6&amp;$D$6&amp;$A27,MOTIVOS_DATOS!$A:$M,J$7,0)</f>
        <v>1.23182559528158</v>
      </c>
      <c r="K27" s="57">
        <f>VLOOKUP($A$6&amp;$D$6&amp;$A27,MOTIVOS_DATOS!$A:$M,K$7,0)</f>
        <v>1.17001866572333</v>
      </c>
      <c r="M27" s="16"/>
      <c r="N27" s="87"/>
    </row>
    <row r="28" spans="1:14" ht="15" customHeight="1" x14ac:dyDescent="0.35">
      <c r="A28" s="54" t="s">
        <v>131</v>
      </c>
      <c r="B28" s="39" t="s">
        <v>132</v>
      </c>
      <c r="C28" s="57">
        <f>VLOOKUP($A$6&amp;$D$6&amp;$A28,MOTIVOS_DATOS!$A:$M,C$7,0)</f>
        <v>5.1420262033843402E-2</v>
      </c>
      <c r="D28" s="57">
        <f>VLOOKUP($A$6&amp;$D$6&amp;$A28,MOTIVOS_DATOS!$A:$M,D$7,0)</f>
        <v>4.3684484728414401E-2</v>
      </c>
      <c r="E28" s="57">
        <f>VLOOKUP($A$6&amp;$D$6&amp;$A28,MOTIVOS_DATOS!$A:$M,E$7,0)</f>
        <v>5.3807199568809097E-2</v>
      </c>
      <c r="F28" s="57">
        <f>VLOOKUP($A$6&amp;$D$6&amp;$A28,MOTIVOS_DATOS!$A:$M,F$7,0)</f>
        <v>5.1488232533381403E-2</v>
      </c>
      <c r="G28" s="57">
        <f>VLOOKUP($A$6&amp;$D$6&amp;$A28,MOTIVOS_DATOS!$A:$M,G$7,0)</f>
        <v>4.1448225173423198E-2</v>
      </c>
      <c r="H28" s="57">
        <f>VLOOKUP($A$6&amp;$D$6&amp;$A28,MOTIVOS_DATOS!$A:$M,H$7,0)</f>
        <v>3.2684607257254597E-2</v>
      </c>
      <c r="I28" s="57">
        <f>VLOOKUP($A$6&amp;$D$6&amp;$A28,MOTIVOS_DATOS!$A:$M,I$7,0)</f>
        <v>3.7998343418527598E-2</v>
      </c>
      <c r="J28" s="57">
        <f>VLOOKUP($A$6&amp;$D$6&amp;$A28,MOTIVOS_DATOS!$A:$M,J$7,0)</f>
        <v>7.0404003489270103E-2</v>
      </c>
      <c r="K28" s="57">
        <f>VLOOKUP($A$6&amp;$D$6&amp;$A28,MOTIVOS_DATOS!$A:$M,K$7,0)</f>
        <v>3.2202287788584999E-2</v>
      </c>
      <c r="L28" s="17"/>
      <c r="M28" s="16"/>
      <c r="N28" s="87"/>
    </row>
    <row r="29" spans="1:14" ht="15" customHeight="1" x14ac:dyDescent="0.35">
      <c r="A29" s="54" t="s">
        <v>133</v>
      </c>
      <c r="B29" s="39" t="s">
        <v>134</v>
      </c>
      <c r="C29" s="57">
        <f>VLOOKUP($A$6&amp;$D$6&amp;$A29,MOTIVOS_DATOS!$A:$M,C$7,0)</f>
        <v>2.7387047699844298</v>
      </c>
      <c r="D29" s="57">
        <f>VLOOKUP($A$6&amp;$D$6&amp;$A29,MOTIVOS_DATOS!$A:$M,D$7,0)</f>
        <v>2.70301838600018</v>
      </c>
      <c r="E29" s="57">
        <f>VLOOKUP($A$6&amp;$D$6&amp;$A29,MOTIVOS_DATOS!$A:$M,E$7,0)</f>
        <v>3.48404666537273</v>
      </c>
      <c r="F29" s="57">
        <f>VLOOKUP($A$6&amp;$D$6&amp;$A29,MOTIVOS_DATOS!$A:$M,F$7,0)</f>
        <v>2.59008007779014</v>
      </c>
      <c r="G29" s="57">
        <f>VLOOKUP($A$6&amp;$D$6&amp;$A29,MOTIVOS_DATOS!$A:$M,G$7,0)</f>
        <v>2.6897258509430801</v>
      </c>
      <c r="H29" s="57">
        <f>VLOOKUP($A$6&amp;$D$6&amp;$A29,MOTIVOS_DATOS!$A:$M,H$7,0)</f>
        <v>2.6057007923059001</v>
      </c>
      <c r="I29" s="57">
        <f>VLOOKUP($A$6&amp;$D$6&amp;$A29,MOTIVOS_DATOS!$A:$M,I$7,0)</f>
        <v>3.4408662870406799</v>
      </c>
      <c r="J29" s="57">
        <f>VLOOKUP($A$6&amp;$D$6&amp;$A29,MOTIVOS_DATOS!$A:$M,J$7,0)</f>
        <v>2.5887395635130201</v>
      </c>
      <c r="K29" s="57">
        <f>VLOOKUP($A$6&amp;$D$6&amp;$A29,MOTIVOS_DATOS!$A:$M,K$7,0)</f>
        <v>2.7826997909802502</v>
      </c>
      <c r="M29" s="16"/>
      <c r="N29" s="87"/>
    </row>
    <row r="30" spans="1:14" ht="15" customHeight="1" x14ac:dyDescent="0.35">
      <c r="A30" s="54" t="s">
        <v>135</v>
      </c>
      <c r="B30" s="39" t="s">
        <v>136</v>
      </c>
      <c r="C30" s="57">
        <f>VLOOKUP($A$6&amp;$D$6&amp;$A30,MOTIVOS_DATOS!$A:$M,C$7,0)</f>
        <v>3.8162563279816299E-2</v>
      </c>
      <c r="D30" s="57">
        <f>VLOOKUP($A$6&amp;$D$6&amp;$A30,MOTIVOS_DATOS!$A:$M,D$7,0)</f>
        <v>1.5331517940667699E-2</v>
      </c>
      <c r="E30" s="57">
        <f>VLOOKUP($A$6&amp;$D$6&amp;$A30,MOTIVOS_DATOS!$A:$M,E$7,0)</f>
        <v>4.9847576014310398E-2</v>
      </c>
      <c r="F30" s="57">
        <f>VLOOKUP($A$6&amp;$D$6&amp;$A30,MOTIVOS_DATOS!$A:$M,F$7,0)</f>
        <v>2.08843703992545E-2</v>
      </c>
      <c r="G30" s="57">
        <f>VLOOKUP($A$6&amp;$D$6&amp;$A30,MOTIVOS_DATOS!$A:$M,G$7,0)</f>
        <v>2.5554704814629702E-2</v>
      </c>
      <c r="H30" s="57">
        <f>VLOOKUP($A$6&amp;$D$6&amp;$A30,MOTIVOS_DATOS!$A:$M,H$7,0)</f>
        <v>1.63879270259699E-2</v>
      </c>
      <c r="I30" s="57">
        <f>VLOOKUP($A$6&amp;$D$6&amp;$A30,MOTIVOS_DATOS!$A:$M,I$7,0)</f>
        <v>5.2883858037645899E-2</v>
      </c>
      <c r="J30" s="57">
        <f>VLOOKUP($A$6&amp;$D$6&amp;$A30,MOTIVOS_DATOS!$A:$M,J$7,0)</f>
        <v>2.2347550182110699E-2</v>
      </c>
      <c r="K30" s="57">
        <f>VLOOKUP($A$6&amp;$D$6&amp;$A30,MOTIVOS_DATOS!$A:$M,K$7,0)</f>
        <v>2.9009834717572399E-2</v>
      </c>
      <c r="M30" s="16"/>
      <c r="N30" s="87"/>
    </row>
    <row r="31" spans="1:14" s="8" customFormat="1" ht="15" customHeight="1" x14ac:dyDescent="0.35">
      <c r="A31" s="54" t="s">
        <v>137</v>
      </c>
      <c r="B31" s="39" t="s">
        <v>138</v>
      </c>
      <c r="C31" s="57">
        <f>VLOOKUP($A$6&amp;$D$6&amp;$A31,MOTIVOS_DATOS!$A:$M,C$7,0)</f>
        <v>0.51362774402796496</v>
      </c>
      <c r="D31" s="57">
        <f>VLOOKUP($A$6&amp;$D$6&amp;$A31,MOTIVOS_DATOS!$A:$M,D$7,0)</f>
        <v>0.65326776335834102</v>
      </c>
      <c r="E31" s="57">
        <f>VLOOKUP($A$6&amp;$D$6&amp;$A31,MOTIVOS_DATOS!$A:$M,E$7,0)</f>
        <v>1.2055461902520599</v>
      </c>
      <c r="F31" s="57">
        <f>VLOOKUP($A$6&amp;$D$6&amp;$A31,MOTIVOS_DATOS!$A:$M,F$7,0)</f>
        <v>0.56627246870029702</v>
      </c>
      <c r="G31" s="57">
        <f>VLOOKUP($A$6&amp;$D$6&amp;$A31,MOTIVOS_DATOS!$A:$M,G$7,0)</f>
        <v>0.541980074730957</v>
      </c>
      <c r="H31" s="57">
        <f>VLOOKUP($A$6&amp;$D$6&amp;$A31,MOTIVOS_DATOS!$A:$M,H$7,0)</f>
        <v>0.58849614717136101</v>
      </c>
      <c r="I31" s="57">
        <f>VLOOKUP($A$6&amp;$D$6&amp;$A31,MOTIVOS_DATOS!$A:$M,I$7,0)</f>
        <v>1.10079137315539</v>
      </c>
      <c r="J31" s="57">
        <f>VLOOKUP($A$6&amp;$D$6&amp;$A31,MOTIVOS_DATOS!$A:$M,J$7,0)</f>
        <v>0.56103330089231296</v>
      </c>
      <c r="K31" s="57">
        <f>VLOOKUP($A$6&amp;$D$6&amp;$A31,MOTIVOS_DATOS!$A:$M,K$7,0)</f>
        <v>0.63469162189629702</v>
      </c>
      <c r="L31" s="2"/>
      <c r="M31" s="16"/>
      <c r="N31" s="87"/>
    </row>
    <row r="32" spans="1:14" s="8" customFormat="1" ht="6" customHeight="1" x14ac:dyDescent="0.35">
      <c r="A32" s="54"/>
      <c r="B32" s="39"/>
      <c r="C32" s="58"/>
      <c r="D32" s="58"/>
      <c r="E32" s="58"/>
      <c r="F32" s="58"/>
      <c r="G32" s="58"/>
      <c r="H32" s="58"/>
      <c r="I32" s="58"/>
      <c r="J32" s="58"/>
      <c r="K32" s="58"/>
      <c r="L32" s="2"/>
      <c r="M32" s="16"/>
    </row>
    <row r="33" spans="1:16" ht="15" customHeight="1" x14ac:dyDescent="0.35">
      <c r="A33" s="54" t="s">
        <v>139</v>
      </c>
      <c r="B33" s="39" t="s">
        <v>140</v>
      </c>
      <c r="C33" s="57">
        <f>VLOOKUP($A$6&amp;$D$6&amp;$A33,MOTIVOS_DATOS!$A:$M,C$7,0)</f>
        <v>2.77672598256743</v>
      </c>
      <c r="D33" s="57">
        <f>VLOOKUP($A$6&amp;$D$6&amp;$A33,MOTIVOS_DATOS!$A:$M,D$7,0)</f>
        <v>2.70493822661301</v>
      </c>
      <c r="E33" s="57">
        <f>VLOOKUP($A$6&amp;$D$6&amp;$A33,MOTIVOS_DATOS!$A:$M,E$7,0)</f>
        <v>3.7160609578255701</v>
      </c>
      <c r="F33" s="57">
        <f>VLOOKUP($A$6&amp;$D$6&amp;$A33,MOTIVOS_DATOS!$A:$M,F$7,0)</f>
        <v>2.6396916753196602</v>
      </c>
      <c r="G33" s="57">
        <f>VLOOKUP($A$6&amp;$D$6&amp;$A33,MOTIVOS_DATOS!$A:$M,G$7,0)</f>
        <v>2.7231782688094999</v>
      </c>
      <c r="H33" s="57">
        <f>VLOOKUP($A$6&amp;$D$6&amp;$A33,MOTIVOS_DATOS!$A:$M,H$7,0)</f>
        <v>2.6156664207933402</v>
      </c>
      <c r="I33" s="57">
        <f>VLOOKUP($A$6&amp;$D$6&amp;$A33,MOTIVOS_DATOS!$A:$M,I$7,0)</f>
        <v>3.50494010364099</v>
      </c>
      <c r="J33" s="57">
        <f>VLOOKUP($A$6&amp;$D$6&amp;$A33,MOTIVOS_DATOS!$A:$M,J$7,0)</f>
        <v>2.4604293820234302</v>
      </c>
      <c r="K33" s="57">
        <f>VLOOKUP($A$6&amp;$D$6&amp;$A33,MOTIVOS_DATOS!$A:$M,K$7,0)</f>
        <v>2.4168663140022102</v>
      </c>
      <c r="L33" s="17"/>
      <c r="M33" s="16"/>
      <c r="N33" s="87"/>
    </row>
    <row r="34" spans="1:16" ht="15" customHeight="1" x14ac:dyDescent="0.35">
      <c r="A34" s="54" t="s">
        <v>141</v>
      </c>
      <c r="B34" s="39" t="s">
        <v>142</v>
      </c>
      <c r="C34" s="57">
        <f>VLOOKUP($A$6&amp;$D$6&amp;$A34,MOTIVOS_DATOS!$A:$M,C$7,0)</f>
        <v>2.4503036119143098</v>
      </c>
      <c r="D34" s="57">
        <f>VLOOKUP($A$6&amp;$D$6&amp;$A34,MOTIVOS_DATOS!$A:$M,D$7,0)</f>
        <v>2.7265056106573602</v>
      </c>
      <c r="E34" s="57">
        <f>VLOOKUP($A$6&amp;$D$6&amp;$A34,MOTIVOS_DATOS!$A:$M,E$7,0)</f>
        <v>3.91575874074123</v>
      </c>
      <c r="F34" s="57">
        <f>VLOOKUP($A$6&amp;$D$6&amp;$A34,MOTIVOS_DATOS!$A:$M,F$7,0)</f>
        <v>2.6321437944411898</v>
      </c>
      <c r="G34" s="57">
        <f>VLOOKUP($A$6&amp;$D$6&amp;$A34,MOTIVOS_DATOS!$A:$M,G$7,0)</f>
        <v>2.3169280078732402</v>
      </c>
      <c r="H34" s="57">
        <f>VLOOKUP($A$6&amp;$D$6&amp;$A34,MOTIVOS_DATOS!$A:$M,H$7,0)</f>
        <v>2.5292708916064601</v>
      </c>
      <c r="I34" s="57">
        <f>VLOOKUP($A$6&amp;$D$6&amp;$A34,MOTIVOS_DATOS!$A:$M,I$7,0)</f>
        <v>3.7383146228494502</v>
      </c>
      <c r="J34" s="57">
        <f>VLOOKUP($A$6&amp;$D$6&amp;$A34,MOTIVOS_DATOS!$A:$M,J$7,0)</f>
        <v>2.32895258988008</v>
      </c>
      <c r="K34" s="57">
        <f>VLOOKUP($A$6&amp;$D$6&amp;$A34,MOTIVOS_DATOS!$A:$M,K$7,0)</f>
        <v>2.2222056779107699</v>
      </c>
      <c r="M34" s="16"/>
      <c r="N34" s="87"/>
    </row>
    <row r="35" spans="1:16" ht="15" customHeight="1" x14ac:dyDescent="0.35">
      <c r="A35" s="54" t="s">
        <v>143</v>
      </c>
      <c r="B35" s="39" t="s">
        <v>144</v>
      </c>
      <c r="C35" s="57">
        <f>VLOOKUP($A$6&amp;$D$6&amp;$A35,MOTIVOS_DATOS!$A:$M,C$7,0)</f>
        <v>8.8967633003638795</v>
      </c>
      <c r="D35" s="57">
        <f>VLOOKUP($A$6&amp;$D$6&amp;$A35,MOTIVOS_DATOS!$A:$M,D$7,0)</f>
        <v>9.5773704911216395</v>
      </c>
      <c r="E35" s="57">
        <f>VLOOKUP($A$6&amp;$D$6&amp;$A35,MOTIVOS_DATOS!$A:$M,E$7,0)</f>
        <v>12.9521715992514</v>
      </c>
      <c r="F35" s="57">
        <f>VLOOKUP($A$6&amp;$D$6&amp;$A35,MOTIVOS_DATOS!$A:$M,F$7,0)</f>
        <v>9.5485485526500096</v>
      </c>
      <c r="G35" s="57">
        <f>VLOOKUP($A$6&amp;$D$6&amp;$A35,MOTIVOS_DATOS!$A:$M,G$7,0)</f>
        <v>8.9404287652714203</v>
      </c>
      <c r="H35" s="57">
        <f>VLOOKUP($A$6&amp;$D$6&amp;$A35,MOTIVOS_DATOS!$A:$M,H$7,0)</f>
        <v>9.5818619302429209</v>
      </c>
      <c r="I35" s="57">
        <f>VLOOKUP($A$6&amp;$D$6&amp;$A35,MOTIVOS_DATOS!$A:$M,I$7,0)</f>
        <v>13.3582451014046</v>
      </c>
      <c r="J35" s="57">
        <f>VLOOKUP($A$6&amp;$D$6&amp;$A35,MOTIVOS_DATOS!$A:$M,J$7,0)</f>
        <v>9.6298164077531094</v>
      </c>
      <c r="K35" s="57">
        <f>VLOOKUP($A$6&amp;$D$6&amp;$A35,MOTIVOS_DATOS!$A:$M,K$7,0)</f>
        <v>9.3399835571700205</v>
      </c>
      <c r="M35" s="16"/>
      <c r="N35" s="87"/>
    </row>
    <row r="36" spans="1:16" ht="15" customHeight="1" x14ac:dyDescent="0.35">
      <c r="A36" s="54" t="s">
        <v>145</v>
      </c>
      <c r="B36" s="39" t="s">
        <v>146</v>
      </c>
      <c r="C36" s="57">
        <f>VLOOKUP($A$6&amp;$D$6&amp;$A36,MOTIVOS_DATOS!$A:$M,C$7,0)</f>
        <v>2.1795268400096499</v>
      </c>
      <c r="D36" s="57">
        <f>VLOOKUP($A$6&amp;$D$6&amp;$A36,MOTIVOS_DATOS!$A:$M,D$7,0)</f>
        <v>2.4454444278888401</v>
      </c>
      <c r="E36" s="57">
        <f>VLOOKUP($A$6&amp;$D$6&amp;$A36,MOTIVOS_DATOS!$A:$M,E$7,0)</f>
        <v>3.6526158321307598</v>
      </c>
      <c r="F36" s="57">
        <f>VLOOKUP($A$6&amp;$D$6&amp;$A36,MOTIVOS_DATOS!$A:$M,F$7,0)</f>
        <v>2.0708136960993699</v>
      </c>
      <c r="G36" s="57">
        <f>VLOOKUP($A$6&amp;$D$6&amp;$A36,MOTIVOS_DATOS!$A:$M,G$7,0)</f>
        <v>1.96524663078725</v>
      </c>
      <c r="H36" s="57">
        <f>VLOOKUP($A$6&amp;$D$6&amp;$A36,MOTIVOS_DATOS!$A:$M,H$7,0)</f>
        <v>2.4706145243905602</v>
      </c>
      <c r="I36" s="57">
        <f>VLOOKUP($A$6&amp;$D$6&amp;$A36,MOTIVOS_DATOS!$A:$M,I$7,0)</f>
        <v>3.34247136009553</v>
      </c>
      <c r="J36" s="57">
        <f>VLOOKUP($A$6&amp;$D$6&amp;$A36,MOTIVOS_DATOS!$A:$M,J$7,0)</f>
        <v>1.9800037490984901</v>
      </c>
      <c r="K36" s="57">
        <f>VLOOKUP($A$6&amp;$D$6&amp;$A36,MOTIVOS_DATOS!$A:$M,K$7,0)</f>
        <v>1.9294130991296501</v>
      </c>
      <c r="M36" s="16"/>
      <c r="N36" s="87"/>
    </row>
    <row r="37" spans="1:16" s="8" customFormat="1" ht="15" customHeight="1" x14ac:dyDescent="0.35">
      <c r="A37" s="54" t="s">
        <v>147</v>
      </c>
      <c r="B37" s="39" t="s">
        <v>148</v>
      </c>
      <c r="C37" s="57">
        <f>VLOOKUP($A$6&amp;$D$6&amp;$A37,MOTIVOS_DATOS!$A:$M,C$7,0)</f>
        <v>1.2054640970814601</v>
      </c>
      <c r="D37" s="57">
        <f>VLOOKUP($A$6&amp;$D$6&amp;$A37,MOTIVOS_DATOS!$A:$M,D$7,0)</f>
        <v>1.3672254233827601</v>
      </c>
      <c r="E37" s="57">
        <f>VLOOKUP($A$6&amp;$D$6&amp;$A37,MOTIVOS_DATOS!$A:$M,E$7,0)</f>
        <v>2.1156619760712498</v>
      </c>
      <c r="F37" s="57">
        <f>VLOOKUP($A$6&amp;$D$6&amp;$A37,MOTIVOS_DATOS!$A:$M,F$7,0)</f>
        <v>1.2541343422798199</v>
      </c>
      <c r="G37" s="57">
        <f>VLOOKUP($A$6&amp;$D$6&amp;$A37,MOTIVOS_DATOS!$A:$M,G$7,0)</f>
        <v>1.1711016736485</v>
      </c>
      <c r="H37" s="57">
        <f>VLOOKUP($A$6&amp;$D$6&amp;$A37,MOTIVOS_DATOS!$A:$M,H$7,0)</f>
        <v>1.30101921953487</v>
      </c>
      <c r="I37" s="57">
        <f>VLOOKUP($A$6&amp;$D$6&amp;$A37,MOTIVOS_DATOS!$A:$M,I$7,0)</f>
        <v>2.0965291815710101</v>
      </c>
      <c r="J37" s="57">
        <f>VLOOKUP($A$6&amp;$D$6&amp;$A37,MOTIVOS_DATOS!$A:$M,J$7,0)</f>
        <v>1.22781180673156</v>
      </c>
      <c r="K37" s="57">
        <f>VLOOKUP($A$6&amp;$D$6&amp;$A37,MOTIVOS_DATOS!$A:$M,K$7,0)</f>
        <v>1.1539816473376301</v>
      </c>
      <c r="L37" s="2"/>
      <c r="M37" s="16"/>
      <c r="N37" s="87"/>
    </row>
    <row r="38" spans="1:16" ht="15" customHeight="1" x14ac:dyDescent="0.35">
      <c r="A38" s="54" t="s">
        <v>149</v>
      </c>
      <c r="B38" s="39" t="s">
        <v>150</v>
      </c>
      <c r="C38" s="57">
        <f>VLOOKUP($A$6&amp;$D$6&amp;$A38,MOTIVOS_DATOS!$A:$M,C$7,0)</f>
        <v>4.4680509366322703</v>
      </c>
      <c r="D38" s="57">
        <f>VLOOKUP($A$6&amp;$D$6&amp;$A38,MOTIVOS_DATOS!$A:$M,D$7,0)</f>
        <v>5.0157761252500404</v>
      </c>
      <c r="E38" s="57">
        <f>VLOOKUP($A$6&amp;$D$6&amp;$A38,MOTIVOS_DATOS!$A:$M,E$7,0)</f>
        <v>8.5856335718378993</v>
      </c>
      <c r="F38" s="57">
        <f>VLOOKUP($A$6&amp;$D$6&amp;$A38,MOTIVOS_DATOS!$A:$M,F$7,0)</f>
        <v>4.7459908847614001</v>
      </c>
      <c r="G38" s="57">
        <f>VLOOKUP($A$6&amp;$D$6&amp;$A38,MOTIVOS_DATOS!$A:$M,G$7,0)</f>
        <v>4.5132375379199399</v>
      </c>
      <c r="H38" s="57">
        <f>VLOOKUP($A$6&amp;$D$6&amp;$A38,MOTIVOS_DATOS!$A:$M,H$7,0)</f>
        <v>4.9486846038782399</v>
      </c>
      <c r="I38" s="57">
        <f>VLOOKUP($A$6&amp;$D$6&amp;$A38,MOTIVOS_DATOS!$A:$M,I$7,0)</f>
        <v>8.45479866681349</v>
      </c>
      <c r="J38" s="57">
        <f>VLOOKUP($A$6&amp;$D$6&amp;$A38,MOTIVOS_DATOS!$A:$M,J$7,0)</f>
        <v>4.6532374685292996</v>
      </c>
      <c r="K38" s="57">
        <f>VLOOKUP($A$6&amp;$D$6&amp;$A38,MOTIVOS_DATOS!$A:$M,K$7,0)</f>
        <v>4.5199584731166897</v>
      </c>
      <c r="M38" s="16"/>
      <c r="N38" s="87"/>
    </row>
    <row r="39" spans="1:16" x14ac:dyDescent="0.35">
      <c r="A39" s="54" t="s">
        <v>151</v>
      </c>
      <c r="B39" s="39" t="s">
        <v>152</v>
      </c>
      <c r="C39" s="57">
        <f>VLOOKUP($A$6&amp;$D$6&amp;$A39,MOTIVOS_DATOS!$A:$M,C$7,0)</f>
        <v>0.29444659252419803</v>
      </c>
      <c r="D39" s="57">
        <f>VLOOKUP($A$6&amp;$D$6&amp;$A39,MOTIVOS_DATOS!$A:$M,D$7,0)</f>
        <v>0.34300559269730002</v>
      </c>
      <c r="E39" s="57">
        <f>VLOOKUP($A$6&amp;$D$6&amp;$A39,MOTIVOS_DATOS!$A:$M,E$7,0)</f>
        <v>0.79222344128543798</v>
      </c>
      <c r="F39" s="57">
        <f>VLOOKUP($A$6&amp;$D$6&amp;$A39,MOTIVOS_DATOS!$A:$M,F$7,0)</f>
        <v>0.292358180835808</v>
      </c>
      <c r="G39" s="57">
        <f>VLOOKUP($A$6&amp;$D$6&amp;$A39,MOTIVOS_DATOS!$A:$M,G$7,0)</f>
        <v>0.275483542275759</v>
      </c>
      <c r="H39" s="57">
        <f>VLOOKUP($A$6&amp;$D$6&amp;$A39,MOTIVOS_DATOS!$A:$M,H$7,0)</f>
        <v>0.323649194235892</v>
      </c>
      <c r="I39" s="57">
        <f>VLOOKUP($A$6&amp;$D$6&amp;$A39,MOTIVOS_DATOS!$A:$M,I$7,0)</f>
        <v>0.81239586803096597</v>
      </c>
      <c r="J39" s="57">
        <f>VLOOKUP($A$6&amp;$D$6&amp;$A39,MOTIVOS_DATOS!$A:$M,J$7,0)</f>
        <v>0.332955094505264</v>
      </c>
      <c r="K39" s="57">
        <f>VLOOKUP($A$6&amp;$D$6&amp;$A39,MOTIVOS_DATOS!$A:$M,K$7,0)</f>
        <v>0.29923385951563503</v>
      </c>
      <c r="L39" s="18"/>
      <c r="M39" s="16"/>
      <c r="N39" s="87"/>
    </row>
    <row r="40" spans="1:16" x14ac:dyDescent="0.35">
      <c r="A40" s="54" t="s">
        <v>153</v>
      </c>
      <c r="B40" s="39" t="s">
        <v>154</v>
      </c>
      <c r="C40" s="57">
        <f>VLOOKUP($A$6&amp;$D$6&amp;$A40,MOTIVOS_DATOS!$A:$M,C$7,0)</f>
        <v>0.95991089115118</v>
      </c>
      <c r="D40" s="57">
        <f>VLOOKUP($A$6&amp;$D$6&amp;$A40,MOTIVOS_DATOS!$A:$M,D$7,0)</f>
        <v>1.2053127694397101</v>
      </c>
      <c r="E40" s="57">
        <f>VLOOKUP($A$6&amp;$D$6&amp;$A40,MOTIVOS_DATOS!$A:$M,E$7,0)</f>
        <v>1.68820283564451</v>
      </c>
      <c r="F40" s="57">
        <f>VLOOKUP($A$6&amp;$D$6&amp;$A40,MOTIVOS_DATOS!$A:$M,F$7,0)</f>
        <v>0.94995583150888696</v>
      </c>
      <c r="G40" s="57">
        <f>VLOOKUP($A$6&amp;$D$6&amp;$A40,MOTIVOS_DATOS!$A:$M,G$7,0)</f>
        <v>1.02284143059199</v>
      </c>
      <c r="H40" s="57">
        <f>VLOOKUP($A$6&amp;$D$6&amp;$A40,MOTIVOS_DATOS!$A:$M,H$7,0)</f>
        <v>1.1142402905461599</v>
      </c>
      <c r="I40" s="57">
        <f>VLOOKUP($A$6&amp;$D$6&amp;$A40,MOTIVOS_DATOS!$A:$M,I$7,0)</f>
        <v>1.75172740669825</v>
      </c>
      <c r="J40" s="57">
        <f>VLOOKUP($A$6&amp;$D$6&amp;$A40,MOTIVOS_DATOS!$A:$M,J$7,0)</f>
        <v>0.83210850599164599</v>
      </c>
      <c r="K40" s="57">
        <f>VLOOKUP($A$6&amp;$D$6&amp;$A40,MOTIVOS_DATOS!$A:$M,K$7,0)</f>
        <v>0.86402180579457499</v>
      </c>
      <c r="M40" s="16"/>
      <c r="N40" s="87"/>
    </row>
    <row r="41" spans="1:16" ht="6" customHeight="1" x14ac:dyDescent="0.35">
      <c r="A41" s="54"/>
      <c r="B41" s="39"/>
      <c r="C41" s="58"/>
      <c r="D41" s="58"/>
      <c r="E41" s="58"/>
      <c r="F41" s="58"/>
      <c r="G41" s="58"/>
      <c r="H41" s="58"/>
      <c r="I41" s="58"/>
      <c r="J41" s="58"/>
      <c r="K41" s="58"/>
      <c r="M41" s="16"/>
    </row>
    <row r="42" spans="1:16" x14ac:dyDescent="0.35">
      <c r="A42" s="54" t="s">
        <v>155</v>
      </c>
      <c r="B42" s="39" t="s">
        <v>156</v>
      </c>
      <c r="C42" s="57">
        <f>VLOOKUP($A$6&amp;$D$6&amp;$A42,MOTIVOS_DATOS!$A:$M,C$7,0)</f>
        <v>6.2043908638493699</v>
      </c>
      <c r="D42" s="57">
        <f>VLOOKUP($A$6&amp;$D$6&amp;$A42,MOTIVOS_DATOS!$A:$M,D$7,0)</f>
        <v>6.4904580632008999</v>
      </c>
      <c r="E42" s="57">
        <f>VLOOKUP($A$6&amp;$D$6&amp;$A42,MOTIVOS_DATOS!$A:$M,E$7,0)</f>
        <v>9.2921086372844197</v>
      </c>
      <c r="F42" s="57">
        <f>VLOOKUP($A$6&amp;$D$6&amp;$A42,MOTIVOS_DATOS!$A:$M,F$7,0)</f>
        <v>6.7299186283229</v>
      </c>
      <c r="G42" s="57">
        <f>VLOOKUP($A$6&amp;$D$6&amp;$A42,MOTIVOS_DATOS!$A:$M,G$7,0)</f>
        <v>5.9828159901326803</v>
      </c>
      <c r="H42" s="57">
        <f>VLOOKUP($A$6&amp;$D$6&amp;$A42,MOTIVOS_DATOS!$A:$M,H$7,0)</f>
        <v>6.3189692927494798</v>
      </c>
      <c r="I42" s="57">
        <f>VLOOKUP($A$6&amp;$D$6&amp;$A42,MOTIVOS_DATOS!$A:$M,I$7,0)</f>
        <v>9.2914243486862897</v>
      </c>
      <c r="J42" s="57">
        <f>VLOOKUP($A$6&amp;$D$6&amp;$A42,MOTIVOS_DATOS!$A:$M,J$7,0)</f>
        <v>6.1674390671981403</v>
      </c>
      <c r="K42" s="57">
        <f>VLOOKUP($A$6&amp;$D$6&amp;$A42,MOTIVOS_DATOS!$A:$M,K$7,0)</f>
        <v>6.0911774927053903</v>
      </c>
      <c r="M42" s="16"/>
      <c r="P42" s="88"/>
    </row>
    <row r="43" spans="1:16" ht="15" customHeight="1" x14ac:dyDescent="0.35">
      <c r="A43" s="54" t="s">
        <v>157</v>
      </c>
      <c r="B43" s="39" t="s">
        <v>158</v>
      </c>
      <c r="C43" s="57">
        <f>VLOOKUP($A$6&amp;$D$6&amp;$A43,MOTIVOS_DATOS!$A:$M,C$7,0)</f>
        <v>7.5019354479973904E-2</v>
      </c>
      <c r="D43" s="57">
        <f>VLOOKUP($A$6&amp;$D$6&amp;$A43,MOTIVOS_DATOS!$A:$M,D$7,0)</f>
        <v>7.9078450225784497E-2</v>
      </c>
      <c r="E43" s="57">
        <f>VLOOKUP($A$6&amp;$D$6&amp;$A43,MOTIVOS_DATOS!$A:$M,E$7,0)</f>
        <v>0.126075701206151</v>
      </c>
      <c r="F43" s="57">
        <f>VLOOKUP($A$6&amp;$D$6&amp;$A43,MOTIVOS_DATOS!$A:$M,F$7,0)</f>
        <v>0.15759411316007799</v>
      </c>
      <c r="G43" s="57">
        <f>VLOOKUP($A$6&amp;$D$6&amp;$A43,MOTIVOS_DATOS!$A:$M,G$7,0)</f>
        <v>0.12272824393636</v>
      </c>
      <c r="H43" s="57">
        <f>VLOOKUP($A$6&amp;$D$6&amp;$A43,MOTIVOS_DATOS!$A:$M,H$7,0)</f>
        <v>8.3247832279668005E-2</v>
      </c>
      <c r="I43" s="57">
        <f>VLOOKUP($A$6&amp;$D$6&amp;$A43,MOTIVOS_DATOS!$A:$M,I$7,0)</f>
        <v>0.14258481455236499</v>
      </c>
      <c r="J43" s="57">
        <f>VLOOKUP($A$6&amp;$D$6&amp;$A43,MOTIVOS_DATOS!$A:$M,J$7,0)</f>
        <v>0.153651717483861</v>
      </c>
      <c r="K43" s="57">
        <f>VLOOKUP($A$6&amp;$D$6&amp;$A43,MOTIVOS_DATOS!$A:$M,K$7,0)</f>
        <v>0.14360700192043699</v>
      </c>
      <c r="M43" s="16"/>
      <c r="P43" s="88"/>
    </row>
    <row r="44" spans="1:16" x14ac:dyDescent="0.35">
      <c r="A44" s="54" t="s">
        <v>159</v>
      </c>
      <c r="B44" s="39" t="s">
        <v>160</v>
      </c>
      <c r="C44" s="57">
        <f>VLOOKUP($A$6&amp;$D$6&amp;$A44,MOTIVOS_DATOS!$A:$M,C$7,0)</f>
        <v>1.4948119159198201</v>
      </c>
      <c r="D44" s="57">
        <f>VLOOKUP($A$6&amp;$D$6&amp;$A44,MOTIVOS_DATOS!$A:$M,D$7,0)</f>
        <v>1.51765372962037</v>
      </c>
      <c r="E44" s="57">
        <f>VLOOKUP($A$6&amp;$D$6&amp;$A44,MOTIVOS_DATOS!$A:$M,E$7,0)</f>
        <v>1.6518509893692299</v>
      </c>
      <c r="F44" s="57">
        <f>VLOOKUP($A$6&amp;$D$6&amp;$A44,MOTIVOS_DATOS!$A:$M,F$7,0)</f>
        <v>1.4794178010188299</v>
      </c>
      <c r="G44" s="57">
        <f>VLOOKUP($A$6&amp;$D$6&amp;$A44,MOTIVOS_DATOS!$A:$M,G$7,0)</f>
        <v>1.6888249320631401</v>
      </c>
      <c r="H44" s="57">
        <f>VLOOKUP($A$6&amp;$D$6&amp;$A44,MOTIVOS_DATOS!$A:$M,H$7,0)</f>
        <v>1.6630623698634801</v>
      </c>
      <c r="I44" s="57">
        <f>VLOOKUP($A$6&amp;$D$6&amp;$A44,MOTIVOS_DATOS!$A:$M,I$7,0)</f>
        <v>1.6692559672377201</v>
      </c>
      <c r="J44" s="57">
        <f>VLOOKUP($A$6&amp;$D$6&amp;$A44,MOTIVOS_DATOS!$A:$M,J$7,0)</f>
        <v>1.38516434863067</v>
      </c>
      <c r="K44" s="57">
        <f>VLOOKUP($A$6&amp;$D$6&amp;$A44,MOTIVOS_DATOS!$A:$M,K$7,0)</f>
        <v>1.24979826684507</v>
      </c>
      <c r="M44" s="16"/>
      <c r="P44" s="88"/>
    </row>
    <row r="45" spans="1:16" x14ac:dyDescent="0.35">
      <c r="A45" s="54" t="s">
        <v>161</v>
      </c>
      <c r="B45" s="39" t="s">
        <v>162</v>
      </c>
      <c r="C45" s="57">
        <f>VLOOKUP($A$6&amp;$D$6&amp;$A45,MOTIVOS_DATOS!$A:$M,C$7,0)</f>
        <v>9.0830871710616004E-2</v>
      </c>
      <c r="D45" s="57">
        <f>VLOOKUP($A$6&amp;$D$6&amp;$A45,MOTIVOS_DATOS!$A:$M,D$7,0)</f>
        <v>8.1094136510214104E-2</v>
      </c>
      <c r="E45" s="57">
        <f>VLOOKUP($A$6&amp;$D$6&amp;$A45,MOTIVOS_DATOS!$A:$M,E$7,0)</f>
        <v>8.8928679651087805E-2</v>
      </c>
      <c r="F45" s="57">
        <f>VLOOKUP($A$6&amp;$D$6&amp;$A45,MOTIVOS_DATOS!$A:$M,F$7,0)</f>
        <v>7.9224204546142193E-2</v>
      </c>
      <c r="G45" s="57">
        <f>VLOOKUP($A$6&amp;$D$6&amp;$A45,MOTIVOS_DATOS!$A:$M,G$7,0)</f>
        <v>6.4445879615181501E-2</v>
      </c>
      <c r="H45" s="57">
        <f>VLOOKUP($A$6&amp;$D$6&amp;$A45,MOTIVOS_DATOS!$A:$M,H$7,0)</f>
        <v>8.2097803751101206E-2</v>
      </c>
      <c r="I45" s="57">
        <f>VLOOKUP($A$6&amp;$D$6&amp;$A45,MOTIVOS_DATOS!$A:$M,I$7,0)</f>
        <v>9.6342348103251693E-2</v>
      </c>
      <c r="J45" s="57">
        <f>VLOOKUP($A$6&amp;$D$6&amp;$A45,MOTIVOS_DATOS!$A:$M,J$7,0)</f>
        <v>0.111488164509254</v>
      </c>
      <c r="K45" s="57">
        <f>VLOOKUP($A$6&amp;$D$6&amp;$A45,MOTIVOS_DATOS!$A:$M,K$7,0)</f>
        <v>7.6078563337483501E-2</v>
      </c>
      <c r="M45" s="16"/>
      <c r="P45" s="88"/>
    </row>
    <row r="46" spans="1:16" x14ac:dyDescent="0.35">
      <c r="A46" s="54" t="s">
        <v>163</v>
      </c>
      <c r="B46" s="39" t="s">
        <v>164</v>
      </c>
      <c r="C46" s="57">
        <f>VLOOKUP($A$6&amp;$D$6&amp;$A46,MOTIVOS_DATOS!$A:$M,C$7,0)</f>
        <v>7.5731444499516698</v>
      </c>
      <c r="D46" s="57">
        <f>VLOOKUP($A$6&amp;$D$6&amp;$A46,MOTIVOS_DATOS!$A:$M,D$7,0)</f>
        <v>8.6099301805300801</v>
      </c>
      <c r="E46" s="57">
        <f>VLOOKUP($A$6&amp;$D$6&amp;$A46,MOTIVOS_DATOS!$A:$M,E$7,0)</f>
        <v>14.2486231426504</v>
      </c>
      <c r="F46" s="57">
        <f>VLOOKUP($A$6&amp;$D$6&amp;$A46,MOTIVOS_DATOS!$A:$M,F$7,0)</f>
        <v>8.0241289691133098</v>
      </c>
      <c r="G46" s="57">
        <f>VLOOKUP($A$6&amp;$D$6&amp;$A46,MOTIVOS_DATOS!$A:$M,G$7,0)</f>
        <v>7.54509807206672</v>
      </c>
      <c r="H46" s="57">
        <f>VLOOKUP($A$6&amp;$D$6&amp;$A46,MOTIVOS_DATOS!$A:$M,H$7,0)</f>
        <v>8.8585398561798794</v>
      </c>
      <c r="I46" s="57">
        <f>VLOOKUP($A$6&amp;$D$6&amp;$A46,MOTIVOS_DATOS!$A:$M,I$7,0)</f>
        <v>14.0341920426836</v>
      </c>
      <c r="J46" s="57">
        <f>VLOOKUP($A$6&amp;$D$6&amp;$A46,MOTIVOS_DATOS!$A:$M,J$7,0)</f>
        <v>7.9243820837782399</v>
      </c>
      <c r="K46" s="57">
        <f>VLOOKUP($A$6&amp;$D$6&amp;$A46,MOTIVOS_DATOS!$A:$M,K$7,0)</f>
        <v>7.9092830108333301</v>
      </c>
      <c r="M46" s="16"/>
      <c r="P46" s="88"/>
    </row>
    <row r="47" spans="1:16" x14ac:dyDescent="0.35">
      <c r="A47" s="54" t="s">
        <v>165</v>
      </c>
      <c r="B47" s="39" t="s">
        <v>166</v>
      </c>
      <c r="C47" s="57">
        <f>VLOOKUP($A$6&amp;$D$6&amp;$A47,MOTIVOS_DATOS!$A:$M,C$7,0)</f>
        <v>4.1664449416900604</v>
      </c>
      <c r="D47" s="57">
        <f>VLOOKUP($A$6&amp;$D$6&amp;$A47,MOTIVOS_DATOS!$A:$M,D$7,0)</f>
        <v>4.7231680818797797</v>
      </c>
      <c r="E47" s="57">
        <f>VLOOKUP($A$6&amp;$D$6&amp;$A47,MOTIVOS_DATOS!$A:$M,E$7,0)</f>
        <v>6.9455409206925598</v>
      </c>
      <c r="F47" s="57">
        <f>VLOOKUP($A$6&amp;$D$6&amp;$A47,MOTIVOS_DATOS!$A:$M,F$7,0)</f>
        <v>4.2239969563050099</v>
      </c>
      <c r="G47" s="57">
        <f>VLOOKUP($A$6&amp;$D$6&amp;$A47,MOTIVOS_DATOS!$A:$M,G$7,0)</f>
        <v>4.17187855720982</v>
      </c>
      <c r="H47" s="57">
        <f>VLOOKUP($A$6&amp;$D$6&amp;$A47,MOTIVOS_DATOS!$A:$M,H$7,0)</f>
        <v>4.3612150696253504</v>
      </c>
      <c r="I47" s="57">
        <f>VLOOKUP($A$6&amp;$D$6&amp;$A47,MOTIVOS_DATOS!$A:$M,I$7,0)</f>
        <v>6.9583523842507002</v>
      </c>
      <c r="J47" s="57">
        <f>VLOOKUP($A$6&amp;$D$6&amp;$A47,MOTIVOS_DATOS!$A:$M,J$7,0)</f>
        <v>4.0837056299227203</v>
      </c>
      <c r="K47" s="57">
        <f>VLOOKUP($A$6&amp;$D$6&amp;$A47,MOTIVOS_DATOS!$A:$M,K$7,0)</f>
        <v>3.7805528111425</v>
      </c>
      <c r="M47" s="16"/>
      <c r="P47" s="88"/>
    </row>
    <row r="48" spans="1:16" x14ac:dyDescent="0.35">
      <c r="A48" s="54" t="s">
        <v>167</v>
      </c>
      <c r="B48" s="39" t="s">
        <v>168</v>
      </c>
      <c r="C48" s="57">
        <f>VLOOKUP($A$6&amp;$D$6&amp;$A48,MOTIVOS_DATOS!$A:$M,C$7,0)</f>
        <v>3.4524525962680901</v>
      </c>
      <c r="D48" s="57">
        <f>VLOOKUP($A$6&amp;$D$6&amp;$A48,MOTIVOS_DATOS!$A:$M,D$7,0)</f>
        <v>3.7212746379601498</v>
      </c>
      <c r="E48" s="57">
        <f>VLOOKUP($A$6&amp;$D$6&amp;$A48,MOTIVOS_DATOS!$A:$M,E$7,0)</f>
        <v>4.8851552084782703</v>
      </c>
      <c r="F48" s="57">
        <f>VLOOKUP($A$6&amp;$D$6&amp;$A48,MOTIVOS_DATOS!$A:$M,F$7,0)</f>
        <v>3.31299000535929</v>
      </c>
      <c r="G48" s="57">
        <f>VLOOKUP($A$6&amp;$D$6&amp;$A48,MOTIVOS_DATOS!$A:$M,G$7,0)</f>
        <v>3.25159447766036</v>
      </c>
      <c r="H48" s="57">
        <f>VLOOKUP($A$6&amp;$D$6&amp;$A48,MOTIVOS_DATOS!$A:$M,H$7,0)</f>
        <v>3.3826579041298799</v>
      </c>
      <c r="I48" s="57">
        <f>VLOOKUP($A$6&amp;$D$6&amp;$A48,MOTIVOS_DATOS!$A:$M,I$7,0)</f>
        <v>4.6967911697506697</v>
      </c>
      <c r="J48" s="57">
        <f>VLOOKUP($A$6&amp;$D$6&amp;$A48,MOTIVOS_DATOS!$A:$M,J$7,0)</f>
        <v>3.4854364790840302</v>
      </c>
      <c r="K48" s="57">
        <f>VLOOKUP($A$6&amp;$D$6&amp;$A48,MOTIVOS_DATOS!$A:$M,K$7,0)</f>
        <v>3.3555700224234899</v>
      </c>
      <c r="M48" s="16"/>
      <c r="P48" s="88"/>
    </row>
    <row r="49" spans="1:16" x14ac:dyDescent="0.35">
      <c r="A49" s="54" t="s">
        <v>169</v>
      </c>
      <c r="B49" s="39" t="s">
        <v>170</v>
      </c>
      <c r="C49" s="57">
        <f>VLOOKUP($A$6&amp;$D$6&amp;$A49,MOTIVOS_DATOS!$A:$M,C$7,0)</f>
        <v>0.17410105973939799</v>
      </c>
      <c r="D49" s="57">
        <f>VLOOKUP($A$6&amp;$D$6&amp;$A49,MOTIVOS_DATOS!$A:$M,D$7,0)</f>
        <v>0.16292027373507001</v>
      </c>
      <c r="E49" s="57">
        <f>VLOOKUP($A$6&amp;$D$6&amp;$A49,MOTIVOS_DATOS!$A:$M,E$7,0)</f>
        <v>0.18003982935999899</v>
      </c>
      <c r="F49" s="57">
        <f>VLOOKUP($A$6&amp;$D$6&amp;$A49,MOTIVOS_DATOS!$A:$M,F$7,0)</f>
        <v>0.12636834531885399</v>
      </c>
      <c r="G49" s="57">
        <f>VLOOKUP($A$6&amp;$D$6&amp;$A49,MOTIVOS_DATOS!$A:$M,G$7,0)</f>
        <v>0.101063440216891</v>
      </c>
      <c r="H49" s="57">
        <f>VLOOKUP($A$6&amp;$D$6&amp;$A49,MOTIVOS_DATOS!$A:$M,H$7,0)</f>
        <v>0.13521727631995001</v>
      </c>
      <c r="I49" s="57">
        <f>VLOOKUP($A$6&amp;$D$6&amp;$A49,MOTIVOS_DATOS!$A:$M,I$7,0)</f>
        <v>0.170485692523305</v>
      </c>
      <c r="J49" s="57">
        <f>VLOOKUP($A$6&amp;$D$6&amp;$A49,MOTIVOS_DATOS!$A:$M,J$7,0)</f>
        <v>0.13404528216230399</v>
      </c>
      <c r="K49" s="57">
        <f>VLOOKUP($A$6&amp;$D$6&amp;$A49,MOTIVOS_DATOS!$A:$M,K$7,0)</f>
        <v>0.13959887956283401</v>
      </c>
      <c r="M49" s="16"/>
      <c r="P49" s="88"/>
    </row>
    <row r="50" spans="1:16" ht="6" customHeight="1" x14ac:dyDescent="0.35">
      <c r="A50" s="54"/>
      <c r="B50" s="39"/>
      <c r="C50" s="58"/>
      <c r="D50" s="58"/>
      <c r="E50" s="58"/>
      <c r="F50" s="58"/>
      <c r="G50" s="58"/>
      <c r="H50" s="58"/>
      <c r="I50" s="58"/>
      <c r="J50" s="58"/>
      <c r="K50" s="58"/>
      <c r="M50" s="16"/>
    </row>
    <row r="51" spans="1:16" ht="15" customHeight="1" x14ac:dyDescent="0.35">
      <c r="A51" s="54" t="s">
        <v>171</v>
      </c>
      <c r="B51" s="39" t="s">
        <v>172</v>
      </c>
      <c r="C51" s="57">
        <f>VLOOKUP($A$6&amp;$D$6&amp;$A51,MOTIVOS_DATOS!$A:$M,C$7,0)</f>
        <v>2.5833484540307401</v>
      </c>
      <c r="D51" s="57">
        <f>VLOOKUP($A$6&amp;$D$6&amp;$A51,MOTIVOS_DATOS!$A:$M,D$7,0)</f>
        <v>2.6505812927930998</v>
      </c>
      <c r="E51" s="57">
        <f>VLOOKUP($A$6&amp;$D$6&amp;$A51,MOTIVOS_DATOS!$A:$M,E$7,0)</f>
        <v>3.0808092916732601</v>
      </c>
      <c r="F51" s="57">
        <f>VLOOKUP($A$6&amp;$D$6&amp;$A51,MOTIVOS_DATOS!$A:$M,F$7,0)</f>
        <v>2.2402330382012599</v>
      </c>
      <c r="G51" s="57">
        <f>VLOOKUP($A$6&amp;$D$6&amp;$A51,MOTIVOS_DATOS!$A:$M,G$7,0)</f>
        <v>2.53555827835768</v>
      </c>
      <c r="H51" s="57">
        <f>VLOOKUP($A$6&amp;$D$6&amp;$A51,MOTIVOS_DATOS!$A:$M,H$7,0)</f>
        <v>2.3886219163123998</v>
      </c>
      <c r="I51" s="57">
        <f>VLOOKUP($A$6&amp;$D$6&amp;$A51,MOTIVOS_DATOS!$A:$M,I$7,0)</f>
        <v>2.9172026059346998</v>
      </c>
      <c r="J51" s="57">
        <f>VLOOKUP($A$6&amp;$D$6&amp;$A51,MOTIVOS_DATOS!$A:$M,J$7,0)</f>
        <v>2.2291163054785401</v>
      </c>
      <c r="K51" s="57">
        <f>VLOOKUP($A$6&amp;$D$6&amp;$A51,MOTIVOS_DATOS!$A:$M,K$7,0)</f>
        <v>2.2193675440053302</v>
      </c>
      <c r="M51" s="16"/>
      <c r="P51" s="88"/>
    </row>
    <row r="52" spans="1:16" x14ac:dyDescent="0.35">
      <c r="A52" s="54" t="s">
        <v>173</v>
      </c>
      <c r="B52" s="39" t="s">
        <v>174</v>
      </c>
      <c r="C52" s="57">
        <f>VLOOKUP($A$6&amp;$D$6&amp;$A52,MOTIVOS_DATOS!$A:$M,C$7,0)</f>
        <v>5.3656950248841997E-2</v>
      </c>
      <c r="D52" s="57">
        <f>VLOOKUP($A$6&amp;$D$6&amp;$A52,MOTIVOS_DATOS!$A:$M,D$7,0)</f>
        <v>6.4348574443413797E-2</v>
      </c>
      <c r="E52" s="57">
        <f>VLOOKUP($A$6&amp;$D$6&amp;$A52,MOTIVOS_DATOS!$A:$M,E$7,0)</f>
        <v>9.4200543290008196E-2</v>
      </c>
      <c r="F52" s="57">
        <f>VLOOKUP($A$6&amp;$D$6&amp;$A52,MOTIVOS_DATOS!$A:$M,F$7,0)</f>
        <v>6.2374571872453398E-2</v>
      </c>
      <c r="G52" s="57">
        <f>VLOOKUP($A$6&amp;$D$6&amp;$A52,MOTIVOS_DATOS!$A:$M,G$7,0)</f>
        <v>8.8951307302054305E-2</v>
      </c>
      <c r="H52" s="57">
        <f>VLOOKUP($A$6&amp;$D$6&amp;$A52,MOTIVOS_DATOS!$A:$M,H$7,0)</f>
        <v>5.0283404068090197E-2</v>
      </c>
      <c r="I52" s="57">
        <f>VLOOKUP($A$6&amp;$D$6&amp;$A52,MOTIVOS_DATOS!$A:$M,I$7,0)</f>
        <v>0.116015017195037</v>
      </c>
      <c r="J52" s="57">
        <f>VLOOKUP($A$6&amp;$D$6&amp;$A52,MOTIVOS_DATOS!$A:$M,J$7,0)</f>
        <v>0.11253896768541299</v>
      </c>
      <c r="K52" s="57">
        <f>VLOOKUP($A$6&amp;$D$6&amp;$A52,MOTIVOS_DATOS!$A:$M,K$7,0)</f>
        <v>6.6703941128452696E-2</v>
      </c>
      <c r="M52" s="16"/>
      <c r="P52" s="88"/>
    </row>
    <row r="53" spans="1:16" x14ac:dyDescent="0.35">
      <c r="A53" s="54" t="s">
        <v>175</v>
      </c>
      <c r="B53" s="39" t="s">
        <v>176</v>
      </c>
      <c r="C53" s="57">
        <f>VLOOKUP($A$6&amp;$D$6&amp;$A53,MOTIVOS_DATOS!$A:$M,C$7,0)</f>
        <v>3.5832310084849102</v>
      </c>
      <c r="D53" s="57">
        <f>VLOOKUP($A$6&amp;$D$6&amp;$A53,MOTIVOS_DATOS!$A:$M,D$7,0)</f>
        <v>4.2913339441807796</v>
      </c>
      <c r="E53" s="57">
        <f>VLOOKUP($A$6&amp;$D$6&amp;$A53,MOTIVOS_DATOS!$A:$M,E$7,0)</f>
        <v>7.65674207404542</v>
      </c>
      <c r="F53" s="57">
        <f>VLOOKUP($A$6&amp;$D$6&amp;$A53,MOTIVOS_DATOS!$A:$M,F$7,0)</f>
        <v>3.7554599171774199</v>
      </c>
      <c r="G53" s="57">
        <f>VLOOKUP($A$6&amp;$D$6&amp;$A53,MOTIVOS_DATOS!$A:$M,G$7,0)</f>
        <v>3.4829567250753</v>
      </c>
      <c r="H53" s="57">
        <f>VLOOKUP($A$6&amp;$D$6&amp;$A53,MOTIVOS_DATOS!$A:$M,H$7,0)</f>
        <v>4.1410720348341004</v>
      </c>
      <c r="I53" s="57">
        <f>VLOOKUP($A$6&amp;$D$6&amp;$A53,MOTIVOS_DATOS!$A:$M,I$7,0)</f>
        <v>7.6335589556735597</v>
      </c>
      <c r="J53" s="57">
        <f>VLOOKUP($A$6&amp;$D$6&amp;$A53,MOTIVOS_DATOS!$A:$M,J$7,0)</f>
        <v>3.7805519171822901</v>
      </c>
      <c r="K53" s="57">
        <f>VLOOKUP($A$6&amp;$D$6&amp;$A53,MOTIVOS_DATOS!$A:$M,K$7,0)</f>
        <v>3.5183183069515298</v>
      </c>
      <c r="M53" s="16"/>
      <c r="P53" s="88"/>
    </row>
    <row r="54" spans="1:16" x14ac:dyDescent="0.35">
      <c r="A54" s="54" t="s">
        <v>177</v>
      </c>
      <c r="B54" s="39" t="s">
        <v>178</v>
      </c>
      <c r="C54" s="57">
        <f>VLOOKUP($A$6&amp;$D$6&amp;$A54,MOTIVOS_DATOS!$A:$M,C$7,0)</f>
        <v>5.7742122818838402</v>
      </c>
      <c r="D54" s="57">
        <f>VLOOKUP($A$6&amp;$D$6&amp;$A54,MOTIVOS_DATOS!$A:$M,D$7,0)</f>
        <v>6.3267503931105598</v>
      </c>
      <c r="E54" s="57">
        <f>VLOOKUP($A$6&amp;$D$6&amp;$A54,MOTIVOS_DATOS!$A:$M,E$7,0)</f>
        <v>9.3416343714996408</v>
      </c>
      <c r="F54" s="57">
        <f>VLOOKUP($A$6&amp;$D$6&amp;$A54,MOTIVOS_DATOS!$A:$M,F$7,0)</f>
        <v>6.0658352921857599</v>
      </c>
      <c r="G54" s="57">
        <f>VLOOKUP($A$6&amp;$D$6&amp;$A54,MOTIVOS_DATOS!$A:$M,G$7,0)</f>
        <v>5.5621759969843696</v>
      </c>
      <c r="H54" s="57">
        <f>VLOOKUP($A$6&amp;$D$6&amp;$A54,MOTIVOS_DATOS!$A:$M,H$7,0)</f>
        <v>6.0132312674139303</v>
      </c>
      <c r="I54" s="57">
        <f>VLOOKUP($A$6&amp;$D$6&amp;$A54,MOTIVOS_DATOS!$A:$M,I$7,0)</f>
        <v>9.1348819246483703</v>
      </c>
      <c r="J54" s="57">
        <f>VLOOKUP($A$6&amp;$D$6&amp;$A54,MOTIVOS_DATOS!$A:$M,J$7,0)</f>
        <v>5.5073056573961301</v>
      </c>
      <c r="K54" s="57">
        <f>VLOOKUP($A$6&amp;$D$6&amp;$A54,MOTIVOS_DATOS!$A:$M,K$7,0)</f>
        <v>5.2633702863410203</v>
      </c>
      <c r="M54" s="16"/>
      <c r="P54" s="88"/>
    </row>
    <row r="55" spans="1:16" x14ac:dyDescent="0.35">
      <c r="A55" s="54" t="s">
        <v>179</v>
      </c>
      <c r="B55" s="39" t="s">
        <v>180</v>
      </c>
      <c r="C55" s="57">
        <f>VLOOKUP($A$6&amp;$D$6&amp;$A55,MOTIVOS_DATOS!$A:$M,C$7,0)</f>
        <v>0.848489770564683</v>
      </c>
      <c r="D55" s="57">
        <f>VLOOKUP($A$6&amp;$D$6&amp;$A55,MOTIVOS_DATOS!$A:$M,D$7,0)</f>
        <v>0.58948686957087404</v>
      </c>
      <c r="E55" s="57">
        <f>VLOOKUP($A$6&amp;$D$6&amp;$A55,MOTIVOS_DATOS!$A:$M,E$7,0)</f>
        <v>0.99560003703119204</v>
      </c>
      <c r="F55" s="57">
        <f>VLOOKUP($A$6&amp;$D$6&amp;$A55,MOTIVOS_DATOS!$A:$M,F$7,0)</f>
        <v>0.80950546012674696</v>
      </c>
      <c r="G55" s="57">
        <f>VLOOKUP($A$6&amp;$D$6&amp;$A55,MOTIVOS_DATOS!$A:$M,G$7,0)</f>
        <v>0.75891129157186199</v>
      </c>
      <c r="H55" s="57">
        <f>VLOOKUP($A$6&amp;$D$6&amp;$A55,MOTIVOS_DATOS!$A:$M,H$7,0)</f>
        <v>0.63791290221252095</v>
      </c>
      <c r="I55" s="57">
        <f>VLOOKUP($A$6&amp;$D$6&amp;$A55,MOTIVOS_DATOS!$A:$M,I$7,0)</f>
        <v>1.0494384774701799</v>
      </c>
      <c r="J55" s="57">
        <f>VLOOKUP($A$6&amp;$D$6&amp;$A55,MOTIVOS_DATOS!$A:$M,J$7,0)</f>
        <v>0.76203237395513401</v>
      </c>
      <c r="K55" s="57">
        <f>VLOOKUP($A$6&amp;$D$6&amp;$A55,MOTIVOS_DATOS!$A:$M,K$7,0)</f>
        <v>0.68052782308599902</v>
      </c>
      <c r="M55" s="16"/>
      <c r="P55" s="88"/>
    </row>
    <row r="56" spans="1:16" x14ac:dyDescent="0.35">
      <c r="A56" s="54" t="s">
        <v>181</v>
      </c>
      <c r="B56" s="39" t="s">
        <v>182</v>
      </c>
      <c r="C56" s="57">
        <f>VLOOKUP($A$6&amp;$D$6&amp;$A56,MOTIVOS_DATOS!$A:$M,C$7,0)</f>
        <v>1.4426278132477901</v>
      </c>
      <c r="D56" s="57">
        <f>VLOOKUP($A$6&amp;$D$6&amp;$A56,MOTIVOS_DATOS!$A:$M,D$7,0)</f>
        <v>1.64721267663079</v>
      </c>
      <c r="E56" s="57">
        <f>VLOOKUP($A$6&amp;$D$6&amp;$A56,MOTIVOS_DATOS!$A:$M,E$7,0)</f>
        <v>2.2612569348624301</v>
      </c>
      <c r="F56" s="57">
        <f>VLOOKUP($A$6&amp;$D$6&amp;$A56,MOTIVOS_DATOS!$A:$M,F$7,0)</f>
        <v>1.67214077019382</v>
      </c>
      <c r="G56" s="57">
        <f>VLOOKUP($A$6&amp;$D$6&amp;$A56,MOTIVOS_DATOS!$A:$M,G$7,0)</f>
        <v>1.6448896701943301</v>
      </c>
      <c r="H56" s="57">
        <f>VLOOKUP($A$6&amp;$D$6&amp;$A56,MOTIVOS_DATOS!$A:$M,H$7,0)</f>
        <v>1.73194285955526</v>
      </c>
      <c r="I56" s="57">
        <f>VLOOKUP($A$6&amp;$D$6&amp;$A56,MOTIVOS_DATOS!$A:$M,I$7,0)</f>
        <v>1.9550989941764201</v>
      </c>
      <c r="J56" s="57">
        <f>VLOOKUP($A$6&amp;$D$6&amp;$A56,MOTIVOS_DATOS!$A:$M,J$7,0)</f>
        <v>1.5328613186348501</v>
      </c>
      <c r="K56" s="57">
        <f>VLOOKUP($A$6&amp;$D$6&amp;$A56,MOTIVOS_DATOS!$A:$M,K$7,0)</f>
        <v>1.3942465727559199</v>
      </c>
      <c r="M56" s="16"/>
      <c r="P56" s="88"/>
    </row>
    <row r="57" spans="1:16" x14ac:dyDescent="0.35">
      <c r="A57" s="54" t="s">
        <v>183</v>
      </c>
      <c r="B57" s="39" t="s">
        <v>184</v>
      </c>
      <c r="C57" s="57">
        <f>VLOOKUP($A$6&amp;$D$6&amp;$A57,MOTIVOS_DATOS!$A:$M,C$7,0)</f>
        <v>7.1937020125238602</v>
      </c>
      <c r="D57" s="57">
        <f>VLOOKUP($A$6&amp;$D$6&amp;$A57,MOTIVOS_DATOS!$A:$M,D$7,0)</f>
        <v>8.0103019907497508</v>
      </c>
      <c r="E57" s="57">
        <f>VLOOKUP($A$6&amp;$D$6&amp;$A57,MOTIVOS_DATOS!$A:$M,E$7,0)</f>
        <v>11.5957592246786</v>
      </c>
      <c r="F57" s="57">
        <f>VLOOKUP($A$6&amp;$D$6&amp;$A57,MOTIVOS_DATOS!$A:$M,F$7,0)</f>
        <v>7.7735303195928598</v>
      </c>
      <c r="G57" s="57">
        <f>VLOOKUP($A$6&amp;$D$6&amp;$A57,MOTIVOS_DATOS!$A:$M,G$7,0)</f>
        <v>7.0853238351188601</v>
      </c>
      <c r="H57" s="57">
        <f>VLOOKUP($A$6&amp;$D$6&amp;$A57,MOTIVOS_DATOS!$A:$M,H$7,0)</f>
        <v>8.0195548545717195</v>
      </c>
      <c r="I57" s="57">
        <f>VLOOKUP($A$6&amp;$D$6&amp;$A57,MOTIVOS_DATOS!$A:$M,I$7,0)</f>
        <v>11.3220276146633</v>
      </c>
      <c r="J57" s="57">
        <f>VLOOKUP($A$6&amp;$D$6&amp;$A57,MOTIVOS_DATOS!$A:$M,J$7,0)</f>
        <v>7.6973439825547203</v>
      </c>
      <c r="K57" s="57">
        <f>VLOOKUP($A$6&amp;$D$6&amp;$A57,MOTIVOS_DATOS!$A:$M,K$7,0)</f>
        <v>7.6533362792161403</v>
      </c>
      <c r="M57" s="16"/>
      <c r="P57" s="88"/>
    </row>
    <row r="58" spans="1:16" x14ac:dyDescent="0.35">
      <c r="A58" s="26" t="s">
        <v>185</v>
      </c>
      <c r="B58" s="39"/>
      <c r="C58" s="57">
        <f>VLOOKUP($A$6&amp;$D$6&amp;$A58,MOTIVOS_DATOS!$A:$M,C$7,0)</f>
        <v>0.38887165584315603</v>
      </c>
      <c r="D58" s="57">
        <f>VLOOKUP($A$6&amp;$D$6&amp;$A58,MOTIVOS_DATOS!$A:$M,D$7,0)</f>
        <v>0.32836144576145798</v>
      </c>
      <c r="E58" s="57">
        <f>VLOOKUP($A$6&amp;$D$6&amp;$A58,MOTIVOS_DATOS!$A:$M,E$7,0)</f>
        <v>0.25319896887152599</v>
      </c>
      <c r="F58" s="57">
        <f>VLOOKUP($A$6&amp;$D$6&amp;$A58,MOTIVOS_DATOS!$A:$M,F$7,0)</f>
        <v>0.31223726449218298</v>
      </c>
      <c r="G58" s="57">
        <f>VLOOKUP($A$6&amp;$D$6&amp;$A58,MOTIVOS_DATOS!$A:$M,G$7,0)</f>
        <v>0.34042237788756702</v>
      </c>
      <c r="H58" s="57">
        <f>VLOOKUP($A$6&amp;$D$6&amp;$A58,MOTIVOS_DATOS!$A:$M,H$7,0)</f>
        <v>0.37238977749601698</v>
      </c>
      <c r="I58" s="57">
        <f>VLOOKUP($A$6&amp;$D$6&amp;$A58,MOTIVOS_DATOS!$A:$M,I$7,0)</f>
        <v>0.54820188767470002</v>
      </c>
      <c r="J58" s="57">
        <f>VLOOKUP($A$6&amp;$D$6&amp;$A58,MOTIVOS_DATOS!$A:$M,J$7,0)</f>
        <v>0.32020206967102299</v>
      </c>
      <c r="K58" s="57">
        <f>VLOOKUP($A$6&amp;$D$6&amp;$A58,MOTIVOS_DATOS!$A:$M,K$7,0)</f>
        <v>0.436286268061848</v>
      </c>
      <c r="P58" s="88"/>
    </row>
    <row r="59" spans="1:16" x14ac:dyDescent="0.35">
      <c r="A59" s="26" t="s">
        <v>186</v>
      </c>
      <c r="B59" s="39"/>
      <c r="C59" s="57">
        <f>VLOOKUP($A$6&amp;$D$6&amp;$A59,MOTIVOS_DATOS!$A:$M,C$7,0)</f>
        <v>1.3630557079815</v>
      </c>
      <c r="D59" s="57">
        <f>VLOOKUP($A$6&amp;$D$6&amp;$A59,MOTIVOS_DATOS!$A:$M,D$7,0)</f>
        <v>1.4772029787422001</v>
      </c>
      <c r="E59" s="57">
        <f>VLOOKUP($A$6&amp;$D$6&amp;$A59,MOTIVOS_DATOS!$A:$M,E$7,0)</f>
        <v>2.13912438864637</v>
      </c>
      <c r="F59" s="57">
        <f>VLOOKUP($A$6&amp;$D$6&amp;$A59,MOTIVOS_DATOS!$A:$M,F$7,0)</f>
        <v>1.44232149369053</v>
      </c>
      <c r="G59" s="57">
        <f>VLOOKUP($A$6&amp;$D$6&amp;$A59,MOTIVOS_DATOS!$A:$M,G$7,0)</f>
        <v>1.4292568006625099</v>
      </c>
      <c r="H59" s="57">
        <f>VLOOKUP($A$6&amp;$D$6&amp;$A59,MOTIVOS_DATOS!$A:$M,H$7,0)</f>
        <v>1.52999954780551</v>
      </c>
      <c r="I59" s="57">
        <f>VLOOKUP($A$6&amp;$D$6&amp;$A59,MOTIVOS_DATOS!$A:$M,I$7,0)</f>
        <v>2.3830040081328301</v>
      </c>
      <c r="J59" s="57">
        <f>VLOOKUP($A$6&amp;$D$6&amp;$A59,MOTIVOS_DATOS!$A:$M,J$7,0)</f>
        <v>1.5033656250563301</v>
      </c>
      <c r="K59" s="57">
        <f>VLOOKUP($A$6&amp;$D$6&amp;$A59,MOTIVOS_DATOS!$A:$M,K$7,0)</f>
        <v>1.5135075782609499</v>
      </c>
      <c r="P59" s="88"/>
    </row>
    <row r="60" spans="1:16" x14ac:dyDescent="0.35">
      <c r="B60" s="39"/>
      <c r="C60" s="11"/>
      <c r="D60" s="11"/>
      <c r="E60" s="11"/>
      <c r="F60" s="11"/>
      <c r="G60" s="11"/>
      <c r="H60" s="11"/>
      <c r="I60" s="11"/>
      <c r="J60" s="11"/>
      <c r="K60" s="11"/>
    </row>
    <row r="61" spans="1:16" x14ac:dyDescent="0.35">
      <c r="B61" s="39"/>
      <c r="C61" s="11"/>
      <c r="D61" s="11"/>
      <c r="E61" s="11"/>
      <c r="F61" s="11"/>
      <c r="G61" s="11"/>
      <c r="H61" s="11"/>
      <c r="I61" s="11"/>
      <c r="J61" s="11"/>
      <c r="K61" s="11"/>
    </row>
    <row r="62" spans="1:16" x14ac:dyDescent="0.35">
      <c r="B62" s="39"/>
      <c r="C62" s="11"/>
      <c r="D62" s="11"/>
      <c r="E62" s="11"/>
      <c r="F62" s="11"/>
      <c r="G62" s="11"/>
      <c r="H62" s="11"/>
      <c r="I62" s="11"/>
      <c r="J62" s="11"/>
      <c r="K62" s="11"/>
    </row>
    <row r="63" spans="1:16" x14ac:dyDescent="0.35">
      <c r="B63" s="39"/>
      <c r="C63" s="11"/>
      <c r="D63" s="11"/>
      <c r="E63" s="11"/>
      <c r="F63" s="11"/>
      <c r="G63" s="11"/>
      <c r="H63" s="11"/>
      <c r="I63" s="11"/>
      <c r="J63" s="11"/>
      <c r="K63" s="11"/>
    </row>
    <row r="64" spans="1:16" x14ac:dyDescent="0.35">
      <c r="B64" s="39"/>
      <c r="C64" s="11"/>
      <c r="D64" s="11"/>
      <c r="E64" s="11"/>
      <c r="F64" s="11"/>
      <c r="G64" s="11"/>
      <c r="H64" s="11"/>
      <c r="I64" s="11"/>
      <c r="J64" s="11"/>
      <c r="K64" s="11"/>
    </row>
    <row r="65" spans="2:11" x14ac:dyDescent="0.35">
      <c r="B65" s="39"/>
      <c r="C65" s="11"/>
      <c r="D65" s="11"/>
      <c r="E65" s="11"/>
      <c r="F65" s="11"/>
      <c r="G65" s="11"/>
      <c r="H65" s="11"/>
      <c r="I65" s="11"/>
      <c r="J65" s="11"/>
      <c r="K65" s="11"/>
    </row>
    <row r="66" spans="2:11" x14ac:dyDescent="0.35">
      <c r="B66" s="39"/>
      <c r="C66" s="11"/>
      <c r="D66" s="11"/>
      <c r="E66" s="11"/>
      <c r="F66" s="11"/>
      <c r="G66" s="11"/>
      <c r="H66" s="11"/>
      <c r="I66" s="11"/>
      <c r="J66" s="11"/>
      <c r="K66" s="11"/>
    </row>
    <row r="67" spans="2:11" x14ac:dyDescent="0.35">
      <c r="B67" s="39"/>
      <c r="C67" s="11"/>
      <c r="D67" s="11"/>
      <c r="E67" s="11"/>
      <c r="F67" s="11"/>
      <c r="G67" s="11"/>
      <c r="H67" s="11"/>
      <c r="I67" s="11"/>
      <c r="J67" s="11"/>
      <c r="K67" s="11"/>
    </row>
    <row r="68" spans="2:11" x14ac:dyDescent="0.35">
      <c r="B68" s="39"/>
      <c r="C68" s="11"/>
      <c r="D68" s="11"/>
      <c r="E68" s="11"/>
      <c r="F68" s="11"/>
      <c r="G68" s="11"/>
      <c r="H68" s="11"/>
      <c r="I68" s="11"/>
      <c r="J68" s="11"/>
      <c r="K68" s="11"/>
    </row>
    <row r="69" spans="2:11" x14ac:dyDescent="0.35">
      <c r="B69" s="39"/>
      <c r="C69" s="11"/>
      <c r="D69" s="11"/>
      <c r="E69" s="11"/>
      <c r="F69" s="11"/>
      <c r="G69" s="11"/>
      <c r="H69" s="11"/>
      <c r="I69" s="11"/>
      <c r="J69" s="11"/>
      <c r="K69" s="11"/>
    </row>
    <row r="70" spans="2:11" x14ac:dyDescent="0.35">
      <c r="B70" s="39"/>
      <c r="C70" s="11"/>
      <c r="D70" s="11"/>
      <c r="E70" s="11"/>
      <c r="F70" s="11"/>
      <c r="G70" s="11"/>
      <c r="H70" s="11"/>
      <c r="I70" s="11"/>
      <c r="J70" s="11"/>
      <c r="K70" s="11"/>
    </row>
    <row r="71" spans="2:11" x14ac:dyDescent="0.35">
      <c r="B71" s="39"/>
      <c r="C71" s="11"/>
      <c r="D71" s="11"/>
      <c r="E71" s="11"/>
      <c r="F71" s="11"/>
      <c r="G71" s="11"/>
      <c r="H71" s="11"/>
      <c r="I71" s="11"/>
      <c r="J71" s="11"/>
      <c r="K71" s="11"/>
    </row>
    <row r="72" spans="2:11" x14ac:dyDescent="0.35">
      <c r="B72" s="39"/>
      <c r="C72" s="11"/>
      <c r="D72" s="11"/>
      <c r="E72" s="11"/>
      <c r="F72" s="11"/>
      <c r="G72" s="11"/>
      <c r="H72" s="11"/>
      <c r="I72" s="11"/>
      <c r="J72" s="11"/>
      <c r="K72" s="11"/>
    </row>
    <row r="73" spans="2:11" x14ac:dyDescent="0.35">
      <c r="B73" s="39"/>
      <c r="C73" s="11"/>
      <c r="D73" s="11"/>
      <c r="E73" s="11"/>
      <c r="F73" s="11"/>
      <c r="G73" s="11"/>
      <c r="H73" s="11"/>
      <c r="I73" s="11"/>
      <c r="J73" s="11"/>
      <c r="K73" s="11"/>
    </row>
    <row r="74" spans="2:11" x14ac:dyDescent="0.35">
      <c r="B74" s="39"/>
      <c r="C74" s="11"/>
      <c r="D74" s="11"/>
      <c r="E74" s="11"/>
      <c r="F74" s="11"/>
      <c r="G74" s="11"/>
      <c r="H74" s="11"/>
      <c r="I74" s="11"/>
      <c r="J74" s="11"/>
      <c r="K74" s="11"/>
    </row>
    <row r="75" spans="2:11" x14ac:dyDescent="0.35">
      <c r="B75" s="39"/>
      <c r="C75" s="11"/>
      <c r="D75" s="11"/>
      <c r="E75" s="11"/>
      <c r="F75" s="11"/>
      <c r="G75" s="11"/>
      <c r="H75" s="11"/>
      <c r="I75" s="11"/>
      <c r="J75" s="11"/>
      <c r="K75" s="11"/>
    </row>
    <row r="76" spans="2:11" x14ac:dyDescent="0.35">
      <c r="B76" s="39"/>
      <c r="C76" s="11"/>
      <c r="D76" s="11"/>
      <c r="E76" s="11"/>
      <c r="F76" s="11"/>
      <c r="G76" s="11"/>
      <c r="H76" s="11"/>
      <c r="I76" s="11"/>
      <c r="J76" s="11"/>
      <c r="K76" s="11"/>
    </row>
    <row r="77" spans="2:11" x14ac:dyDescent="0.35">
      <c r="B77" s="39"/>
      <c r="C77" s="11"/>
      <c r="D77" s="11"/>
      <c r="E77" s="11"/>
      <c r="F77" s="11"/>
      <c r="G77" s="11"/>
      <c r="H77" s="11"/>
      <c r="I77" s="11"/>
      <c r="J77" s="11"/>
      <c r="K77" s="11"/>
    </row>
    <row r="78" spans="2:11" x14ac:dyDescent="0.35">
      <c r="B78" s="39"/>
      <c r="C78" s="11"/>
      <c r="D78" s="11"/>
      <c r="E78" s="11"/>
      <c r="F78" s="11"/>
      <c r="G78" s="11"/>
      <c r="H78" s="11"/>
      <c r="I78" s="11"/>
      <c r="J78" s="11"/>
      <c r="K78" s="11"/>
    </row>
    <row r="79" spans="2:11" x14ac:dyDescent="0.35">
      <c r="B79" s="39"/>
      <c r="C79" s="11"/>
      <c r="D79" s="11"/>
      <c r="E79" s="11"/>
      <c r="F79" s="11"/>
      <c r="G79" s="11"/>
      <c r="H79" s="11"/>
      <c r="I79" s="11"/>
      <c r="J79" s="11"/>
      <c r="K79" s="11"/>
    </row>
    <row r="80" spans="2:11" x14ac:dyDescent="0.35">
      <c r="B80" s="39"/>
      <c r="C80" s="11"/>
      <c r="D80" s="11"/>
      <c r="E80" s="11"/>
      <c r="F80" s="11"/>
      <c r="G80" s="11"/>
      <c r="H80" s="11"/>
      <c r="I80" s="11"/>
      <c r="J80" s="11"/>
      <c r="K80" s="11"/>
    </row>
    <row r="81" spans="2:11" x14ac:dyDescent="0.35">
      <c r="B81" s="39"/>
      <c r="C81" s="11"/>
      <c r="D81" s="11"/>
      <c r="E81" s="11"/>
      <c r="F81" s="11"/>
      <c r="G81" s="11"/>
      <c r="H81" s="11"/>
      <c r="I81" s="11"/>
      <c r="J81" s="11"/>
      <c r="K81" s="11"/>
    </row>
    <row r="82" spans="2:11" x14ac:dyDescent="0.35">
      <c r="B82" s="39"/>
      <c r="C82" s="11"/>
      <c r="D82" s="11"/>
      <c r="E82" s="11"/>
      <c r="F82" s="11"/>
      <c r="G82" s="11"/>
      <c r="H82" s="11"/>
      <c r="I82" s="11"/>
      <c r="J82" s="11"/>
      <c r="K82" s="11"/>
    </row>
    <row r="83" spans="2:11" x14ac:dyDescent="0.35">
      <c r="B83" s="39"/>
      <c r="C83" s="11"/>
      <c r="D83" s="11"/>
      <c r="E83" s="11"/>
      <c r="F83" s="11"/>
      <c r="G83" s="11"/>
      <c r="H83" s="11"/>
      <c r="I83" s="11"/>
      <c r="J83" s="11"/>
      <c r="K83" s="11"/>
    </row>
    <row r="84" spans="2:11" x14ac:dyDescent="0.35">
      <c r="B84" s="39"/>
      <c r="C84" s="11"/>
      <c r="D84" s="11"/>
      <c r="E84" s="11"/>
      <c r="F84" s="11"/>
      <c r="G84" s="11"/>
      <c r="H84" s="11"/>
      <c r="I84" s="11"/>
      <c r="J84" s="11"/>
      <c r="K84" s="11"/>
    </row>
    <row r="85" spans="2:11" x14ac:dyDescent="0.35">
      <c r="B85" s="39"/>
      <c r="C85" s="11"/>
      <c r="D85" s="11"/>
      <c r="E85" s="11"/>
      <c r="F85" s="11"/>
      <c r="G85" s="11"/>
      <c r="H85" s="11"/>
      <c r="I85" s="11"/>
      <c r="J85" s="11"/>
      <c r="K85" s="11"/>
    </row>
    <row r="86" spans="2:11" x14ac:dyDescent="0.35">
      <c r="B86" s="39"/>
      <c r="C86" s="11"/>
      <c r="D86" s="11"/>
      <c r="E86" s="11"/>
      <c r="F86" s="11"/>
      <c r="G86" s="11"/>
      <c r="H86" s="11"/>
      <c r="I86" s="11"/>
      <c r="J86" s="11"/>
      <c r="K86" s="11"/>
    </row>
    <row r="87" spans="2:11" x14ac:dyDescent="0.35">
      <c r="B87" s="39"/>
      <c r="C87" s="11"/>
      <c r="D87" s="11"/>
      <c r="E87" s="11"/>
      <c r="F87" s="11"/>
      <c r="G87" s="11"/>
      <c r="H87" s="11"/>
      <c r="I87" s="11"/>
      <c r="J87" s="11"/>
      <c r="K87" s="11"/>
    </row>
    <row r="88" spans="2:11" x14ac:dyDescent="0.35">
      <c r="B88" s="39"/>
      <c r="C88" s="11"/>
      <c r="D88" s="11"/>
      <c r="E88" s="11"/>
      <c r="F88" s="11"/>
      <c r="G88" s="11"/>
      <c r="H88" s="11"/>
      <c r="I88" s="11"/>
      <c r="J88" s="11"/>
      <c r="K88" s="11"/>
    </row>
    <row r="89" spans="2:11" x14ac:dyDescent="0.35">
      <c r="B89" s="39"/>
      <c r="C89" s="11"/>
      <c r="D89" s="11"/>
      <c r="E89" s="11"/>
      <c r="F89" s="11"/>
      <c r="G89" s="11"/>
      <c r="H89" s="11"/>
      <c r="I89" s="11"/>
      <c r="J89" s="11"/>
      <c r="K89" s="11"/>
    </row>
    <row r="90" spans="2:11" x14ac:dyDescent="0.35">
      <c r="B90" s="39"/>
      <c r="C90" s="11"/>
      <c r="D90" s="11"/>
      <c r="E90" s="11"/>
      <c r="F90" s="11"/>
      <c r="G90" s="11"/>
      <c r="H90" s="11"/>
      <c r="I90" s="11"/>
      <c r="J90" s="11"/>
      <c r="K90" s="11"/>
    </row>
    <row r="91" spans="2:11" x14ac:dyDescent="0.35">
      <c r="B91" s="39"/>
      <c r="C91" s="11"/>
      <c r="D91" s="11"/>
      <c r="E91" s="11"/>
      <c r="F91" s="11"/>
      <c r="G91" s="11"/>
      <c r="H91" s="11"/>
      <c r="I91" s="11"/>
      <c r="J91" s="11"/>
      <c r="K91" s="11"/>
    </row>
    <row r="92" spans="2:11" x14ac:dyDescent="0.35">
      <c r="B92" s="39"/>
      <c r="C92" s="11"/>
      <c r="D92" s="11"/>
      <c r="E92" s="11"/>
      <c r="F92" s="11"/>
      <c r="G92" s="11"/>
      <c r="H92" s="11"/>
      <c r="I92" s="11"/>
      <c r="J92" s="11"/>
      <c r="K92" s="11"/>
    </row>
    <row r="93" spans="2:11" x14ac:dyDescent="0.35">
      <c r="B93" s="39"/>
      <c r="C93" s="11"/>
      <c r="D93" s="11"/>
      <c r="E93" s="11"/>
      <c r="F93" s="11"/>
      <c r="G93" s="11"/>
      <c r="H93" s="11"/>
      <c r="I93" s="11"/>
      <c r="J93" s="11"/>
      <c r="K93" s="11"/>
    </row>
    <row r="94" spans="2:11" x14ac:dyDescent="0.35">
      <c r="B94" s="39"/>
      <c r="C94" s="11"/>
      <c r="D94" s="11"/>
      <c r="E94" s="11"/>
      <c r="F94" s="11"/>
      <c r="G94" s="11"/>
      <c r="H94" s="11"/>
      <c r="I94" s="11"/>
      <c r="J94" s="11"/>
      <c r="K94" s="11"/>
    </row>
    <row r="95" spans="2:11" x14ac:dyDescent="0.35">
      <c r="B95" s="39"/>
      <c r="C95" s="11"/>
      <c r="D95" s="11"/>
      <c r="E95" s="11"/>
      <c r="F95" s="11"/>
      <c r="G95" s="11"/>
      <c r="H95" s="11"/>
      <c r="I95" s="11"/>
      <c r="J95" s="11"/>
      <c r="K95" s="11"/>
    </row>
    <row r="96" spans="2:11" x14ac:dyDescent="0.35">
      <c r="B96" s="39"/>
      <c r="C96" s="11"/>
      <c r="D96" s="11"/>
      <c r="E96" s="11"/>
      <c r="F96" s="11"/>
      <c r="G96" s="11"/>
      <c r="H96" s="11"/>
      <c r="I96" s="11"/>
      <c r="J96" s="11"/>
      <c r="K96" s="11"/>
    </row>
    <row r="97" spans="2:11" x14ac:dyDescent="0.35">
      <c r="B97" s="39"/>
      <c r="C97" s="11"/>
      <c r="D97" s="11"/>
      <c r="E97" s="11"/>
      <c r="F97" s="11"/>
      <c r="G97" s="11"/>
      <c r="H97" s="11"/>
      <c r="I97" s="11"/>
      <c r="J97" s="11"/>
      <c r="K97" s="11"/>
    </row>
    <row r="98" spans="2:11" x14ac:dyDescent="0.35">
      <c r="B98" s="39"/>
    </row>
    <row r="99" spans="2:11" x14ac:dyDescent="0.35">
      <c r="B99" s="39"/>
    </row>
    <row r="100" spans="2:11" x14ac:dyDescent="0.35">
      <c r="B100" s="39"/>
    </row>
    <row r="101" spans="2:11" x14ac:dyDescent="0.35">
      <c r="B101" s="39"/>
    </row>
    <row r="102" spans="2:11" x14ac:dyDescent="0.35">
      <c r="B102" s="39"/>
    </row>
    <row r="103" spans="2:11" x14ac:dyDescent="0.35">
      <c r="B103" s="39"/>
    </row>
    <row r="104" spans="2:11" x14ac:dyDescent="0.35">
      <c r="B104" s="39"/>
    </row>
    <row r="105" spans="2:11" x14ac:dyDescent="0.35">
      <c r="B105" s="39"/>
    </row>
    <row r="106" spans="2:11" x14ac:dyDescent="0.35">
      <c r="B106" s="39"/>
    </row>
    <row r="107" spans="2:11" x14ac:dyDescent="0.35">
      <c r="B107" s="39"/>
    </row>
    <row r="108" spans="2:11" x14ac:dyDescent="0.35">
      <c r="B108" s="39"/>
    </row>
    <row r="109" spans="2:11" x14ac:dyDescent="0.35">
      <c r="B109" s="39"/>
    </row>
    <row r="110" spans="2:11" x14ac:dyDescent="0.35">
      <c r="B110" s="39"/>
    </row>
    <row r="111" spans="2:11" x14ac:dyDescent="0.35">
      <c r="B111" s="39"/>
    </row>
    <row r="112" spans="2:11" x14ac:dyDescent="0.35">
      <c r="B112" s="39"/>
    </row>
    <row r="113" spans="2:2" x14ac:dyDescent="0.35">
      <c r="B113" s="39"/>
    </row>
    <row r="114" spans="2:2" x14ac:dyDescent="0.35">
      <c r="B114" s="39"/>
    </row>
    <row r="115" spans="2:2" x14ac:dyDescent="0.35">
      <c r="B115" s="39"/>
    </row>
    <row r="116" spans="2:2" x14ac:dyDescent="0.35">
      <c r="B116" s="39"/>
    </row>
    <row r="117" spans="2:2" x14ac:dyDescent="0.35">
      <c r="B117" s="39"/>
    </row>
    <row r="118" spans="2:2" x14ac:dyDescent="0.35">
      <c r="B118" s="39"/>
    </row>
    <row r="119" spans="2:2" x14ac:dyDescent="0.35">
      <c r="B119" s="39"/>
    </row>
    <row r="120" spans="2:2" x14ac:dyDescent="0.35">
      <c r="B120" s="39"/>
    </row>
    <row r="121" spans="2:2" x14ac:dyDescent="0.35">
      <c r="B121" s="39"/>
    </row>
    <row r="122" spans="2:2" x14ac:dyDescent="0.35">
      <c r="B122" s="39"/>
    </row>
    <row r="123" spans="2:2" x14ac:dyDescent="0.35">
      <c r="B123" s="39"/>
    </row>
    <row r="124" spans="2:2" x14ac:dyDescent="0.35">
      <c r="B124" s="39"/>
    </row>
    <row r="125" spans="2:2" x14ac:dyDescent="0.35">
      <c r="B125" s="39"/>
    </row>
    <row r="126" spans="2:2" x14ac:dyDescent="0.35">
      <c r="B126" s="39"/>
    </row>
    <row r="127" spans="2:2" x14ac:dyDescent="0.35">
      <c r="B127" s="39"/>
    </row>
    <row r="128" spans="2:2" x14ac:dyDescent="0.35">
      <c r="B128" s="39"/>
    </row>
    <row r="129" spans="2:2" x14ac:dyDescent="0.35">
      <c r="B129" s="39"/>
    </row>
    <row r="130" spans="2:2" x14ac:dyDescent="0.35">
      <c r="B130" s="39"/>
    </row>
    <row r="131" spans="2:2" x14ac:dyDescent="0.35">
      <c r="B131" s="39"/>
    </row>
    <row r="132" spans="2:2" x14ac:dyDescent="0.35">
      <c r="B132" s="39"/>
    </row>
    <row r="133" spans="2:2" x14ac:dyDescent="0.35">
      <c r="B133" s="39"/>
    </row>
    <row r="134" spans="2:2" x14ac:dyDescent="0.35">
      <c r="B134" s="39"/>
    </row>
    <row r="135" spans="2:2" x14ac:dyDescent="0.35">
      <c r="B135" s="39"/>
    </row>
    <row r="136" spans="2:2" x14ac:dyDescent="0.35">
      <c r="B136" s="39"/>
    </row>
    <row r="137" spans="2:2" x14ac:dyDescent="0.35">
      <c r="B137" s="39"/>
    </row>
    <row r="138" spans="2:2" x14ac:dyDescent="0.35">
      <c r="B138" s="39"/>
    </row>
    <row r="139" spans="2:2" x14ac:dyDescent="0.35">
      <c r="B139" s="39"/>
    </row>
    <row r="140" spans="2:2" x14ac:dyDescent="0.35">
      <c r="B140" s="39"/>
    </row>
    <row r="141" spans="2:2" x14ac:dyDescent="0.35">
      <c r="B141" s="39"/>
    </row>
    <row r="142" spans="2:2" x14ac:dyDescent="0.35">
      <c r="B142" s="39"/>
    </row>
    <row r="143" spans="2:2" x14ac:dyDescent="0.35">
      <c r="B143" s="39"/>
    </row>
    <row r="144" spans="2:2" x14ac:dyDescent="0.35">
      <c r="B144" s="39"/>
    </row>
    <row r="145" spans="2:2" x14ac:dyDescent="0.35">
      <c r="B145" s="39"/>
    </row>
    <row r="146" spans="2:2" x14ac:dyDescent="0.35">
      <c r="B146" s="39"/>
    </row>
    <row r="147" spans="2:2" x14ac:dyDescent="0.35">
      <c r="B147" s="39"/>
    </row>
    <row r="148" spans="2:2" x14ac:dyDescent="0.35">
      <c r="B148" s="39"/>
    </row>
    <row r="149" spans="2:2" x14ac:dyDescent="0.35">
      <c r="B149" s="39"/>
    </row>
    <row r="150" spans="2:2" x14ac:dyDescent="0.35">
      <c r="B150" s="39"/>
    </row>
    <row r="151" spans="2:2" x14ac:dyDescent="0.35">
      <c r="B151" s="39"/>
    </row>
    <row r="152" spans="2:2" x14ac:dyDescent="0.35">
      <c r="B152" s="39"/>
    </row>
    <row r="153" spans="2:2" x14ac:dyDescent="0.35">
      <c r="B153" s="39"/>
    </row>
    <row r="154" spans="2:2" x14ac:dyDescent="0.35">
      <c r="B154" s="39"/>
    </row>
    <row r="155" spans="2:2" x14ac:dyDescent="0.35">
      <c r="B155" s="39"/>
    </row>
    <row r="156" spans="2:2" x14ac:dyDescent="0.35">
      <c r="B156" s="39"/>
    </row>
    <row r="157" spans="2:2" x14ac:dyDescent="0.35">
      <c r="B157" s="39"/>
    </row>
    <row r="158" spans="2:2" x14ac:dyDescent="0.35">
      <c r="B158" s="39"/>
    </row>
    <row r="159" spans="2:2" x14ac:dyDescent="0.35">
      <c r="B159" s="39"/>
    </row>
    <row r="160" spans="2:2" x14ac:dyDescent="0.35">
      <c r="B160" s="39"/>
    </row>
    <row r="161" spans="2:2" x14ac:dyDescent="0.35">
      <c r="B161" s="39"/>
    </row>
    <row r="162" spans="2:2" x14ac:dyDescent="0.35">
      <c r="B162" s="39"/>
    </row>
    <row r="163" spans="2:2" x14ac:dyDescent="0.35">
      <c r="B163" s="39"/>
    </row>
    <row r="164" spans="2:2" x14ac:dyDescent="0.35">
      <c r="B164" s="39"/>
    </row>
    <row r="165" spans="2:2" x14ac:dyDescent="0.35">
      <c r="B165" s="39"/>
    </row>
    <row r="166" spans="2:2" x14ac:dyDescent="0.35">
      <c r="B166" s="39"/>
    </row>
    <row r="167" spans="2:2" x14ac:dyDescent="0.35">
      <c r="B167" s="39"/>
    </row>
    <row r="168" spans="2:2" x14ac:dyDescent="0.35">
      <c r="B168" s="39"/>
    </row>
    <row r="169" spans="2:2" x14ac:dyDescent="0.35">
      <c r="B169" s="39"/>
    </row>
    <row r="170" spans="2:2" x14ac:dyDescent="0.35">
      <c r="B170" s="39"/>
    </row>
    <row r="171" spans="2:2" x14ac:dyDescent="0.35">
      <c r="B171" s="39"/>
    </row>
    <row r="172" spans="2:2" x14ac:dyDescent="0.35">
      <c r="B172" s="39"/>
    </row>
    <row r="173" spans="2:2" x14ac:dyDescent="0.35">
      <c r="B173" s="39"/>
    </row>
    <row r="174" spans="2:2" x14ac:dyDescent="0.35">
      <c r="B174" s="39"/>
    </row>
    <row r="175" spans="2:2" x14ac:dyDescent="0.35">
      <c r="B175" s="39"/>
    </row>
    <row r="176" spans="2:2" x14ac:dyDescent="0.35">
      <c r="B176" s="39"/>
    </row>
    <row r="177" spans="2:2" x14ac:dyDescent="0.35">
      <c r="B177" s="39"/>
    </row>
    <row r="178" spans="2:2" x14ac:dyDescent="0.35">
      <c r="B178" s="39"/>
    </row>
    <row r="179" spans="2:2" x14ac:dyDescent="0.35">
      <c r="B179" s="39"/>
    </row>
    <row r="180" spans="2:2" x14ac:dyDescent="0.35">
      <c r="B180" s="39"/>
    </row>
    <row r="181" spans="2:2" x14ac:dyDescent="0.35">
      <c r="B181" s="39"/>
    </row>
    <row r="182" spans="2:2" x14ac:dyDescent="0.35">
      <c r="B182" s="39"/>
    </row>
    <row r="183" spans="2:2" x14ac:dyDescent="0.35">
      <c r="B183" s="39"/>
    </row>
    <row r="184" spans="2:2" x14ac:dyDescent="0.35">
      <c r="B184" s="39"/>
    </row>
    <row r="185" spans="2:2" x14ac:dyDescent="0.35">
      <c r="B185" s="39"/>
    </row>
    <row r="186" spans="2:2" x14ac:dyDescent="0.35">
      <c r="B186" s="39"/>
    </row>
    <row r="187" spans="2:2" x14ac:dyDescent="0.35">
      <c r="B187" s="39"/>
    </row>
    <row r="188" spans="2:2" x14ac:dyDescent="0.35">
      <c r="B188" s="39"/>
    </row>
    <row r="189" spans="2:2" x14ac:dyDescent="0.35">
      <c r="B189" s="39"/>
    </row>
    <row r="190" spans="2:2" x14ac:dyDescent="0.35">
      <c r="B190" s="39"/>
    </row>
    <row r="191" spans="2:2" x14ac:dyDescent="0.35">
      <c r="B191" s="39"/>
    </row>
    <row r="192" spans="2:2" x14ac:dyDescent="0.35">
      <c r="B192" s="39"/>
    </row>
    <row r="193" spans="2:2" x14ac:dyDescent="0.35">
      <c r="B193" s="39"/>
    </row>
    <row r="194" spans="2:2" x14ac:dyDescent="0.35">
      <c r="B194" s="39"/>
    </row>
    <row r="195" spans="2:2" x14ac:dyDescent="0.35">
      <c r="B195" s="39"/>
    </row>
    <row r="196" spans="2:2" x14ac:dyDescent="0.35">
      <c r="B196" s="39"/>
    </row>
    <row r="197" spans="2:2" x14ac:dyDescent="0.35">
      <c r="B197" s="39"/>
    </row>
    <row r="198" spans="2:2" x14ac:dyDescent="0.35">
      <c r="B198" s="39"/>
    </row>
    <row r="199" spans="2:2" x14ac:dyDescent="0.35">
      <c r="B199" s="39"/>
    </row>
    <row r="200" spans="2:2" x14ac:dyDescent="0.35">
      <c r="B200" s="39"/>
    </row>
    <row r="201" spans="2:2" x14ac:dyDescent="0.35">
      <c r="B201" s="39"/>
    </row>
    <row r="202" spans="2:2" x14ac:dyDescent="0.35">
      <c r="B202" s="39"/>
    </row>
    <row r="203" spans="2:2" x14ac:dyDescent="0.35">
      <c r="B203" s="39"/>
    </row>
    <row r="204" spans="2:2" x14ac:dyDescent="0.35">
      <c r="B204" s="39"/>
    </row>
    <row r="205" spans="2:2" x14ac:dyDescent="0.35">
      <c r="B205" s="39"/>
    </row>
    <row r="206" spans="2:2" x14ac:dyDescent="0.35">
      <c r="B206" s="39"/>
    </row>
    <row r="207" spans="2:2" x14ac:dyDescent="0.35">
      <c r="B207" s="39"/>
    </row>
    <row r="208" spans="2:2" x14ac:dyDescent="0.35">
      <c r="B208" s="39"/>
    </row>
    <row r="209" spans="2:2" x14ac:dyDescent="0.35">
      <c r="B209" s="39"/>
    </row>
    <row r="210" spans="2:2" x14ac:dyDescent="0.35">
      <c r="B210" s="39"/>
    </row>
    <row r="211" spans="2:2" x14ac:dyDescent="0.35">
      <c r="B211" s="39"/>
    </row>
    <row r="212" spans="2:2" x14ac:dyDescent="0.35">
      <c r="B212" s="39"/>
    </row>
    <row r="213" spans="2:2" x14ac:dyDescent="0.35">
      <c r="B213" s="39"/>
    </row>
    <row r="214" spans="2:2" x14ac:dyDescent="0.35">
      <c r="B214" s="39"/>
    </row>
    <row r="215" spans="2:2" x14ac:dyDescent="0.35">
      <c r="B215" s="39"/>
    </row>
    <row r="216" spans="2:2" x14ac:dyDescent="0.35">
      <c r="B216" s="39"/>
    </row>
    <row r="217" spans="2:2" x14ac:dyDescent="0.35">
      <c r="B217" s="39"/>
    </row>
    <row r="218" spans="2:2" x14ac:dyDescent="0.35">
      <c r="B218" s="39"/>
    </row>
    <row r="219" spans="2:2" x14ac:dyDescent="0.35">
      <c r="B219" s="39"/>
    </row>
    <row r="220" spans="2:2" x14ac:dyDescent="0.35">
      <c r="B220" s="39"/>
    </row>
    <row r="221" spans="2:2" x14ac:dyDescent="0.35">
      <c r="B221" s="39"/>
    </row>
    <row r="222" spans="2:2" x14ac:dyDescent="0.35">
      <c r="B222" s="39"/>
    </row>
    <row r="223" spans="2:2" x14ac:dyDescent="0.35">
      <c r="B223" s="39"/>
    </row>
    <row r="224" spans="2:2" x14ac:dyDescent="0.35">
      <c r="B224" s="39"/>
    </row>
    <row r="225" spans="2:2" x14ac:dyDescent="0.35">
      <c r="B225" s="39"/>
    </row>
    <row r="226" spans="2:2" x14ac:dyDescent="0.35">
      <c r="B226" s="39"/>
    </row>
    <row r="227" spans="2:2" x14ac:dyDescent="0.35">
      <c r="B227" s="39"/>
    </row>
    <row r="228" spans="2:2" x14ac:dyDescent="0.35">
      <c r="B228" s="39"/>
    </row>
    <row r="229" spans="2:2" x14ac:dyDescent="0.35">
      <c r="B229" s="39"/>
    </row>
    <row r="230" spans="2:2" x14ac:dyDescent="0.35">
      <c r="B230" s="39"/>
    </row>
    <row r="231" spans="2:2" x14ac:dyDescent="0.35">
      <c r="B231" s="39"/>
    </row>
    <row r="232" spans="2:2" x14ac:dyDescent="0.35">
      <c r="B232" s="39"/>
    </row>
    <row r="233" spans="2:2" x14ac:dyDescent="0.35">
      <c r="B233" s="39"/>
    </row>
    <row r="234" spans="2:2" x14ac:dyDescent="0.35">
      <c r="B234" s="39"/>
    </row>
    <row r="235" spans="2:2" x14ac:dyDescent="0.35">
      <c r="B235" s="39"/>
    </row>
    <row r="236" spans="2:2" x14ac:dyDescent="0.35">
      <c r="B236" s="39"/>
    </row>
    <row r="237" spans="2:2" x14ac:dyDescent="0.35">
      <c r="B237" s="39"/>
    </row>
    <row r="238" spans="2:2" x14ac:dyDescent="0.35">
      <c r="B238" s="39"/>
    </row>
    <row r="239" spans="2:2" x14ac:dyDescent="0.35">
      <c r="B239" s="39"/>
    </row>
    <row r="240" spans="2:2" x14ac:dyDescent="0.35">
      <c r="B240" s="39"/>
    </row>
    <row r="241" spans="2:2" x14ac:dyDescent="0.35">
      <c r="B241" s="39"/>
    </row>
    <row r="242" spans="2:2" x14ac:dyDescent="0.35">
      <c r="B242" s="39"/>
    </row>
    <row r="243" spans="2:2" x14ac:dyDescent="0.35">
      <c r="B243" s="39"/>
    </row>
    <row r="244" spans="2:2" x14ac:dyDescent="0.35">
      <c r="B244" s="39"/>
    </row>
    <row r="245" spans="2:2" x14ac:dyDescent="0.35">
      <c r="B245" s="39"/>
    </row>
    <row r="246" spans="2:2" x14ac:dyDescent="0.35">
      <c r="B246" s="39"/>
    </row>
    <row r="247" spans="2:2" x14ac:dyDescent="0.35">
      <c r="B247" s="39"/>
    </row>
    <row r="248" spans="2:2" x14ac:dyDescent="0.35">
      <c r="B248" s="39"/>
    </row>
    <row r="249" spans="2:2" x14ac:dyDescent="0.35">
      <c r="B249" s="39"/>
    </row>
    <row r="250" spans="2:2" x14ac:dyDescent="0.35">
      <c r="B250" s="39"/>
    </row>
    <row r="251" spans="2:2" x14ac:dyDescent="0.35">
      <c r="B251" s="39"/>
    </row>
    <row r="252" spans="2:2" x14ac:dyDescent="0.35">
      <c r="B252" s="39"/>
    </row>
    <row r="253" spans="2:2" x14ac:dyDescent="0.35">
      <c r="B253" s="39"/>
    </row>
    <row r="254" spans="2:2" x14ac:dyDescent="0.35">
      <c r="B254" s="39"/>
    </row>
    <row r="255" spans="2:2" x14ac:dyDescent="0.35">
      <c r="B255" s="39"/>
    </row>
    <row r="256" spans="2:2" x14ac:dyDescent="0.35">
      <c r="B256" s="39"/>
    </row>
    <row r="257" spans="2:2" x14ac:dyDescent="0.35">
      <c r="B257" s="39"/>
    </row>
    <row r="258" spans="2:2" x14ac:dyDescent="0.35">
      <c r="B258" s="39"/>
    </row>
    <row r="259" spans="2:2" x14ac:dyDescent="0.35">
      <c r="B259" s="39"/>
    </row>
    <row r="260" spans="2:2" x14ac:dyDescent="0.35">
      <c r="B260" s="39"/>
    </row>
    <row r="261" spans="2:2" x14ac:dyDescent="0.35">
      <c r="B261" s="39"/>
    </row>
    <row r="262" spans="2:2" x14ac:dyDescent="0.35">
      <c r="B262" s="39"/>
    </row>
    <row r="263" spans="2:2" x14ac:dyDescent="0.35">
      <c r="B263" s="39"/>
    </row>
    <row r="264" spans="2:2" x14ac:dyDescent="0.35">
      <c r="B264" s="39"/>
    </row>
    <row r="265" spans="2:2" x14ac:dyDescent="0.35">
      <c r="B265" s="39"/>
    </row>
    <row r="266" spans="2:2" x14ac:dyDescent="0.35">
      <c r="B266" s="39"/>
    </row>
    <row r="267" spans="2:2" x14ac:dyDescent="0.35">
      <c r="B267" s="39"/>
    </row>
    <row r="268" spans="2:2" x14ac:dyDescent="0.35">
      <c r="B268" s="39"/>
    </row>
    <row r="269" spans="2:2" x14ac:dyDescent="0.35">
      <c r="B269" s="39"/>
    </row>
    <row r="270" spans="2:2" x14ac:dyDescent="0.35">
      <c r="B270" s="39"/>
    </row>
    <row r="271" spans="2:2" x14ac:dyDescent="0.35">
      <c r="B271" s="39"/>
    </row>
    <row r="272" spans="2:2" x14ac:dyDescent="0.35">
      <c r="B272" s="39"/>
    </row>
    <row r="273" spans="2:2" x14ac:dyDescent="0.35">
      <c r="B273" s="39"/>
    </row>
    <row r="274" spans="2:2" x14ac:dyDescent="0.35">
      <c r="B274" s="39"/>
    </row>
    <row r="275" spans="2:2" x14ac:dyDescent="0.35">
      <c r="B275" s="39"/>
    </row>
    <row r="276" spans="2:2" x14ac:dyDescent="0.35">
      <c r="B276" s="39"/>
    </row>
    <row r="277" spans="2:2" x14ac:dyDescent="0.35">
      <c r="B277" s="39"/>
    </row>
    <row r="278" spans="2:2" x14ac:dyDescent="0.35">
      <c r="B278" s="39"/>
    </row>
    <row r="279" spans="2:2" x14ac:dyDescent="0.35">
      <c r="B279" s="39"/>
    </row>
    <row r="280" spans="2:2" x14ac:dyDescent="0.35">
      <c r="B280" s="39"/>
    </row>
    <row r="281" spans="2:2" x14ac:dyDescent="0.35">
      <c r="B281" s="39"/>
    </row>
    <row r="282" spans="2:2" x14ac:dyDescent="0.35">
      <c r="B282" s="39"/>
    </row>
    <row r="283" spans="2:2" x14ac:dyDescent="0.35">
      <c r="B283" s="39"/>
    </row>
    <row r="284" spans="2:2" x14ac:dyDescent="0.35">
      <c r="B284" s="39"/>
    </row>
    <row r="285" spans="2:2" x14ac:dyDescent="0.35">
      <c r="B285" s="39"/>
    </row>
    <row r="286" spans="2:2" x14ac:dyDescent="0.35">
      <c r="B286" s="39"/>
    </row>
    <row r="287" spans="2:2" x14ac:dyDescent="0.35">
      <c r="B287" s="39"/>
    </row>
    <row r="288" spans="2:2" x14ac:dyDescent="0.35">
      <c r="B288" s="39"/>
    </row>
    <row r="289" spans="2:2" x14ac:dyDescent="0.35">
      <c r="B289" s="39"/>
    </row>
    <row r="290" spans="2:2" x14ac:dyDescent="0.35">
      <c r="B290" s="39"/>
    </row>
    <row r="291" spans="2:2" x14ac:dyDescent="0.35">
      <c r="B291" s="39"/>
    </row>
    <row r="292" spans="2:2" x14ac:dyDescent="0.35">
      <c r="B292" s="39"/>
    </row>
    <row r="293" spans="2:2" x14ac:dyDescent="0.35">
      <c r="B293" s="39"/>
    </row>
    <row r="294" spans="2:2" x14ac:dyDescent="0.35">
      <c r="B294" s="39"/>
    </row>
    <row r="295" spans="2:2" x14ac:dyDescent="0.35">
      <c r="B295" s="39"/>
    </row>
    <row r="296" spans="2:2" x14ac:dyDescent="0.35">
      <c r="B296" s="39"/>
    </row>
    <row r="297" spans="2:2" x14ac:dyDescent="0.35">
      <c r="B297" s="39"/>
    </row>
    <row r="298" spans="2:2" x14ac:dyDescent="0.35">
      <c r="B298" s="39"/>
    </row>
    <row r="299" spans="2:2" x14ac:dyDescent="0.35">
      <c r="B299" s="39"/>
    </row>
    <row r="300" spans="2:2" x14ac:dyDescent="0.35">
      <c r="B300" s="39"/>
    </row>
    <row r="301" spans="2:2" x14ac:dyDescent="0.35">
      <c r="B301" s="39"/>
    </row>
    <row r="302" spans="2:2" x14ac:dyDescent="0.35">
      <c r="B302" s="39"/>
    </row>
    <row r="303" spans="2:2" x14ac:dyDescent="0.35">
      <c r="B303" s="39"/>
    </row>
    <row r="304" spans="2:2" x14ac:dyDescent="0.35">
      <c r="B304" s="39"/>
    </row>
    <row r="305" spans="2:2" x14ac:dyDescent="0.35">
      <c r="B305" s="39"/>
    </row>
    <row r="306" spans="2:2" x14ac:dyDescent="0.35">
      <c r="B306" s="39"/>
    </row>
    <row r="307" spans="2:2" x14ac:dyDescent="0.35">
      <c r="B307" s="39"/>
    </row>
    <row r="308" spans="2:2" x14ac:dyDescent="0.35">
      <c r="B308" s="39"/>
    </row>
    <row r="309" spans="2:2" x14ac:dyDescent="0.35">
      <c r="B309" s="39"/>
    </row>
    <row r="310" spans="2:2" x14ac:dyDescent="0.35">
      <c r="B310" s="39"/>
    </row>
    <row r="311" spans="2:2" x14ac:dyDescent="0.35">
      <c r="B311" s="39"/>
    </row>
    <row r="312" spans="2:2" x14ac:dyDescent="0.35">
      <c r="B312" s="39"/>
    </row>
    <row r="313" spans="2:2" x14ac:dyDescent="0.35">
      <c r="B313" s="39"/>
    </row>
    <row r="314" spans="2:2" x14ac:dyDescent="0.35">
      <c r="B314" s="39"/>
    </row>
    <row r="315" spans="2:2" x14ac:dyDescent="0.35">
      <c r="B315" s="39"/>
    </row>
    <row r="316" spans="2:2" x14ac:dyDescent="0.35">
      <c r="B316" s="39"/>
    </row>
    <row r="317" spans="2:2" x14ac:dyDescent="0.35">
      <c r="B317" s="39"/>
    </row>
    <row r="318" spans="2:2" x14ac:dyDescent="0.35">
      <c r="B318" s="39"/>
    </row>
    <row r="319" spans="2:2" x14ac:dyDescent="0.35">
      <c r="B319" s="39"/>
    </row>
    <row r="320" spans="2:2" x14ac:dyDescent="0.35">
      <c r="B320" s="39"/>
    </row>
    <row r="321" spans="2:2" x14ac:dyDescent="0.35">
      <c r="B321" s="39"/>
    </row>
    <row r="322" spans="2:2" x14ac:dyDescent="0.35">
      <c r="B322" s="39"/>
    </row>
    <row r="323" spans="2:2" x14ac:dyDescent="0.35">
      <c r="B323" s="39"/>
    </row>
    <row r="324" spans="2:2" x14ac:dyDescent="0.35">
      <c r="B324" s="39"/>
    </row>
    <row r="325" spans="2:2" x14ac:dyDescent="0.35">
      <c r="B325" s="39"/>
    </row>
    <row r="326" spans="2:2" x14ac:dyDescent="0.35">
      <c r="B326" s="39"/>
    </row>
    <row r="327" spans="2:2" x14ac:dyDescent="0.35">
      <c r="B327" s="39"/>
    </row>
    <row r="328" spans="2:2" x14ac:dyDescent="0.35">
      <c r="B328" s="39"/>
    </row>
    <row r="329" spans="2:2" x14ac:dyDescent="0.35">
      <c r="B329" s="39"/>
    </row>
    <row r="330" spans="2:2" x14ac:dyDescent="0.35">
      <c r="B330" s="39"/>
    </row>
    <row r="331" spans="2:2" x14ac:dyDescent="0.35">
      <c r="B331" s="39"/>
    </row>
    <row r="332" spans="2:2" x14ac:dyDescent="0.35">
      <c r="B332" s="39"/>
    </row>
    <row r="333" spans="2:2" x14ac:dyDescent="0.35">
      <c r="B333" s="39"/>
    </row>
    <row r="334" spans="2:2" x14ac:dyDescent="0.35">
      <c r="B334" s="39"/>
    </row>
    <row r="335" spans="2:2" x14ac:dyDescent="0.35">
      <c r="B335" s="39"/>
    </row>
    <row r="336" spans="2:2" x14ac:dyDescent="0.35">
      <c r="B336" s="39"/>
    </row>
    <row r="337" spans="2:2" x14ac:dyDescent="0.35">
      <c r="B337" s="39"/>
    </row>
    <row r="338" spans="2:2" x14ac:dyDescent="0.35">
      <c r="B338" s="39"/>
    </row>
    <row r="339" spans="2:2" x14ac:dyDescent="0.35">
      <c r="B339" s="39"/>
    </row>
    <row r="340" spans="2:2" x14ac:dyDescent="0.35">
      <c r="B340" s="39"/>
    </row>
    <row r="341" spans="2:2" x14ac:dyDescent="0.35">
      <c r="B341" s="39"/>
    </row>
    <row r="342" spans="2:2" x14ac:dyDescent="0.35">
      <c r="B342" s="39"/>
    </row>
    <row r="343" spans="2:2" x14ac:dyDescent="0.35">
      <c r="B343" s="39"/>
    </row>
    <row r="344" spans="2:2" x14ac:dyDescent="0.35">
      <c r="B344" s="39"/>
    </row>
    <row r="345" spans="2:2" x14ac:dyDescent="0.35">
      <c r="B345" s="39"/>
    </row>
    <row r="346" spans="2:2" x14ac:dyDescent="0.35">
      <c r="B346" s="39"/>
    </row>
    <row r="347" spans="2:2" x14ac:dyDescent="0.35">
      <c r="B347" s="39"/>
    </row>
    <row r="348" spans="2:2" x14ac:dyDescent="0.35">
      <c r="B348" s="39"/>
    </row>
    <row r="349" spans="2:2" x14ac:dyDescent="0.35">
      <c r="B349" s="39"/>
    </row>
    <row r="350" spans="2:2" x14ac:dyDescent="0.35">
      <c r="B350" s="39"/>
    </row>
    <row r="351" spans="2:2" x14ac:dyDescent="0.35">
      <c r="B351" s="39"/>
    </row>
    <row r="352" spans="2:2" x14ac:dyDescent="0.35">
      <c r="B352" s="39"/>
    </row>
    <row r="353" spans="2:2" x14ac:dyDescent="0.35">
      <c r="B353" s="39"/>
    </row>
    <row r="354" spans="2:2" x14ac:dyDescent="0.35">
      <c r="B354" s="39"/>
    </row>
    <row r="355" spans="2:2" x14ac:dyDescent="0.35">
      <c r="B355" s="39"/>
    </row>
    <row r="356" spans="2:2" x14ac:dyDescent="0.35">
      <c r="B356" s="39"/>
    </row>
    <row r="357" spans="2:2" x14ac:dyDescent="0.35">
      <c r="B357" s="39"/>
    </row>
    <row r="358" spans="2:2" x14ac:dyDescent="0.35">
      <c r="B358" s="39"/>
    </row>
    <row r="359" spans="2:2" x14ac:dyDescent="0.35">
      <c r="B359" s="39"/>
    </row>
    <row r="360" spans="2:2" x14ac:dyDescent="0.35">
      <c r="B360" s="39"/>
    </row>
    <row r="361" spans="2:2" x14ac:dyDescent="0.35">
      <c r="B361" s="39"/>
    </row>
    <row r="362" spans="2:2" x14ac:dyDescent="0.35">
      <c r="B362" s="39"/>
    </row>
    <row r="363" spans="2:2" x14ac:dyDescent="0.35">
      <c r="B363" s="39"/>
    </row>
    <row r="364" spans="2:2" x14ac:dyDescent="0.35">
      <c r="B364" s="39"/>
    </row>
    <row r="365" spans="2:2" x14ac:dyDescent="0.35">
      <c r="B365" s="39"/>
    </row>
    <row r="366" spans="2:2" x14ac:dyDescent="0.35">
      <c r="B366" s="39"/>
    </row>
    <row r="367" spans="2:2" x14ac:dyDescent="0.35">
      <c r="B367" s="39"/>
    </row>
    <row r="368" spans="2:2" x14ac:dyDescent="0.35">
      <c r="B368" s="39"/>
    </row>
    <row r="369" spans="2:2" x14ac:dyDescent="0.35">
      <c r="B369" s="39"/>
    </row>
    <row r="370" spans="2:2" x14ac:dyDescent="0.35">
      <c r="B370" s="39"/>
    </row>
    <row r="371" spans="2:2" x14ac:dyDescent="0.35">
      <c r="B371" s="39"/>
    </row>
    <row r="372" spans="2:2" x14ac:dyDescent="0.35">
      <c r="B372" s="39"/>
    </row>
    <row r="373" spans="2:2" x14ac:dyDescent="0.35">
      <c r="B373" s="39"/>
    </row>
    <row r="374" spans="2:2" x14ac:dyDescent="0.35">
      <c r="B374" s="39"/>
    </row>
    <row r="375" spans="2:2" x14ac:dyDescent="0.35">
      <c r="B375" s="39"/>
    </row>
    <row r="376" spans="2:2" x14ac:dyDescent="0.35">
      <c r="B376" s="39"/>
    </row>
    <row r="377" spans="2:2" x14ac:dyDescent="0.35">
      <c r="B377" s="39"/>
    </row>
    <row r="378" spans="2:2" x14ac:dyDescent="0.35">
      <c r="B378" s="39"/>
    </row>
    <row r="379" spans="2:2" x14ac:dyDescent="0.35">
      <c r="B379" s="39"/>
    </row>
    <row r="380" spans="2:2" x14ac:dyDescent="0.35">
      <c r="B380" s="39"/>
    </row>
    <row r="381" spans="2:2" x14ac:dyDescent="0.35">
      <c r="B381" s="39"/>
    </row>
    <row r="382" spans="2:2" x14ac:dyDescent="0.35">
      <c r="B382" s="39"/>
    </row>
    <row r="383" spans="2:2" x14ac:dyDescent="0.35">
      <c r="B383" s="39"/>
    </row>
    <row r="384" spans="2:2" x14ac:dyDescent="0.35">
      <c r="B384" s="39"/>
    </row>
    <row r="385" spans="2:2" x14ac:dyDescent="0.35">
      <c r="B385" s="39"/>
    </row>
    <row r="386" spans="2:2" x14ac:dyDescent="0.35">
      <c r="B386" s="39"/>
    </row>
    <row r="387" spans="2:2" x14ac:dyDescent="0.35">
      <c r="B387" s="39"/>
    </row>
    <row r="388" spans="2:2" x14ac:dyDescent="0.35">
      <c r="B388" s="39"/>
    </row>
    <row r="389" spans="2:2" x14ac:dyDescent="0.35">
      <c r="B389" s="39"/>
    </row>
    <row r="390" spans="2:2" x14ac:dyDescent="0.35">
      <c r="B390" s="39"/>
    </row>
    <row r="391" spans="2:2" x14ac:dyDescent="0.35">
      <c r="B391" s="39"/>
    </row>
    <row r="392" spans="2:2" x14ac:dyDescent="0.35">
      <c r="B392" s="39"/>
    </row>
    <row r="393" spans="2:2" x14ac:dyDescent="0.35">
      <c r="B393" s="39"/>
    </row>
    <row r="394" spans="2:2" x14ac:dyDescent="0.35">
      <c r="B394" s="39"/>
    </row>
    <row r="395" spans="2:2" x14ac:dyDescent="0.35">
      <c r="B395" s="39"/>
    </row>
    <row r="396" spans="2:2" x14ac:dyDescent="0.35">
      <c r="B396" s="39"/>
    </row>
    <row r="397" spans="2:2" x14ac:dyDescent="0.35">
      <c r="B397" s="39"/>
    </row>
    <row r="398" spans="2:2" x14ac:dyDescent="0.35">
      <c r="B398" s="39"/>
    </row>
    <row r="399" spans="2:2" x14ac:dyDescent="0.35">
      <c r="B399" s="39"/>
    </row>
    <row r="400" spans="2:2" x14ac:dyDescent="0.35">
      <c r="B400" s="39"/>
    </row>
    <row r="401" spans="2:2" x14ac:dyDescent="0.35">
      <c r="B401" s="39"/>
    </row>
    <row r="402" spans="2:2" x14ac:dyDescent="0.35">
      <c r="B402" s="39"/>
    </row>
    <row r="403" spans="2:2" x14ac:dyDescent="0.35">
      <c r="B403" s="39"/>
    </row>
    <row r="404" spans="2:2" x14ac:dyDescent="0.35">
      <c r="B404" s="39"/>
    </row>
    <row r="405" spans="2:2" x14ac:dyDescent="0.35">
      <c r="B405" s="39"/>
    </row>
    <row r="406" spans="2:2" x14ac:dyDescent="0.35">
      <c r="B406" s="39"/>
    </row>
    <row r="407" spans="2:2" x14ac:dyDescent="0.35">
      <c r="B407" s="39"/>
    </row>
    <row r="408" spans="2:2" x14ac:dyDescent="0.35">
      <c r="B408" s="39"/>
    </row>
    <row r="409" spans="2:2" x14ac:dyDescent="0.35">
      <c r="B409" s="39"/>
    </row>
    <row r="410" spans="2:2" x14ac:dyDescent="0.35">
      <c r="B410" s="39"/>
    </row>
    <row r="411" spans="2:2" x14ac:dyDescent="0.35">
      <c r="B411" s="39"/>
    </row>
    <row r="412" spans="2:2" x14ac:dyDescent="0.35">
      <c r="B412" s="39"/>
    </row>
    <row r="413" spans="2:2" x14ac:dyDescent="0.35">
      <c r="B413" s="39"/>
    </row>
    <row r="414" spans="2:2" x14ac:dyDescent="0.35">
      <c r="B414" s="39"/>
    </row>
    <row r="415" spans="2:2" x14ac:dyDescent="0.35">
      <c r="B415" s="39"/>
    </row>
    <row r="416" spans="2:2" x14ac:dyDescent="0.35">
      <c r="B416" s="39"/>
    </row>
    <row r="417" spans="2:2" x14ac:dyDescent="0.35">
      <c r="B417" s="39"/>
    </row>
    <row r="418" spans="2:2" x14ac:dyDescent="0.35">
      <c r="B418" s="39"/>
    </row>
    <row r="419" spans="2:2" x14ac:dyDescent="0.35">
      <c r="B419" s="39"/>
    </row>
    <row r="420" spans="2:2" x14ac:dyDescent="0.35">
      <c r="B420" s="39"/>
    </row>
    <row r="421" spans="2:2" x14ac:dyDescent="0.35">
      <c r="B421" s="39"/>
    </row>
    <row r="422" spans="2:2" x14ac:dyDescent="0.35">
      <c r="B422" s="39"/>
    </row>
    <row r="423" spans="2:2" x14ac:dyDescent="0.35">
      <c r="B423" s="39"/>
    </row>
    <row r="424" spans="2:2" x14ac:dyDescent="0.35">
      <c r="B424" s="39"/>
    </row>
    <row r="425" spans="2:2" x14ac:dyDescent="0.35">
      <c r="B425" s="39"/>
    </row>
    <row r="426" spans="2:2" x14ac:dyDescent="0.35">
      <c r="B426" s="39"/>
    </row>
    <row r="427" spans="2:2" x14ac:dyDescent="0.35">
      <c r="B427" s="39"/>
    </row>
    <row r="428" spans="2:2" x14ac:dyDescent="0.35">
      <c r="B428" s="39"/>
    </row>
    <row r="429" spans="2:2" x14ac:dyDescent="0.35">
      <c r="B429" s="39"/>
    </row>
    <row r="430" spans="2:2" x14ac:dyDescent="0.35">
      <c r="B430" s="39"/>
    </row>
    <row r="431" spans="2:2" x14ac:dyDescent="0.35">
      <c r="B431" s="39"/>
    </row>
    <row r="432" spans="2:2" x14ac:dyDescent="0.35">
      <c r="B432" s="39"/>
    </row>
    <row r="433" spans="2:2" x14ac:dyDescent="0.35">
      <c r="B433" s="39"/>
    </row>
    <row r="434" spans="2:2" x14ac:dyDescent="0.35">
      <c r="B434" s="39"/>
    </row>
    <row r="435" spans="2:2" x14ac:dyDescent="0.35">
      <c r="B435" s="39"/>
    </row>
    <row r="436" spans="2:2" x14ac:dyDescent="0.35">
      <c r="B436" s="39"/>
    </row>
    <row r="437" spans="2:2" x14ac:dyDescent="0.35">
      <c r="B437" s="39"/>
    </row>
    <row r="438" spans="2:2" x14ac:dyDescent="0.35">
      <c r="B438" s="39"/>
    </row>
    <row r="439" spans="2:2" x14ac:dyDescent="0.35">
      <c r="B439" s="39"/>
    </row>
    <row r="440" spans="2:2" x14ac:dyDescent="0.35">
      <c r="B440" s="39"/>
    </row>
    <row r="441" spans="2:2" x14ac:dyDescent="0.35">
      <c r="B441" s="39"/>
    </row>
    <row r="442" spans="2:2" x14ac:dyDescent="0.35">
      <c r="B442" s="39"/>
    </row>
    <row r="443" spans="2:2" x14ac:dyDescent="0.35">
      <c r="B443" s="39"/>
    </row>
    <row r="444" spans="2:2" x14ac:dyDescent="0.35">
      <c r="B444" s="39"/>
    </row>
    <row r="445" spans="2:2" x14ac:dyDescent="0.35">
      <c r="B445" s="39"/>
    </row>
    <row r="446" spans="2:2" x14ac:dyDescent="0.35">
      <c r="B446" s="39"/>
    </row>
    <row r="447" spans="2:2" x14ac:dyDescent="0.35">
      <c r="B447" s="39"/>
    </row>
    <row r="448" spans="2:2" x14ac:dyDescent="0.35">
      <c r="B448" s="39"/>
    </row>
    <row r="449" spans="2:2" x14ac:dyDescent="0.35">
      <c r="B449" s="39"/>
    </row>
    <row r="450" spans="2:2" x14ac:dyDescent="0.35">
      <c r="B450" s="39"/>
    </row>
    <row r="451" spans="2:2" x14ac:dyDescent="0.35">
      <c r="B451" s="39"/>
    </row>
    <row r="452" spans="2:2" x14ac:dyDescent="0.35">
      <c r="B452" s="39"/>
    </row>
    <row r="453" spans="2:2" x14ac:dyDescent="0.35">
      <c r="B453" s="39"/>
    </row>
    <row r="454" spans="2:2" x14ac:dyDescent="0.35">
      <c r="B454" s="39"/>
    </row>
    <row r="455" spans="2:2" x14ac:dyDescent="0.35">
      <c r="B455" s="39"/>
    </row>
    <row r="456" spans="2:2" x14ac:dyDescent="0.35">
      <c r="B456" s="39"/>
    </row>
    <row r="457" spans="2:2" x14ac:dyDescent="0.35">
      <c r="B457" s="39"/>
    </row>
    <row r="458" spans="2:2" x14ac:dyDescent="0.35">
      <c r="B458" s="39"/>
    </row>
    <row r="459" spans="2:2" x14ac:dyDescent="0.35">
      <c r="B459" s="39"/>
    </row>
    <row r="460" spans="2:2" x14ac:dyDescent="0.35">
      <c r="B460" s="39"/>
    </row>
    <row r="461" spans="2:2" x14ac:dyDescent="0.35">
      <c r="B461" s="39"/>
    </row>
    <row r="462" spans="2:2" x14ac:dyDescent="0.35">
      <c r="B462" s="39"/>
    </row>
    <row r="463" spans="2:2" x14ac:dyDescent="0.35">
      <c r="B463" s="39"/>
    </row>
    <row r="464" spans="2:2" x14ac:dyDescent="0.35">
      <c r="B464" s="39"/>
    </row>
    <row r="465" spans="2:2" x14ac:dyDescent="0.35">
      <c r="B465" s="39"/>
    </row>
    <row r="466" spans="2:2" x14ac:dyDescent="0.35">
      <c r="B466" s="39"/>
    </row>
    <row r="467" spans="2:2" x14ac:dyDescent="0.35">
      <c r="B467" s="39"/>
    </row>
    <row r="468" spans="2:2" x14ac:dyDescent="0.35">
      <c r="B468" s="39"/>
    </row>
    <row r="469" spans="2:2" x14ac:dyDescent="0.35">
      <c r="B469" s="39"/>
    </row>
    <row r="470" spans="2:2" x14ac:dyDescent="0.35">
      <c r="B470" s="39"/>
    </row>
    <row r="471" spans="2:2" x14ac:dyDescent="0.35">
      <c r="B471" s="39"/>
    </row>
    <row r="472" spans="2:2" x14ac:dyDescent="0.35">
      <c r="B472" s="39"/>
    </row>
    <row r="473" spans="2:2" x14ac:dyDescent="0.35">
      <c r="B473" s="39"/>
    </row>
    <row r="474" spans="2:2" x14ac:dyDescent="0.35">
      <c r="B474" s="39"/>
    </row>
    <row r="475" spans="2:2" x14ac:dyDescent="0.35">
      <c r="B475" s="39"/>
    </row>
    <row r="476" spans="2:2" x14ac:dyDescent="0.35">
      <c r="B476" s="39"/>
    </row>
    <row r="477" spans="2:2" x14ac:dyDescent="0.35">
      <c r="B477" s="39"/>
    </row>
    <row r="478" spans="2:2" x14ac:dyDescent="0.35">
      <c r="B478" s="39"/>
    </row>
    <row r="479" spans="2:2" x14ac:dyDescent="0.35">
      <c r="B479" s="39"/>
    </row>
    <row r="480" spans="2:2" x14ac:dyDescent="0.35">
      <c r="B480" s="39"/>
    </row>
    <row r="481" spans="2:2" x14ac:dyDescent="0.35">
      <c r="B481" s="39"/>
    </row>
    <row r="482" spans="2:2" x14ac:dyDescent="0.35">
      <c r="B482" s="39"/>
    </row>
    <row r="483" spans="2:2" x14ac:dyDescent="0.35">
      <c r="B483" s="39"/>
    </row>
    <row r="484" spans="2:2" x14ac:dyDescent="0.35">
      <c r="B484" s="39"/>
    </row>
    <row r="485" spans="2:2" x14ac:dyDescent="0.35">
      <c r="B485" s="39"/>
    </row>
    <row r="486" spans="2:2" x14ac:dyDescent="0.35">
      <c r="B486" s="39"/>
    </row>
    <row r="487" spans="2:2" x14ac:dyDescent="0.35">
      <c r="B487" s="39"/>
    </row>
    <row r="488" spans="2:2" x14ac:dyDescent="0.35">
      <c r="B488" s="39"/>
    </row>
    <row r="489" spans="2:2" x14ac:dyDescent="0.35">
      <c r="B489" s="39"/>
    </row>
    <row r="490" spans="2:2" x14ac:dyDescent="0.35">
      <c r="B490" s="39"/>
    </row>
    <row r="491" spans="2:2" x14ac:dyDescent="0.35">
      <c r="B491" s="39"/>
    </row>
    <row r="492" spans="2:2" x14ac:dyDescent="0.35">
      <c r="B492" s="39"/>
    </row>
    <row r="493" spans="2:2" x14ac:dyDescent="0.35">
      <c r="B493" s="39"/>
    </row>
    <row r="494" spans="2:2" x14ac:dyDescent="0.35">
      <c r="B494" s="39"/>
    </row>
    <row r="495" spans="2:2" x14ac:dyDescent="0.35">
      <c r="B495" s="39"/>
    </row>
    <row r="496" spans="2:2" x14ac:dyDescent="0.35">
      <c r="B496" s="39"/>
    </row>
    <row r="497" spans="2:2" x14ac:dyDescent="0.35">
      <c r="B497" s="39"/>
    </row>
    <row r="498" spans="2:2" x14ac:dyDescent="0.35">
      <c r="B498" s="39"/>
    </row>
    <row r="499" spans="2:2" x14ac:dyDescent="0.35">
      <c r="B499" s="39"/>
    </row>
    <row r="500" spans="2:2" x14ac:dyDescent="0.35">
      <c r="B500" s="39"/>
    </row>
    <row r="501" spans="2:2" x14ac:dyDescent="0.35">
      <c r="B501" s="39"/>
    </row>
    <row r="502" spans="2:2" x14ac:dyDescent="0.35">
      <c r="B502" s="39"/>
    </row>
    <row r="503" spans="2:2" x14ac:dyDescent="0.35">
      <c r="B503" s="39"/>
    </row>
    <row r="504" spans="2:2" x14ac:dyDescent="0.35">
      <c r="B504" s="39"/>
    </row>
    <row r="505" spans="2:2" x14ac:dyDescent="0.35">
      <c r="B505" s="39"/>
    </row>
    <row r="506" spans="2:2" x14ac:dyDescent="0.35">
      <c r="B506" s="39"/>
    </row>
    <row r="507" spans="2:2" x14ac:dyDescent="0.35">
      <c r="B507" s="39"/>
    </row>
  </sheetData>
  <sheetProtection sheet="1" objects="1" scenarios="1"/>
  <mergeCells count="1">
    <mergeCell ref="A1:K1"/>
  </mergeCells>
  <pageMargins left="0.70866141732283472" right="0.70866141732283472" top="0.74803149606299213" bottom="0.74803149606299213" header="0.31496062992125984" footer="0.31496062992125984"/>
  <pageSetup paperSize="9" scale="73" orientation="landscape" r:id="rId1"/>
  <ignoredErrors>
    <ignoredError sqref="C8:K8 D6" unlocked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9217" r:id="rId4" name="Drop Down 1">
              <controlPr defaultSize="0" autoLine="0" autoPict="0">
                <anchor moveWithCells="1">
                  <from>
                    <xdr:col>0</xdr:col>
                    <xdr:colOff>101600</xdr:colOff>
                    <xdr:row>5</xdr:row>
                    <xdr:rowOff>241300</xdr:rowOff>
                  </from>
                  <to>
                    <xdr:col>1</xdr:col>
                    <xdr:colOff>387350</xdr:colOff>
                    <xdr:row>6</xdr:row>
                    <xdr:rowOff>190500</xdr:rowOff>
                  </to>
                </anchor>
              </controlPr>
            </control>
          </mc:Choice>
        </mc:AlternateContent>
        <mc:AlternateContent xmlns:mc="http://schemas.openxmlformats.org/markup-compatibility/2006">
          <mc:Choice Requires="x14">
            <control shapeId="9218" r:id="rId5" name="Drop Down 2">
              <controlPr defaultSize="0" autoLine="0" autoPict="0">
                <anchor moveWithCells="1">
                  <from>
                    <xdr:col>1</xdr:col>
                    <xdr:colOff>488950</xdr:colOff>
                    <xdr:row>5</xdr:row>
                    <xdr:rowOff>247650</xdr:rowOff>
                  </from>
                  <to>
                    <xdr:col>5</xdr:col>
                    <xdr:colOff>0</xdr:colOff>
                    <xdr:row>6</xdr:row>
                    <xdr:rowOff>196850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4E0FCB-4BA9-41A6-BE53-1F696BF0509A}">
  <sheetPr>
    <pageSetUpPr fitToPage="1"/>
  </sheetPr>
  <dimension ref="A1:G26"/>
  <sheetViews>
    <sheetView showGridLines="0" zoomScale="85" zoomScaleNormal="85" zoomScaleSheetLayoutView="100" workbookViewId="0">
      <selection activeCell="G11" sqref="G11"/>
    </sheetView>
  </sheetViews>
  <sheetFormatPr baseColWidth="10" defaultColWidth="11.453125" defaultRowHeight="14.5" x14ac:dyDescent="0.35"/>
  <cols>
    <col min="1" max="1" width="1.26953125" customWidth="1"/>
    <col min="2" max="2" width="117.81640625" customWidth="1"/>
    <col min="3" max="3" width="4.1796875" customWidth="1"/>
  </cols>
  <sheetData>
    <row r="1" spans="1:7" ht="48.75" customHeight="1" x14ac:dyDescent="0.35">
      <c r="A1" s="96" t="s">
        <v>6</v>
      </c>
      <c r="B1" s="96"/>
      <c r="C1" s="27"/>
      <c r="D1" s="27"/>
      <c r="E1" s="27"/>
      <c r="F1" s="27"/>
      <c r="G1" s="27"/>
    </row>
    <row r="3" spans="1:7" ht="18.75" customHeight="1" thickBot="1" x14ac:dyDescent="0.4">
      <c r="A3" s="97" t="s">
        <v>5</v>
      </c>
      <c r="B3" s="98"/>
      <c r="C3" s="28"/>
      <c r="D3" s="28"/>
      <c r="E3" s="28"/>
      <c r="F3" s="28"/>
      <c r="G3" s="29"/>
    </row>
    <row r="4" spans="1:7" ht="3" customHeight="1" x14ac:dyDescent="0.35"/>
    <row r="5" spans="1:7" s="30" customFormat="1" ht="18.75" customHeight="1" thickBot="1" x14ac:dyDescent="0.4">
      <c r="B5" s="78"/>
    </row>
    <row r="6" spans="1:7" ht="5.25" customHeight="1" thickTop="1" x14ac:dyDescent="0.35"/>
    <row r="7" spans="1:7" s="31" customFormat="1" ht="30" customHeight="1" x14ac:dyDescent="0.35">
      <c r="B7" s="75" t="s">
        <v>205</v>
      </c>
    </row>
    <row r="8" spans="1:7" s="31" customFormat="1" x14ac:dyDescent="0.35">
      <c r="B8" s="75"/>
    </row>
    <row r="9" spans="1:7" s="31" customFormat="1" ht="202.5" customHeight="1" x14ac:dyDescent="0.35">
      <c r="B9" s="86" t="s">
        <v>204</v>
      </c>
    </row>
    <row r="10" spans="1:7" s="31" customFormat="1" x14ac:dyDescent="0.35">
      <c r="B10" s="75"/>
    </row>
    <row r="11" spans="1:7" s="31" customFormat="1" ht="226" customHeight="1" x14ac:dyDescent="0.35">
      <c r="B11" s="86" t="s">
        <v>206</v>
      </c>
    </row>
    <row r="12" spans="1:7" s="31" customFormat="1" x14ac:dyDescent="0.35">
      <c r="B12" s="75"/>
    </row>
    <row r="13" spans="1:7" s="31" customFormat="1" ht="33" customHeight="1" x14ac:dyDescent="0.35">
      <c r="B13" s="75"/>
    </row>
    <row r="14" spans="1:7" x14ac:dyDescent="0.35">
      <c r="B14" s="75"/>
    </row>
    <row r="15" spans="1:7" x14ac:dyDescent="0.35">
      <c r="B15" s="75"/>
    </row>
    <row r="16" spans="1:7" x14ac:dyDescent="0.35">
      <c r="B16" s="75"/>
    </row>
    <row r="17" spans="2:2" x14ac:dyDescent="0.35">
      <c r="B17" s="75"/>
    </row>
    <row r="18" spans="2:2" x14ac:dyDescent="0.35">
      <c r="B18" s="75"/>
    </row>
    <row r="19" spans="2:2" x14ac:dyDescent="0.35">
      <c r="B19" s="75"/>
    </row>
    <row r="20" spans="2:2" x14ac:dyDescent="0.35">
      <c r="B20" s="75"/>
    </row>
    <row r="21" spans="2:2" x14ac:dyDescent="0.35">
      <c r="B21" s="75"/>
    </row>
    <row r="22" spans="2:2" x14ac:dyDescent="0.35">
      <c r="B22" s="75"/>
    </row>
    <row r="23" spans="2:2" x14ac:dyDescent="0.35">
      <c r="B23" s="75"/>
    </row>
    <row r="24" spans="2:2" x14ac:dyDescent="0.35">
      <c r="B24" s="75"/>
    </row>
    <row r="25" spans="2:2" s="30" customFormat="1" ht="18.75" customHeight="1" x14ac:dyDescent="0.35">
      <c r="B25" s="75"/>
    </row>
    <row r="26" spans="2:2" x14ac:dyDescent="0.35">
      <c r="B26" s="75"/>
    </row>
  </sheetData>
  <mergeCells count="2">
    <mergeCell ref="A1:B1"/>
    <mergeCell ref="A3:B3"/>
  </mergeCells>
  <pageMargins left="0.7" right="0.7" top="0.75" bottom="0.75" header="0.3" footer="0.3"/>
  <pageSetup paperSize="9" scale="73" fitToWidth="0"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6B5185-89E9-40AA-9003-A0B51CD4C672}">
  <sheetPr codeName="Hoja15">
    <pageSetUpPr fitToPage="1"/>
  </sheetPr>
  <dimension ref="A1:G36"/>
  <sheetViews>
    <sheetView showGridLines="0" showRowColHeaders="0" zoomScale="70" zoomScaleNormal="85" zoomScaleSheetLayoutView="100" workbookViewId="0">
      <selection sqref="A1:B1"/>
    </sheetView>
  </sheetViews>
  <sheetFormatPr baseColWidth="10" defaultColWidth="11.453125" defaultRowHeight="14.5" x14ac:dyDescent="0.35"/>
  <cols>
    <col min="1" max="1" width="1.26953125" customWidth="1"/>
    <col min="2" max="2" width="117.81640625" customWidth="1"/>
    <col min="3" max="3" width="4.1796875" customWidth="1"/>
  </cols>
  <sheetData>
    <row r="1" spans="1:7" ht="48.75" customHeight="1" x14ac:dyDescent="0.35">
      <c r="A1" s="96" t="s">
        <v>6</v>
      </c>
      <c r="B1" s="96"/>
      <c r="C1" s="27"/>
      <c r="D1" s="27"/>
      <c r="E1" s="27"/>
      <c r="F1" s="27"/>
      <c r="G1" s="27"/>
    </row>
    <row r="3" spans="1:7" ht="18.75" customHeight="1" thickBot="1" x14ac:dyDescent="0.4">
      <c r="A3" s="97" t="s">
        <v>7</v>
      </c>
      <c r="B3" s="98"/>
      <c r="C3" s="28"/>
      <c r="D3" s="28"/>
      <c r="E3" s="28"/>
      <c r="F3" s="28"/>
      <c r="G3" s="29"/>
    </row>
    <row r="4" spans="1:7" ht="3" customHeight="1" x14ac:dyDescent="0.35"/>
    <row r="5" spans="1:7" s="30" customFormat="1" ht="18.75" customHeight="1" thickBot="1" x14ac:dyDescent="0.4">
      <c r="B5" s="78" t="s">
        <v>8</v>
      </c>
    </row>
    <row r="6" spans="1:7" ht="5.25" customHeight="1" thickTop="1" x14ac:dyDescent="0.35"/>
    <row r="7" spans="1:7" s="31" customFormat="1" x14ac:dyDescent="0.35">
      <c r="B7" s="32" t="s">
        <v>9</v>
      </c>
    </row>
    <row r="8" spans="1:7" s="31" customFormat="1" x14ac:dyDescent="0.35">
      <c r="B8" s="32" t="s">
        <v>10</v>
      </c>
    </row>
    <row r="9" spans="1:7" s="31" customFormat="1" x14ac:dyDescent="0.35">
      <c r="B9" s="32" t="s">
        <v>11</v>
      </c>
    </row>
    <row r="10" spans="1:7" s="31" customFormat="1" x14ac:dyDescent="0.35">
      <c r="B10" s="32" t="s">
        <v>12</v>
      </c>
    </row>
    <row r="11" spans="1:7" s="31" customFormat="1" x14ac:dyDescent="0.35">
      <c r="B11" s="32" t="s">
        <v>13</v>
      </c>
    </row>
    <row r="12" spans="1:7" s="31" customFormat="1" x14ac:dyDescent="0.35">
      <c r="B12" s="32"/>
    </row>
    <row r="13" spans="1:7" s="30" customFormat="1" ht="18.75" customHeight="1" thickBot="1" x14ac:dyDescent="0.4">
      <c r="B13" s="78" t="s">
        <v>14</v>
      </c>
    </row>
    <row r="14" spans="1:7" ht="5.25" customHeight="1" thickTop="1" x14ac:dyDescent="0.35"/>
    <row r="15" spans="1:7" s="33" customFormat="1" ht="32.25" customHeight="1" x14ac:dyDescent="0.35">
      <c r="B15" s="34" t="s">
        <v>15</v>
      </c>
    </row>
    <row r="16" spans="1:7" s="33" customFormat="1" ht="32.25" customHeight="1" x14ac:dyDescent="0.35">
      <c r="B16" s="34" t="s">
        <v>16</v>
      </c>
    </row>
    <row r="17" spans="2:2" s="33" customFormat="1" ht="32.25" customHeight="1" x14ac:dyDescent="0.35">
      <c r="B17" s="34" t="s">
        <v>17</v>
      </c>
    </row>
    <row r="18" spans="2:2" s="33" customFormat="1" ht="32.25" customHeight="1" x14ac:dyDescent="0.35">
      <c r="B18" s="34" t="s">
        <v>18</v>
      </c>
    </row>
    <row r="19" spans="2:2" s="33" customFormat="1" ht="32.25" customHeight="1" x14ac:dyDescent="0.35">
      <c r="B19" s="34" t="s">
        <v>19</v>
      </c>
    </row>
    <row r="20" spans="2:2" s="33" customFormat="1" ht="32.25" customHeight="1" x14ac:dyDescent="0.35">
      <c r="B20" s="34" t="s">
        <v>20</v>
      </c>
    </row>
    <row r="21" spans="2:2" s="33" customFormat="1" ht="32.25" customHeight="1" x14ac:dyDescent="0.35">
      <c r="B21" s="34" t="s">
        <v>21</v>
      </c>
    </row>
    <row r="22" spans="2:2" s="33" customFormat="1" ht="32.25" customHeight="1" x14ac:dyDescent="0.35">
      <c r="B22" s="34" t="s">
        <v>22</v>
      </c>
    </row>
    <row r="23" spans="2:2" s="33" customFormat="1" ht="32.25" customHeight="1" x14ac:dyDescent="0.35">
      <c r="B23" s="34" t="s">
        <v>23</v>
      </c>
    </row>
    <row r="24" spans="2:2" s="33" customFormat="1" ht="32.25" customHeight="1" x14ac:dyDescent="0.35">
      <c r="B24" s="34" t="s">
        <v>24</v>
      </c>
    </row>
    <row r="25" spans="2:2" s="33" customFormat="1" ht="32.25" customHeight="1" x14ac:dyDescent="0.35">
      <c r="B25" s="34" t="s">
        <v>25</v>
      </c>
    </row>
    <row r="26" spans="2:2" s="30" customFormat="1" ht="18.75" customHeight="1" thickBot="1" x14ac:dyDescent="0.4">
      <c r="B26" s="78" t="s">
        <v>26</v>
      </c>
    </row>
    <row r="27" spans="2:2" ht="5.25" customHeight="1" thickTop="1" x14ac:dyDescent="0.35"/>
    <row r="28" spans="2:2" s="31" customFormat="1" ht="20.5" customHeight="1" x14ac:dyDescent="0.35">
      <c r="B28" s="32" t="s">
        <v>27</v>
      </c>
    </row>
    <row r="29" spans="2:2" s="31" customFormat="1" ht="20.5" customHeight="1" x14ac:dyDescent="0.35">
      <c r="B29" s="32" t="s">
        <v>28</v>
      </c>
    </row>
    <row r="30" spans="2:2" s="31" customFormat="1" ht="20.5" customHeight="1" x14ac:dyDescent="0.35">
      <c r="B30" s="32" t="s">
        <v>29</v>
      </c>
    </row>
    <row r="31" spans="2:2" s="31" customFormat="1" ht="20.5" customHeight="1" x14ac:dyDescent="0.35">
      <c r="B31" s="32" t="s">
        <v>30</v>
      </c>
    </row>
    <row r="32" spans="2:2" s="31" customFormat="1" ht="20.5" customHeight="1" x14ac:dyDescent="0.35">
      <c r="B32" s="32" t="s">
        <v>31</v>
      </c>
    </row>
    <row r="33" spans="2:2" s="31" customFormat="1" ht="20.5" customHeight="1" x14ac:dyDescent="0.35">
      <c r="B33" s="32" t="s">
        <v>32</v>
      </c>
    </row>
    <row r="34" spans="2:2" s="31" customFormat="1" ht="20.5" customHeight="1" x14ac:dyDescent="0.35">
      <c r="B34" s="32" t="s">
        <v>33</v>
      </c>
    </row>
    <row r="35" spans="2:2" s="31" customFormat="1" ht="20.5" customHeight="1" x14ac:dyDescent="0.35">
      <c r="B35" s="32" t="s">
        <v>34</v>
      </c>
    </row>
    <row r="36" spans="2:2" ht="20.5" customHeight="1" x14ac:dyDescent="0.35">
      <c r="B36" s="35" t="s">
        <v>35</v>
      </c>
    </row>
  </sheetData>
  <mergeCells count="2">
    <mergeCell ref="A1:B1"/>
    <mergeCell ref="A3:B3"/>
  </mergeCells>
  <pageMargins left="0.7" right="0.7" top="0.75" bottom="0.75" header="0.3" footer="0.3"/>
  <pageSetup paperSize="9" scale="73" fitToWidth="0"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AD4EB3-A1C5-4425-9C8C-13597FB0DD12}">
  <sheetPr codeName="Hoja16"/>
  <dimension ref="A1:L40"/>
  <sheetViews>
    <sheetView showGridLines="0" showRowColHeaders="0" zoomScale="70" zoomScaleNormal="70" zoomScaleSheetLayoutView="85" workbookViewId="0">
      <selection activeCell="B5" sqref="B5:I40"/>
    </sheetView>
  </sheetViews>
  <sheetFormatPr baseColWidth="10" defaultColWidth="11.453125" defaultRowHeight="14.5" x14ac:dyDescent="0.35"/>
  <cols>
    <col min="1" max="1" width="6.1796875" customWidth="1"/>
    <col min="9" max="9" width="40.26953125" customWidth="1"/>
  </cols>
  <sheetData>
    <row r="1" spans="1:12" ht="56.5" customHeight="1" x14ac:dyDescent="0.35">
      <c r="A1" s="99" t="s">
        <v>36</v>
      </c>
      <c r="B1" s="99"/>
      <c r="C1" s="99"/>
      <c r="D1" s="99"/>
      <c r="E1" s="99"/>
      <c r="F1" s="99"/>
      <c r="G1" s="99"/>
      <c r="H1" s="99"/>
      <c r="I1" s="99"/>
      <c r="J1" s="99"/>
      <c r="K1" s="27"/>
      <c r="L1" s="27"/>
    </row>
    <row r="2" spans="1:12" ht="15" thickBot="1" x14ac:dyDescent="0.4">
      <c r="A2" s="79"/>
      <c r="B2" s="79"/>
      <c r="C2" s="79"/>
      <c r="D2" s="79"/>
      <c r="E2" s="79"/>
      <c r="F2" s="79"/>
      <c r="G2" s="79"/>
      <c r="H2" s="79"/>
      <c r="I2" s="79"/>
      <c r="J2" s="79"/>
    </row>
    <row r="3" spans="1:12" ht="18.75" customHeight="1" thickBot="1" x14ac:dyDescent="0.4">
      <c r="A3" s="97" t="s">
        <v>37</v>
      </c>
      <c r="B3" s="98"/>
      <c r="C3" s="98"/>
      <c r="D3" s="98"/>
      <c r="E3" s="98"/>
      <c r="F3" s="98"/>
      <c r="G3" s="98"/>
      <c r="H3" s="98"/>
      <c r="I3" s="98"/>
      <c r="J3" s="98"/>
      <c r="K3" s="29"/>
      <c r="L3" s="29"/>
    </row>
    <row r="5" spans="1:12" ht="17" customHeight="1" x14ac:dyDescent="0.35">
      <c r="B5" s="100" t="s">
        <v>191</v>
      </c>
      <c r="C5" s="100"/>
      <c r="D5" s="100"/>
      <c r="E5" s="100"/>
      <c r="F5" s="100"/>
      <c r="G5" s="100"/>
      <c r="H5" s="100"/>
      <c r="I5" s="100"/>
    </row>
    <row r="6" spans="1:12" ht="17" customHeight="1" x14ac:dyDescent="0.35">
      <c r="B6" s="100"/>
      <c r="C6" s="100"/>
      <c r="D6" s="100"/>
      <c r="E6" s="100"/>
      <c r="F6" s="100"/>
      <c r="G6" s="100"/>
      <c r="H6" s="100"/>
      <c r="I6" s="100"/>
    </row>
    <row r="7" spans="1:12" ht="17" customHeight="1" x14ac:dyDescent="0.35">
      <c r="B7" s="100"/>
      <c r="C7" s="100"/>
      <c r="D7" s="100"/>
      <c r="E7" s="100"/>
      <c r="F7" s="100"/>
      <c r="G7" s="100"/>
      <c r="H7" s="100"/>
      <c r="I7" s="100"/>
    </row>
    <row r="8" spans="1:12" ht="17" customHeight="1" x14ac:dyDescent="0.35">
      <c r="B8" s="100"/>
      <c r="C8" s="100"/>
      <c r="D8" s="100"/>
      <c r="E8" s="100"/>
      <c r="F8" s="100"/>
      <c r="G8" s="100"/>
      <c r="H8" s="100"/>
      <c r="I8" s="100"/>
    </row>
    <row r="9" spans="1:12" ht="17" customHeight="1" x14ac:dyDescent="0.35">
      <c r="B9" s="100"/>
      <c r="C9" s="100"/>
      <c r="D9" s="100"/>
      <c r="E9" s="100"/>
      <c r="F9" s="100"/>
      <c r="G9" s="100"/>
      <c r="H9" s="100"/>
      <c r="I9" s="100"/>
    </row>
    <row r="10" spans="1:12" ht="17" customHeight="1" x14ac:dyDescent="0.35">
      <c r="B10" s="100"/>
      <c r="C10" s="100"/>
      <c r="D10" s="100"/>
      <c r="E10" s="100"/>
      <c r="F10" s="100"/>
      <c r="G10" s="100"/>
      <c r="H10" s="100"/>
      <c r="I10" s="100"/>
    </row>
    <row r="11" spans="1:12" ht="17" customHeight="1" x14ac:dyDescent="0.35">
      <c r="B11" s="100"/>
      <c r="C11" s="100"/>
      <c r="D11" s="100"/>
      <c r="E11" s="100"/>
      <c r="F11" s="100"/>
      <c r="G11" s="100"/>
      <c r="H11" s="100"/>
      <c r="I11" s="100"/>
    </row>
    <row r="12" spans="1:12" ht="17" customHeight="1" x14ac:dyDescent="0.35">
      <c r="B12" s="100"/>
      <c r="C12" s="100"/>
      <c r="D12" s="100"/>
      <c r="E12" s="100"/>
      <c r="F12" s="100"/>
      <c r="G12" s="100"/>
      <c r="H12" s="100"/>
      <c r="I12" s="100"/>
    </row>
    <row r="13" spans="1:12" ht="17" customHeight="1" x14ac:dyDescent="0.35">
      <c r="B13" s="100"/>
      <c r="C13" s="100"/>
      <c r="D13" s="100"/>
      <c r="E13" s="100"/>
      <c r="F13" s="100"/>
      <c r="G13" s="100"/>
      <c r="H13" s="100"/>
      <c r="I13" s="100"/>
    </row>
    <row r="14" spans="1:12" ht="17" customHeight="1" x14ac:dyDescent="0.35">
      <c r="B14" s="100"/>
      <c r="C14" s="100"/>
      <c r="D14" s="100"/>
      <c r="E14" s="100"/>
      <c r="F14" s="100"/>
      <c r="G14" s="100"/>
      <c r="H14" s="100"/>
      <c r="I14" s="100"/>
    </row>
    <row r="15" spans="1:12" ht="17" customHeight="1" x14ac:dyDescent="0.35">
      <c r="B15" s="100"/>
      <c r="C15" s="100"/>
      <c r="D15" s="100"/>
      <c r="E15" s="100"/>
      <c r="F15" s="100"/>
      <c r="G15" s="100"/>
      <c r="H15" s="100"/>
      <c r="I15" s="100"/>
    </row>
    <row r="16" spans="1:12" ht="17" customHeight="1" x14ac:dyDescent="0.35">
      <c r="B16" s="100"/>
      <c r="C16" s="100"/>
      <c r="D16" s="100"/>
      <c r="E16" s="100"/>
      <c r="F16" s="100"/>
      <c r="G16" s="100"/>
      <c r="H16" s="100"/>
      <c r="I16" s="100"/>
    </row>
    <row r="17" spans="2:9" ht="17" customHeight="1" x14ac:dyDescent="0.35">
      <c r="B17" s="100"/>
      <c r="C17" s="100"/>
      <c r="D17" s="100"/>
      <c r="E17" s="100"/>
      <c r="F17" s="100"/>
      <c r="G17" s="100"/>
      <c r="H17" s="100"/>
      <c r="I17" s="100"/>
    </row>
    <row r="18" spans="2:9" ht="17" customHeight="1" x14ac:dyDescent="0.35">
      <c r="B18" s="100"/>
      <c r="C18" s="100"/>
      <c r="D18" s="100"/>
      <c r="E18" s="100"/>
      <c r="F18" s="100"/>
      <c r="G18" s="100"/>
      <c r="H18" s="100"/>
      <c r="I18" s="100"/>
    </row>
    <row r="19" spans="2:9" ht="17" customHeight="1" x14ac:dyDescent="0.35">
      <c r="B19" s="100"/>
      <c r="C19" s="100"/>
      <c r="D19" s="100"/>
      <c r="E19" s="100"/>
      <c r="F19" s="100"/>
      <c r="G19" s="100"/>
      <c r="H19" s="100"/>
      <c r="I19" s="100"/>
    </row>
    <row r="20" spans="2:9" ht="17" customHeight="1" x14ac:dyDescent="0.35">
      <c r="B20" s="100"/>
      <c r="C20" s="100"/>
      <c r="D20" s="100"/>
      <c r="E20" s="100"/>
      <c r="F20" s="100"/>
      <c r="G20" s="100"/>
      <c r="H20" s="100"/>
      <c r="I20" s="100"/>
    </row>
    <row r="21" spans="2:9" ht="17" customHeight="1" x14ac:dyDescent="0.35">
      <c r="B21" s="100"/>
      <c r="C21" s="100"/>
      <c r="D21" s="100"/>
      <c r="E21" s="100"/>
      <c r="F21" s="100"/>
      <c r="G21" s="100"/>
      <c r="H21" s="100"/>
      <c r="I21" s="100"/>
    </row>
    <row r="22" spans="2:9" ht="17" customHeight="1" x14ac:dyDescent="0.35">
      <c r="B22" s="100"/>
      <c r="C22" s="100"/>
      <c r="D22" s="100"/>
      <c r="E22" s="100"/>
      <c r="F22" s="100"/>
      <c r="G22" s="100"/>
      <c r="H22" s="100"/>
      <c r="I22" s="100"/>
    </row>
    <row r="23" spans="2:9" ht="17" customHeight="1" x14ac:dyDescent="0.35">
      <c r="B23" s="100"/>
      <c r="C23" s="100"/>
      <c r="D23" s="100"/>
      <c r="E23" s="100"/>
      <c r="F23" s="100"/>
      <c r="G23" s="100"/>
      <c r="H23" s="100"/>
      <c r="I23" s="100"/>
    </row>
    <row r="24" spans="2:9" ht="17" customHeight="1" x14ac:dyDescent="0.35">
      <c r="B24" s="100"/>
      <c r="C24" s="100"/>
      <c r="D24" s="100"/>
      <c r="E24" s="100"/>
      <c r="F24" s="100"/>
      <c r="G24" s="100"/>
      <c r="H24" s="100"/>
      <c r="I24" s="100"/>
    </row>
    <row r="25" spans="2:9" ht="17" customHeight="1" x14ac:dyDescent="0.35">
      <c r="B25" s="100"/>
      <c r="C25" s="100"/>
      <c r="D25" s="100"/>
      <c r="E25" s="100"/>
      <c r="F25" s="100"/>
      <c r="G25" s="100"/>
      <c r="H25" s="100"/>
      <c r="I25" s="100"/>
    </row>
    <row r="26" spans="2:9" ht="17" customHeight="1" x14ac:dyDescent="0.35">
      <c r="B26" s="100"/>
      <c r="C26" s="100"/>
      <c r="D26" s="100"/>
      <c r="E26" s="100"/>
      <c r="F26" s="100"/>
      <c r="G26" s="100"/>
      <c r="H26" s="100"/>
      <c r="I26" s="100"/>
    </row>
    <row r="27" spans="2:9" ht="17" customHeight="1" x14ac:dyDescent="0.35">
      <c r="B27" s="100"/>
      <c r="C27" s="100"/>
      <c r="D27" s="100"/>
      <c r="E27" s="100"/>
      <c r="F27" s="100"/>
      <c r="G27" s="100"/>
      <c r="H27" s="100"/>
      <c r="I27" s="100"/>
    </row>
    <row r="28" spans="2:9" ht="17" customHeight="1" x14ac:dyDescent="0.35">
      <c r="B28" s="100"/>
      <c r="C28" s="100"/>
      <c r="D28" s="100"/>
      <c r="E28" s="100"/>
      <c r="F28" s="100"/>
      <c r="G28" s="100"/>
      <c r="H28" s="100"/>
      <c r="I28" s="100"/>
    </row>
    <row r="29" spans="2:9" ht="17" customHeight="1" x14ac:dyDescent="0.35">
      <c r="B29" s="100"/>
      <c r="C29" s="100"/>
      <c r="D29" s="100"/>
      <c r="E29" s="100"/>
      <c r="F29" s="100"/>
      <c r="G29" s="100"/>
      <c r="H29" s="100"/>
      <c r="I29" s="100"/>
    </row>
    <row r="30" spans="2:9" ht="17" customHeight="1" x14ac:dyDescent="0.35">
      <c r="B30" s="100"/>
      <c r="C30" s="100"/>
      <c r="D30" s="100"/>
      <c r="E30" s="100"/>
      <c r="F30" s="100"/>
      <c r="G30" s="100"/>
      <c r="H30" s="100"/>
      <c r="I30" s="100"/>
    </row>
    <row r="31" spans="2:9" ht="17" customHeight="1" x14ac:dyDescent="0.35">
      <c r="B31" s="100"/>
      <c r="C31" s="100"/>
      <c r="D31" s="100"/>
      <c r="E31" s="100"/>
      <c r="F31" s="100"/>
      <c r="G31" s="100"/>
      <c r="H31" s="100"/>
      <c r="I31" s="100"/>
    </row>
    <row r="32" spans="2:9" ht="17" customHeight="1" x14ac:dyDescent="0.35">
      <c r="B32" s="100"/>
      <c r="C32" s="100"/>
      <c r="D32" s="100"/>
      <c r="E32" s="100"/>
      <c r="F32" s="100"/>
      <c r="G32" s="100"/>
      <c r="H32" s="100"/>
      <c r="I32" s="100"/>
    </row>
    <row r="33" spans="2:9" ht="17" customHeight="1" x14ac:dyDescent="0.35">
      <c r="B33" s="100"/>
      <c r="C33" s="100"/>
      <c r="D33" s="100"/>
      <c r="E33" s="100"/>
      <c r="F33" s="100"/>
      <c r="G33" s="100"/>
      <c r="H33" s="100"/>
      <c r="I33" s="100"/>
    </row>
    <row r="34" spans="2:9" ht="17" customHeight="1" x14ac:dyDescent="0.35">
      <c r="B34" s="100"/>
      <c r="C34" s="100"/>
      <c r="D34" s="100"/>
      <c r="E34" s="100"/>
      <c r="F34" s="100"/>
      <c r="G34" s="100"/>
      <c r="H34" s="100"/>
      <c r="I34" s="100"/>
    </row>
    <row r="35" spans="2:9" ht="17" customHeight="1" x14ac:dyDescent="0.35">
      <c r="B35" s="100"/>
      <c r="C35" s="100"/>
      <c r="D35" s="100"/>
      <c r="E35" s="100"/>
      <c r="F35" s="100"/>
      <c r="G35" s="100"/>
      <c r="H35" s="100"/>
      <c r="I35" s="100"/>
    </row>
    <row r="36" spans="2:9" ht="17" customHeight="1" x14ac:dyDescent="0.35">
      <c r="B36" s="100"/>
      <c r="C36" s="100"/>
      <c r="D36" s="100"/>
      <c r="E36" s="100"/>
      <c r="F36" s="100"/>
      <c r="G36" s="100"/>
      <c r="H36" s="100"/>
      <c r="I36" s="100"/>
    </row>
    <row r="37" spans="2:9" ht="17" customHeight="1" x14ac:dyDescent="0.35">
      <c r="B37" s="100"/>
      <c r="C37" s="100"/>
      <c r="D37" s="100"/>
      <c r="E37" s="100"/>
      <c r="F37" s="100"/>
      <c r="G37" s="100"/>
      <c r="H37" s="100"/>
      <c r="I37" s="100"/>
    </row>
    <row r="38" spans="2:9" ht="17" customHeight="1" x14ac:dyDescent="0.35">
      <c r="B38" s="100"/>
      <c r="C38" s="100"/>
      <c r="D38" s="100"/>
      <c r="E38" s="100"/>
      <c r="F38" s="100"/>
      <c r="G38" s="100"/>
      <c r="H38" s="100"/>
      <c r="I38" s="100"/>
    </row>
    <row r="39" spans="2:9" ht="17" customHeight="1" x14ac:dyDescent="0.35">
      <c r="B39" s="100"/>
      <c r="C39" s="100"/>
      <c r="D39" s="100"/>
      <c r="E39" s="100"/>
      <c r="F39" s="100"/>
      <c r="G39" s="100"/>
      <c r="H39" s="100"/>
      <c r="I39" s="100"/>
    </row>
    <row r="40" spans="2:9" ht="14.5" customHeight="1" x14ac:dyDescent="0.35">
      <c r="B40" s="100"/>
      <c r="C40" s="100"/>
      <c r="D40" s="100"/>
      <c r="E40" s="100"/>
      <c r="F40" s="100"/>
      <c r="G40" s="100"/>
      <c r="H40" s="100"/>
      <c r="I40" s="100"/>
    </row>
  </sheetData>
  <mergeCells count="3">
    <mergeCell ref="A1:J1"/>
    <mergeCell ref="A3:J3"/>
    <mergeCell ref="B5:I40"/>
  </mergeCells>
  <pageMargins left="0.7" right="0.7" top="0.75" bottom="0.75" header="0.3" footer="0.3"/>
  <pageSetup paperSize="9" scale="61"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EDC37A-66C3-4F16-B1FE-93ED8103BC16}">
  <sheetPr>
    <tabColor rgb="FFFFFF00"/>
  </sheetPr>
  <dimension ref="C2:P32"/>
  <sheetViews>
    <sheetView showGridLines="0" zoomScale="80" zoomScaleNormal="80" workbookViewId="0">
      <selection activeCell="P4" sqref="P4"/>
    </sheetView>
  </sheetViews>
  <sheetFormatPr baseColWidth="10" defaultColWidth="11.453125" defaultRowHeight="14.5" x14ac:dyDescent="0.35"/>
  <cols>
    <col min="4" max="4" width="44.54296875" bestFit="1" customWidth="1"/>
    <col min="5" max="5" width="44.54296875" customWidth="1"/>
    <col min="6" max="6" width="15.81640625" customWidth="1"/>
    <col min="7" max="7" width="22.26953125" customWidth="1"/>
    <col min="11" max="11" width="3.81640625" customWidth="1"/>
    <col min="12" max="12" width="49.26953125" bestFit="1" customWidth="1"/>
    <col min="14" max="14" width="15.453125" customWidth="1"/>
    <col min="15" max="15" width="13.08984375" customWidth="1"/>
    <col min="16" max="16" width="16.81640625" style="2" customWidth="1"/>
  </cols>
  <sheetData>
    <row r="2" spans="3:16" x14ac:dyDescent="0.35">
      <c r="C2" s="101" t="s">
        <v>38</v>
      </c>
      <c r="D2" s="101"/>
      <c r="F2" s="101" t="s">
        <v>39</v>
      </c>
      <c r="G2" s="101"/>
      <c r="K2" s="101" t="s">
        <v>40</v>
      </c>
      <c r="L2" s="101"/>
      <c r="N2" t="s">
        <v>193</v>
      </c>
      <c r="O2">
        <v>0</v>
      </c>
      <c r="P2">
        <v>1</v>
      </c>
    </row>
    <row r="3" spans="3:16" x14ac:dyDescent="0.35">
      <c r="C3">
        <v>1</v>
      </c>
      <c r="D3" t="s">
        <v>41</v>
      </c>
      <c r="E3" t="s">
        <v>42</v>
      </c>
      <c r="F3">
        <v>1</v>
      </c>
      <c r="G3" t="s">
        <v>43</v>
      </c>
      <c r="K3">
        <v>1</v>
      </c>
      <c r="L3" t="s">
        <v>44</v>
      </c>
      <c r="N3" t="s">
        <v>45</v>
      </c>
      <c r="O3" t="s">
        <v>46</v>
      </c>
      <c r="P3">
        <v>100</v>
      </c>
    </row>
    <row r="4" spans="3:16" x14ac:dyDescent="0.35">
      <c r="C4">
        <v>2</v>
      </c>
      <c r="D4" t="s">
        <v>47</v>
      </c>
      <c r="E4" t="s">
        <v>48</v>
      </c>
      <c r="F4">
        <v>2</v>
      </c>
      <c r="G4" t="s">
        <v>45</v>
      </c>
      <c r="K4">
        <v>2</v>
      </c>
      <c r="L4" t="s">
        <v>49</v>
      </c>
      <c r="N4">
        <v>0</v>
      </c>
      <c r="O4" t="s">
        <v>50</v>
      </c>
      <c r="P4">
        <v>9.5199285655964303</v>
      </c>
    </row>
    <row r="5" spans="3:16" x14ac:dyDescent="0.35">
      <c r="C5">
        <v>3</v>
      </c>
      <c r="D5" t="s">
        <v>51</v>
      </c>
      <c r="E5" t="s">
        <v>52</v>
      </c>
      <c r="F5">
        <v>3</v>
      </c>
      <c r="G5" t="s">
        <v>53</v>
      </c>
      <c r="K5">
        <v>3</v>
      </c>
      <c r="L5" t="s">
        <v>54</v>
      </c>
      <c r="N5">
        <v>0</v>
      </c>
      <c r="O5" t="s">
        <v>55</v>
      </c>
      <c r="P5">
        <v>13.219804985182</v>
      </c>
    </row>
    <row r="6" spans="3:16" x14ac:dyDescent="0.35">
      <c r="C6">
        <v>4</v>
      </c>
      <c r="D6" t="s">
        <v>56</v>
      </c>
      <c r="E6" t="s">
        <v>57</v>
      </c>
      <c r="F6">
        <v>4</v>
      </c>
      <c r="G6" t="s">
        <v>58</v>
      </c>
      <c r="N6">
        <v>0</v>
      </c>
      <c r="O6" t="s">
        <v>59</v>
      </c>
      <c r="P6">
        <v>15.8400741809232</v>
      </c>
    </row>
    <row r="7" spans="3:16" x14ac:dyDescent="0.35">
      <c r="C7">
        <v>5</v>
      </c>
      <c r="D7" t="s">
        <v>60</v>
      </c>
      <c r="E7" t="s">
        <v>61</v>
      </c>
      <c r="F7">
        <v>5</v>
      </c>
      <c r="G7" t="s">
        <v>62</v>
      </c>
      <c r="N7">
        <v>0</v>
      </c>
      <c r="O7" t="s">
        <v>63</v>
      </c>
      <c r="P7">
        <v>20.2203196086029</v>
      </c>
    </row>
    <row r="8" spans="3:16" x14ac:dyDescent="0.35">
      <c r="C8">
        <v>6</v>
      </c>
      <c r="D8" t="s">
        <v>64</v>
      </c>
      <c r="E8" t="s">
        <v>65</v>
      </c>
      <c r="F8">
        <v>6</v>
      </c>
      <c r="G8" t="s">
        <v>66</v>
      </c>
      <c r="N8">
        <v>0</v>
      </c>
      <c r="O8" t="s">
        <v>67</v>
      </c>
      <c r="P8">
        <v>13.5595234187444</v>
      </c>
    </row>
    <row r="9" spans="3:16" x14ac:dyDescent="0.35">
      <c r="C9">
        <v>7</v>
      </c>
      <c r="D9" t="s">
        <v>68</v>
      </c>
      <c r="E9" t="s">
        <v>69</v>
      </c>
      <c r="N9">
        <v>0</v>
      </c>
      <c r="O9" t="s">
        <v>70</v>
      </c>
      <c r="P9">
        <v>9.52022550826619</v>
      </c>
    </row>
    <row r="10" spans="3:16" x14ac:dyDescent="0.35">
      <c r="C10">
        <v>8</v>
      </c>
      <c r="D10" t="s">
        <v>71</v>
      </c>
      <c r="E10" t="s">
        <v>72</v>
      </c>
      <c r="N10">
        <v>0</v>
      </c>
      <c r="O10" t="s">
        <v>73</v>
      </c>
      <c r="P10">
        <v>9.2800374631497409</v>
      </c>
    </row>
    <row r="11" spans="3:16" x14ac:dyDescent="0.35">
      <c r="C11">
        <v>9</v>
      </c>
      <c r="D11" t="s">
        <v>74</v>
      </c>
      <c r="E11" t="s">
        <v>54</v>
      </c>
      <c r="N11">
        <v>0</v>
      </c>
      <c r="O11" t="s">
        <v>75</v>
      </c>
      <c r="P11">
        <v>8.8401068817090298</v>
      </c>
    </row>
    <row r="12" spans="3:16" x14ac:dyDescent="0.35">
      <c r="C12">
        <v>10</v>
      </c>
      <c r="D12" t="s">
        <v>76</v>
      </c>
      <c r="E12" t="s">
        <v>77</v>
      </c>
      <c r="N12">
        <v>0</v>
      </c>
      <c r="O12" t="s">
        <v>78</v>
      </c>
      <c r="P12">
        <v>5.7987483778285496</v>
      </c>
    </row>
    <row r="13" spans="3:16" x14ac:dyDescent="0.35">
      <c r="C13">
        <v>11</v>
      </c>
      <c r="D13" t="s">
        <v>79</v>
      </c>
      <c r="E13" t="s">
        <v>80</v>
      </c>
      <c r="N13">
        <v>0</v>
      </c>
      <c r="O13" t="s">
        <v>81</v>
      </c>
      <c r="P13">
        <v>6.5030606584240704</v>
      </c>
    </row>
    <row r="14" spans="3:16" x14ac:dyDescent="0.35">
      <c r="N14">
        <v>0</v>
      </c>
      <c r="O14" t="s">
        <v>82</v>
      </c>
      <c r="P14">
        <v>8.1274197656124407</v>
      </c>
    </row>
    <row r="15" spans="3:16" x14ac:dyDescent="0.35">
      <c r="N15">
        <v>0</v>
      </c>
      <c r="O15" t="s">
        <v>83</v>
      </c>
      <c r="P15">
        <v>18.254883222426901</v>
      </c>
    </row>
    <row r="16" spans="3:16" x14ac:dyDescent="0.35">
      <c r="N16">
        <v>0</v>
      </c>
      <c r="O16" t="s">
        <v>84</v>
      </c>
      <c r="P16">
        <v>20.859405060668301</v>
      </c>
    </row>
    <row r="17" spans="14:16" x14ac:dyDescent="0.35">
      <c r="N17">
        <v>0</v>
      </c>
      <c r="O17" t="s">
        <v>85</v>
      </c>
      <c r="P17">
        <v>10.339625946918</v>
      </c>
    </row>
    <row r="18" spans="14:16" x14ac:dyDescent="0.35">
      <c r="N18">
        <v>0</v>
      </c>
      <c r="O18" t="s">
        <v>86</v>
      </c>
      <c r="P18">
        <v>13.0403903479923</v>
      </c>
    </row>
    <row r="19" spans="14:16" x14ac:dyDescent="0.35">
      <c r="N19">
        <v>0</v>
      </c>
      <c r="O19" t="s">
        <v>87</v>
      </c>
      <c r="P19">
        <v>17.076478856760499</v>
      </c>
    </row>
    <row r="20" spans="14:16" x14ac:dyDescent="0.35">
      <c r="N20">
        <v>0</v>
      </c>
      <c r="O20" t="s">
        <v>88</v>
      </c>
      <c r="P20">
        <v>6.9526994375036599</v>
      </c>
    </row>
    <row r="21" spans="14:16" x14ac:dyDescent="0.35">
      <c r="N21">
        <v>0</v>
      </c>
      <c r="O21" t="s">
        <v>89</v>
      </c>
      <c r="P21">
        <v>6.9680529668444802</v>
      </c>
    </row>
    <row r="22" spans="14:16" x14ac:dyDescent="0.35">
      <c r="N22">
        <v>0</v>
      </c>
      <c r="O22" t="s">
        <v>90</v>
      </c>
      <c r="P22">
        <v>14.5167986740727</v>
      </c>
    </row>
    <row r="23" spans="14:16" x14ac:dyDescent="0.35">
      <c r="N23">
        <v>0</v>
      </c>
      <c r="O23" t="s">
        <v>91</v>
      </c>
      <c r="P23">
        <v>28.3524229020212</v>
      </c>
    </row>
    <row r="24" spans="14:16" x14ac:dyDescent="0.35">
      <c r="N24">
        <v>0</v>
      </c>
      <c r="O24" t="s">
        <v>92</v>
      </c>
      <c r="P24">
        <v>19.9230091549713</v>
      </c>
    </row>
    <row r="25" spans="14:16" x14ac:dyDescent="0.35">
      <c r="N25">
        <v>0</v>
      </c>
      <c r="O25" t="s">
        <v>93</v>
      </c>
      <c r="P25">
        <v>23.287029750327399</v>
      </c>
    </row>
    <row r="26" spans="14:16" x14ac:dyDescent="0.35">
      <c r="N26">
        <v>0</v>
      </c>
      <c r="O26" t="s">
        <v>187</v>
      </c>
      <c r="P26">
        <v>22.486750310608201</v>
      </c>
    </row>
    <row r="27" spans="14:16" x14ac:dyDescent="0.35">
      <c r="N27">
        <v>0</v>
      </c>
      <c r="O27" t="s">
        <v>188</v>
      </c>
      <c r="P27">
        <v>15.049782966568801</v>
      </c>
    </row>
    <row r="28" spans="14:16" x14ac:dyDescent="0.35">
      <c r="N28">
        <v>0</v>
      </c>
      <c r="O28" t="s">
        <v>189</v>
      </c>
      <c r="P28">
        <v>25.2183165141542</v>
      </c>
    </row>
    <row r="29" spans="14:16" x14ac:dyDescent="0.35">
      <c r="N29">
        <v>0</v>
      </c>
      <c r="O29" t="s">
        <v>190</v>
      </c>
      <c r="P29">
        <v>15.129390484212401</v>
      </c>
    </row>
    <row r="30" spans="14:16" x14ac:dyDescent="0.35">
      <c r="N30">
        <v>0</v>
      </c>
      <c r="O30" t="s">
        <v>98</v>
      </c>
      <c r="P30">
        <v>49.740216437662802</v>
      </c>
    </row>
    <row r="31" spans="14:16" x14ac:dyDescent="0.35">
      <c r="N31">
        <v>0</v>
      </c>
      <c r="O31" t="s">
        <v>99</v>
      </c>
      <c r="P31">
        <v>50.259796784810497</v>
      </c>
    </row>
    <row r="32" spans="14:16" x14ac:dyDescent="0.35">
      <c r="P32"/>
    </row>
  </sheetData>
  <mergeCells count="3">
    <mergeCell ref="F2:G2"/>
    <mergeCell ref="C2:D2"/>
    <mergeCell ref="K2:L2"/>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3">
    <tabColor rgb="FFFFFF00"/>
  </sheetPr>
  <dimension ref="A2:O68"/>
  <sheetViews>
    <sheetView showGridLines="0" zoomScale="70" zoomScaleNormal="70" workbookViewId="0">
      <pane xSplit="3" ySplit="2" topLeftCell="D3" activePane="bottomRight" state="frozen"/>
      <selection activeCell="O2" sqref="O2:P32"/>
      <selection pane="topRight" activeCell="O2" sqref="O2:P32"/>
      <selection pane="bottomLeft" activeCell="O2" sqref="O2:P32"/>
      <selection pane="bottomRight" activeCell="D3" sqref="D3"/>
    </sheetView>
  </sheetViews>
  <sheetFormatPr baseColWidth="10" defaultColWidth="11.453125" defaultRowHeight="14.5" x14ac:dyDescent="0.35"/>
  <cols>
    <col min="1" max="1" width="48.81640625" style="23" bestFit="1" customWidth="1"/>
    <col min="2" max="2" width="28.81640625" style="23" customWidth="1"/>
    <col min="3" max="3" width="22" style="23" bestFit="1" customWidth="1"/>
    <col min="4" max="4" width="17" style="24" customWidth="1"/>
    <col min="5" max="5" width="17.81640625" style="24" customWidth="1"/>
    <col min="6" max="6" width="18.36328125" style="24" customWidth="1"/>
    <col min="7" max="7" width="17.26953125" style="24" customWidth="1"/>
    <col min="8" max="8" width="17.81640625" style="24" customWidth="1"/>
    <col min="9" max="9" width="16.36328125" style="24" customWidth="1"/>
    <col min="10" max="11" width="17" style="24" customWidth="1"/>
    <col min="12" max="12" width="16.26953125" style="85" customWidth="1"/>
    <col min="13" max="16384" width="11.453125" style="23"/>
  </cols>
  <sheetData>
    <row r="2" spans="1:15" x14ac:dyDescent="0.35">
      <c r="B2" s="23">
        <v>0</v>
      </c>
      <c r="C2" s="23">
        <v>0</v>
      </c>
      <c r="D2" s="24" t="s">
        <v>194</v>
      </c>
      <c r="E2" s="24" t="s">
        <v>195</v>
      </c>
      <c r="F2" s="53" t="s">
        <v>196</v>
      </c>
      <c r="G2" s="53" t="s">
        <v>197</v>
      </c>
      <c r="H2" s="53" t="s">
        <v>198</v>
      </c>
      <c r="I2" s="53" t="s">
        <v>199</v>
      </c>
      <c r="J2" s="53" t="s">
        <v>200</v>
      </c>
      <c r="K2" s="53" t="s">
        <v>201</v>
      </c>
      <c r="L2" s="53" t="s">
        <v>202</v>
      </c>
      <c r="M2"/>
    </row>
    <row r="3" spans="1:15" x14ac:dyDescent="0.35">
      <c r="A3" s="23" t="str">
        <f>B3&amp;C3</f>
        <v>VOLUMEN (miles Consumiciones)TotalAlimentacion</v>
      </c>
      <c r="B3" s="23" t="s">
        <v>42</v>
      </c>
      <c r="C3" s="23" t="s">
        <v>43</v>
      </c>
      <c r="D3" s="24">
        <v>2829807</v>
      </c>
      <c r="E3" s="24">
        <v>2969534</v>
      </c>
      <c r="F3" s="53">
        <v>4120007</v>
      </c>
      <c r="G3" s="53">
        <v>2851387</v>
      </c>
      <c r="H3" s="53">
        <v>2775030</v>
      </c>
      <c r="I3" s="53">
        <v>2900176</v>
      </c>
      <c r="J3" s="53">
        <v>4046382</v>
      </c>
      <c r="K3" s="53">
        <v>2772704</v>
      </c>
      <c r="L3" s="53">
        <v>2733018</v>
      </c>
      <c r="M3" s="24"/>
      <c r="N3" s="24"/>
      <c r="O3" s="24"/>
    </row>
    <row r="4" spans="1:15" x14ac:dyDescent="0.35">
      <c r="A4" s="23" t="str">
        <f>B3&amp;C4</f>
        <v>VOLUMEN (miles Consumiciones).T.Alimentos TOTAL ING</v>
      </c>
      <c r="B4" s="23">
        <v>0</v>
      </c>
      <c r="C4" s="23" t="s">
        <v>45</v>
      </c>
      <c r="D4" s="24">
        <v>1125577</v>
      </c>
      <c r="E4" s="24">
        <v>1179265</v>
      </c>
      <c r="F4" s="53">
        <v>1645699</v>
      </c>
      <c r="G4" s="53">
        <v>1138254</v>
      </c>
      <c r="H4" s="53">
        <v>1135491</v>
      </c>
      <c r="I4" s="53">
        <v>1171655</v>
      </c>
      <c r="J4" s="53">
        <v>1643940</v>
      </c>
      <c r="K4" s="53">
        <v>1145535</v>
      </c>
      <c r="L4" s="53">
        <v>1130641</v>
      </c>
      <c r="M4" s="24"/>
      <c r="N4" s="24"/>
      <c r="O4" s="24"/>
    </row>
    <row r="5" spans="1:15" x14ac:dyDescent="0.35">
      <c r="A5" s="23" t="str">
        <f>B3&amp;C5</f>
        <v>VOLUMEN (miles Consumiciones)Total Bebidas</v>
      </c>
      <c r="B5" s="23">
        <v>0</v>
      </c>
      <c r="C5" s="23" t="s">
        <v>53</v>
      </c>
      <c r="D5" s="24">
        <v>1574847</v>
      </c>
      <c r="E5" s="24">
        <v>1666405</v>
      </c>
      <c r="F5" s="53">
        <v>2331992</v>
      </c>
      <c r="G5" s="53">
        <v>1592737</v>
      </c>
      <c r="H5" s="53">
        <v>1531146</v>
      </c>
      <c r="I5" s="53">
        <v>1618014</v>
      </c>
      <c r="J5" s="53">
        <v>2267297</v>
      </c>
      <c r="K5" s="53">
        <v>1515358</v>
      </c>
      <c r="L5" s="53">
        <v>1486302</v>
      </c>
      <c r="M5" s="24"/>
      <c r="N5" s="24"/>
      <c r="O5" s="24"/>
    </row>
    <row r="6" spans="1:15" x14ac:dyDescent="0.35">
      <c r="A6" s="23" t="str">
        <f>B3&amp;C6</f>
        <v>VOLUMEN (miles Consumiciones)Total Bebidas Frias</v>
      </c>
      <c r="B6" s="23">
        <v>0</v>
      </c>
      <c r="C6" s="23" t="s">
        <v>58</v>
      </c>
      <c r="D6" s="24">
        <v>881953.5</v>
      </c>
      <c r="E6" s="24">
        <v>1016499</v>
      </c>
      <c r="F6" s="53">
        <v>1542285</v>
      </c>
      <c r="G6" s="53">
        <v>929551.4</v>
      </c>
      <c r="H6" s="53">
        <v>853638.7</v>
      </c>
      <c r="I6" s="53">
        <v>984158</v>
      </c>
      <c r="J6" s="53">
        <v>1491032</v>
      </c>
      <c r="K6" s="53">
        <v>890214.9</v>
      </c>
      <c r="L6" s="53">
        <v>852162.9</v>
      </c>
      <c r="M6" s="24"/>
      <c r="N6" s="24"/>
      <c r="O6" s="24"/>
    </row>
    <row r="7" spans="1:15" x14ac:dyDescent="0.35">
      <c r="A7" s="23" t="str">
        <f>B3&amp;C7</f>
        <v>VOLUMEN (miles Consumiciones)Total Bebidas Calientes</v>
      </c>
      <c r="B7" s="23">
        <v>0</v>
      </c>
      <c r="C7" s="23" t="s">
        <v>62</v>
      </c>
      <c r="D7" s="24">
        <v>692893.9</v>
      </c>
      <c r="E7" s="24">
        <v>649905.5</v>
      </c>
      <c r="F7" s="53">
        <v>789707.6</v>
      </c>
      <c r="G7" s="53">
        <v>663185.5</v>
      </c>
      <c r="H7" s="53">
        <v>677507.5</v>
      </c>
      <c r="I7" s="53">
        <v>633856.5</v>
      </c>
      <c r="J7" s="53">
        <v>776264.6</v>
      </c>
      <c r="K7" s="53">
        <v>625143.6</v>
      </c>
      <c r="L7" s="53">
        <v>634139.5</v>
      </c>
      <c r="M7" s="24"/>
      <c r="N7" s="24"/>
      <c r="O7" s="24"/>
    </row>
    <row r="8" spans="1:15" x14ac:dyDescent="0.35">
      <c r="A8" s="23" t="str">
        <f>B3&amp;C8</f>
        <v>VOLUMEN (miles Consumiciones)Total Aperitivos</v>
      </c>
      <c r="B8" s="23">
        <v>0</v>
      </c>
      <c r="C8" s="23" t="s">
        <v>66</v>
      </c>
      <c r="D8" s="24">
        <v>129382.5</v>
      </c>
      <c r="E8" s="24">
        <v>123864.1</v>
      </c>
      <c r="F8" s="53">
        <v>142315.9</v>
      </c>
      <c r="G8" s="53">
        <v>120396</v>
      </c>
      <c r="H8" s="53">
        <v>108393.1</v>
      </c>
      <c r="I8" s="53">
        <v>110506.6</v>
      </c>
      <c r="J8" s="53">
        <v>135145.60000000001</v>
      </c>
      <c r="K8" s="53">
        <v>111810.7</v>
      </c>
      <c r="L8" s="53">
        <v>116074.9</v>
      </c>
      <c r="M8" s="24"/>
      <c r="N8" s="24"/>
      <c r="O8" s="24"/>
    </row>
    <row r="9" spans="1:15" x14ac:dyDescent="0.35">
      <c r="A9" s="23" t="str">
        <f>B9&amp;C9</f>
        <v>VOLUMEN (Miles kg ó litros)TotalAlimentacion</v>
      </c>
      <c r="B9" s="23" t="s">
        <v>48</v>
      </c>
      <c r="C9" s="23" t="s">
        <v>43</v>
      </c>
      <c r="D9" s="24">
        <v>812789.07704297197</v>
      </c>
      <c r="E9" s="24">
        <v>888169.53755380004</v>
      </c>
      <c r="F9" s="53">
        <v>1309156.4127269599</v>
      </c>
      <c r="G9" s="53">
        <v>844364.50808944996</v>
      </c>
      <c r="H9" s="53">
        <v>813940.89692290896</v>
      </c>
      <c r="I9" s="53">
        <v>883395.99811740499</v>
      </c>
      <c r="J9" s="53">
        <v>1315575.7744511899</v>
      </c>
      <c r="K9" s="53">
        <v>832287.336861677</v>
      </c>
      <c r="L9" s="53">
        <v>817354.675736284</v>
      </c>
      <c r="M9" s="24"/>
      <c r="N9" s="24"/>
      <c r="O9" s="24"/>
    </row>
    <row r="10" spans="1:15" x14ac:dyDescent="0.35">
      <c r="A10" s="23" t="str">
        <f>B9&amp;C10</f>
        <v>VOLUMEN (Miles kg ó litros).T.Alimentos TOTAL ING</v>
      </c>
      <c r="B10" s="23">
        <v>0</v>
      </c>
      <c r="C10" s="23" t="s">
        <v>45</v>
      </c>
      <c r="D10" s="24">
        <v>345149.68261304998</v>
      </c>
      <c r="E10" s="24">
        <v>358632.90047041001</v>
      </c>
      <c r="F10" s="53">
        <v>509096.5491986</v>
      </c>
      <c r="G10" s="53">
        <v>353970.41186162003</v>
      </c>
      <c r="H10" s="53">
        <v>358419.58588562498</v>
      </c>
      <c r="I10" s="53">
        <v>372997.05444257503</v>
      </c>
      <c r="J10" s="53">
        <v>532973.66526555002</v>
      </c>
      <c r="K10" s="53">
        <v>360562.30710342003</v>
      </c>
      <c r="L10" s="53">
        <v>363167.44598219998</v>
      </c>
      <c r="M10" s="24"/>
      <c r="N10" s="24"/>
      <c r="O10" s="24"/>
    </row>
    <row r="11" spans="1:15" x14ac:dyDescent="0.35">
      <c r="A11" s="23" t="str">
        <f>B9&amp;C11</f>
        <v>VOLUMEN (Miles kg ó litros)Total Bebidas</v>
      </c>
      <c r="B11" s="23">
        <v>0</v>
      </c>
      <c r="C11" s="23" t="s">
        <v>53</v>
      </c>
      <c r="D11" s="24">
        <v>454490.39196179202</v>
      </c>
      <c r="E11" s="24">
        <v>516847.91877450998</v>
      </c>
      <c r="F11" s="53">
        <v>784011.58253349597</v>
      </c>
      <c r="G11" s="53">
        <v>478596.12595712999</v>
      </c>
      <c r="H11" s="53">
        <v>443938.90018659999</v>
      </c>
      <c r="I11" s="53">
        <v>499115.49383925</v>
      </c>
      <c r="J11" s="53">
        <v>767143.07991168997</v>
      </c>
      <c r="K11" s="53">
        <v>459500.00067536999</v>
      </c>
      <c r="L11" s="53">
        <v>442214.76659409399</v>
      </c>
      <c r="M11" s="24"/>
      <c r="N11" s="24"/>
      <c r="O11" s="24"/>
    </row>
    <row r="12" spans="1:15" x14ac:dyDescent="0.35">
      <c r="A12" s="23" t="str">
        <f>B9&amp;C12</f>
        <v>VOLUMEN (Miles kg ó litros)Total Bebidas Frias</v>
      </c>
      <c r="B12" s="23">
        <v>0</v>
      </c>
      <c r="C12" s="23" t="s">
        <v>58</v>
      </c>
      <c r="D12" s="24">
        <v>384255.631891792</v>
      </c>
      <c r="E12" s="24">
        <v>451295.87573201</v>
      </c>
      <c r="F12" s="53">
        <v>704261.76720099605</v>
      </c>
      <c r="G12" s="53">
        <v>411653.31570713001</v>
      </c>
      <c r="H12" s="53">
        <v>375000.58990660001</v>
      </c>
      <c r="I12" s="53">
        <v>435075.51476925</v>
      </c>
      <c r="J12" s="53">
        <v>688673.79428668995</v>
      </c>
      <c r="K12" s="53">
        <v>395295.66400037002</v>
      </c>
      <c r="L12" s="53">
        <v>377314.70961159398</v>
      </c>
      <c r="M12" s="24"/>
      <c r="N12" s="24"/>
      <c r="O12" s="24"/>
    </row>
    <row r="13" spans="1:15" x14ac:dyDescent="0.35">
      <c r="A13" s="23" t="str">
        <f>B9&amp;C13</f>
        <v>VOLUMEN (Miles kg ó litros)Total Bebidas Calientes</v>
      </c>
      <c r="B13" s="23">
        <v>0</v>
      </c>
      <c r="C13" s="23" t="s">
        <v>62</v>
      </c>
      <c r="D13" s="24">
        <v>70234.760070000004</v>
      </c>
      <c r="E13" s="24">
        <v>65552.043042499994</v>
      </c>
      <c r="F13" s="53">
        <v>79749.815332500002</v>
      </c>
      <c r="G13" s="53">
        <v>66942.810249999995</v>
      </c>
      <c r="H13" s="53">
        <v>68938.310280000005</v>
      </c>
      <c r="I13" s="53">
        <v>64039.979070000001</v>
      </c>
      <c r="J13" s="53">
        <v>78469.285625000004</v>
      </c>
      <c r="K13" s="53">
        <v>64204.336674999999</v>
      </c>
      <c r="L13" s="53">
        <v>64900.056982499998</v>
      </c>
      <c r="M13" s="24"/>
      <c r="N13" s="24"/>
      <c r="O13" s="24"/>
    </row>
    <row r="14" spans="1:15" x14ac:dyDescent="0.35">
      <c r="A14" s="23" t="str">
        <f>B9&amp;C14</f>
        <v>VOLUMEN (Miles kg ó litros)Total Aperitivos</v>
      </c>
      <c r="B14" s="23">
        <v>0</v>
      </c>
      <c r="C14" s="23" t="s">
        <v>66</v>
      </c>
      <c r="D14" s="24">
        <v>13149.00246813</v>
      </c>
      <c r="E14" s="24">
        <v>12688.718308879999</v>
      </c>
      <c r="F14" s="53">
        <v>16048.280994860001</v>
      </c>
      <c r="G14" s="53">
        <v>11797.9702707</v>
      </c>
      <c r="H14" s="53">
        <v>11582.410850684</v>
      </c>
      <c r="I14" s="53">
        <v>11283.449835580001</v>
      </c>
      <c r="J14" s="53">
        <v>15459.029273951999</v>
      </c>
      <c r="K14" s="53">
        <v>12225.029082887</v>
      </c>
      <c r="L14" s="53">
        <v>11972.46315999</v>
      </c>
      <c r="M14" s="24"/>
      <c r="N14" s="24"/>
      <c r="O14" s="24"/>
    </row>
    <row r="15" spans="1:15" x14ac:dyDescent="0.35">
      <c r="A15" s="23" t="str">
        <f>B15&amp;C15</f>
        <v>VALOR (Miles Euros)TotalAlimentacion</v>
      </c>
      <c r="B15" s="23" t="s">
        <v>52</v>
      </c>
      <c r="C15" s="23" t="s">
        <v>43</v>
      </c>
      <c r="D15" s="24">
        <v>7491582</v>
      </c>
      <c r="E15" s="24">
        <v>8082935</v>
      </c>
      <c r="F15" s="53">
        <v>11574530</v>
      </c>
      <c r="G15" s="53">
        <v>8044351</v>
      </c>
      <c r="H15" s="53">
        <v>7702922</v>
      </c>
      <c r="I15" s="53">
        <v>8227662</v>
      </c>
      <c r="J15" s="53">
        <v>11951200</v>
      </c>
      <c r="K15" s="53">
        <v>7990992</v>
      </c>
      <c r="L15" s="53">
        <v>7830530</v>
      </c>
      <c r="M15" s="24"/>
      <c r="N15" s="24"/>
      <c r="O15" s="24"/>
    </row>
    <row r="16" spans="1:15" x14ac:dyDescent="0.35">
      <c r="A16" s="23" t="str">
        <f>B15&amp;C16</f>
        <v>VALOR (Miles Euros).T.Alimentos TOTAL ING</v>
      </c>
      <c r="B16" s="23">
        <v>0</v>
      </c>
      <c r="C16" s="23" t="s">
        <v>45</v>
      </c>
      <c r="D16" s="24">
        <v>4918947</v>
      </c>
      <c r="E16" s="24">
        <v>5318152</v>
      </c>
      <c r="F16" s="53">
        <v>7618788</v>
      </c>
      <c r="G16" s="53">
        <v>5341660</v>
      </c>
      <c r="H16" s="53">
        <v>5138436</v>
      </c>
      <c r="I16" s="53">
        <v>5477959</v>
      </c>
      <c r="J16" s="53">
        <v>8006886</v>
      </c>
      <c r="K16" s="53">
        <v>5379315</v>
      </c>
      <c r="L16" s="53">
        <v>5310900</v>
      </c>
      <c r="M16" s="24"/>
      <c r="N16" s="24"/>
      <c r="O16" s="24"/>
    </row>
    <row r="17" spans="1:15" x14ac:dyDescent="0.35">
      <c r="A17" s="23" t="str">
        <f>B15&amp;C17</f>
        <v>VALOR (Miles Euros)Total Bebidas</v>
      </c>
      <c r="B17" s="23">
        <v>0</v>
      </c>
      <c r="C17" s="23" t="s">
        <v>53</v>
      </c>
      <c r="D17" s="24">
        <v>2453111</v>
      </c>
      <c r="E17" s="24">
        <v>2654140</v>
      </c>
      <c r="F17" s="53">
        <v>3815291</v>
      </c>
      <c r="G17" s="53">
        <v>2594657</v>
      </c>
      <c r="H17" s="53">
        <v>2460402</v>
      </c>
      <c r="I17" s="53">
        <v>2652668</v>
      </c>
      <c r="J17" s="53">
        <v>3812512</v>
      </c>
      <c r="K17" s="53">
        <v>2512798</v>
      </c>
      <c r="L17" s="53">
        <v>2419150</v>
      </c>
      <c r="M17" s="24"/>
      <c r="N17" s="24"/>
      <c r="O17" s="24"/>
    </row>
    <row r="18" spans="1:15" x14ac:dyDescent="0.35">
      <c r="A18" s="23" t="str">
        <f>B15&amp;C18</f>
        <v>VALOR (Miles Euros)Total Bebidas Frias</v>
      </c>
      <c r="B18" s="23">
        <v>0</v>
      </c>
      <c r="C18" s="23" t="s">
        <v>58</v>
      </c>
      <c r="D18" s="24">
        <v>1655922</v>
      </c>
      <c r="E18" s="24">
        <v>1908695</v>
      </c>
      <c r="F18" s="53">
        <v>2911986</v>
      </c>
      <c r="G18" s="53">
        <v>1820432</v>
      </c>
      <c r="H18" s="53">
        <v>1676047</v>
      </c>
      <c r="I18" s="53">
        <v>1919954</v>
      </c>
      <c r="J18" s="53">
        <v>2914173</v>
      </c>
      <c r="K18" s="53">
        <v>1777767</v>
      </c>
      <c r="L18" s="53">
        <v>1674249</v>
      </c>
      <c r="M18" s="24"/>
      <c r="N18" s="24"/>
      <c r="O18" s="24"/>
    </row>
    <row r="19" spans="1:15" x14ac:dyDescent="0.35">
      <c r="A19" s="23" t="str">
        <f>B15&amp;C19</f>
        <v>VALOR (Miles Euros)Total Bebidas Calientes</v>
      </c>
      <c r="B19" s="23">
        <v>0</v>
      </c>
      <c r="C19" s="23" t="s">
        <v>62</v>
      </c>
      <c r="D19" s="24">
        <v>797188.3</v>
      </c>
      <c r="E19" s="24">
        <v>745444.4</v>
      </c>
      <c r="F19" s="53">
        <v>903304.6</v>
      </c>
      <c r="G19" s="53">
        <v>774225.7</v>
      </c>
      <c r="H19" s="53">
        <v>784354.7</v>
      </c>
      <c r="I19" s="53">
        <v>732714.2</v>
      </c>
      <c r="J19" s="53">
        <v>898338.7</v>
      </c>
      <c r="K19" s="53">
        <v>735031.9</v>
      </c>
      <c r="L19" s="53">
        <v>744901.2</v>
      </c>
      <c r="M19" s="24"/>
      <c r="N19" s="24"/>
      <c r="O19" s="24"/>
    </row>
    <row r="20" spans="1:15" x14ac:dyDescent="0.35">
      <c r="A20" s="23" t="str">
        <f>B15&amp;C20</f>
        <v>VALOR (Miles Euros)Total Aperitivos</v>
      </c>
      <c r="B20" s="23">
        <v>0</v>
      </c>
      <c r="C20" s="23" t="s">
        <v>66</v>
      </c>
      <c r="D20" s="24">
        <v>119524.8</v>
      </c>
      <c r="E20" s="24">
        <v>110643.3</v>
      </c>
      <c r="F20" s="53">
        <v>140455.1</v>
      </c>
      <c r="G20" s="53">
        <v>108034.8</v>
      </c>
      <c r="H20" s="53">
        <v>104084.7</v>
      </c>
      <c r="I20" s="53">
        <v>97035.13</v>
      </c>
      <c r="J20" s="53">
        <v>131803.9</v>
      </c>
      <c r="K20" s="53">
        <v>98878.77</v>
      </c>
      <c r="L20" s="53">
        <v>100480.5</v>
      </c>
      <c r="M20" s="24"/>
      <c r="N20" s="24"/>
      <c r="O20" s="24"/>
    </row>
    <row r="21" spans="1:15" x14ac:dyDescent="0.35">
      <c r="A21" s="23" t="str">
        <f>B21&amp;C21</f>
        <v>PENETRACION (%)TotalAlimentacion</v>
      </c>
      <c r="B21" s="23" t="s">
        <v>57</v>
      </c>
      <c r="C21" s="23" t="s">
        <v>43</v>
      </c>
      <c r="D21" s="24">
        <v>92.121279999999999</v>
      </c>
      <c r="E21" s="24">
        <v>92.400400000000005</v>
      </c>
      <c r="F21" s="53">
        <v>92.766620000000003</v>
      </c>
      <c r="G21" s="53">
        <v>91.082369999999997</v>
      </c>
      <c r="H21" s="53">
        <v>90.867289999999997</v>
      </c>
      <c r="I21" s="53">
        <v>90.622169999999997</v>
      </c>
      <c r="J21" s="53">
        <v>91.671000000000006</v>
      </c>
      <c r="K21" s="53">
        <v>91.002830000000003</v>
      </c>
      <c r="L21" s="53">
        <v>90.06156</v>
      </c>
      <c r="M21" s="24"/>
      <c r="N21" s="24"/>
      <c r="O21" s="24"/>
    </row>
    <row r="22" spans="1:15" x14ac:dyDescent="0.35">
      <c r="A22" s="23" t="str">
        <f>B21&amp;C22</f>
        <v>PENETRACION (%).T.Alimentos TOTAL ING</v>
      </c>
      <c r="B22" s="23">
        <v>0</v>
      </c>
      <c r="C22" s="23" t="s">
        <v>45</v>
      </c>
      <c r="D22" s="24">
        <v>81.252300000000005</v>
      </c>
      <c r="E22" s="24">
        <v>82.186639999999997</v>
      </c>
      <c r="F22" s="53">
        <v>83.670760000000001</v>
      </c>
      <c r="G22" s="53">
        <v>79.835599999999999</v>
      </c>
      <c r="H22" s="53">
        <v>79.520700000000005</v>
      </c>
      <c r="I22" s="53">
        <v>80.717179999999999</v>
      </c>
      <c r="J22" s="53">
        <v>82.422539999999998</v>
      </c>
      <c r="K22" s="53">
        <v>79.790790000000001</v>
      </c>
      <c r="L22" s="53">
        <v>78.710380000000001</v>
      </c>
      <c r="M22" s="24"/>
      <c r="N22" s="24"/>
      <c r="O22" s="24"/>
    </row>
    <row r="23" spans="1:15" x14ac:dyDescent="0.35">
      <c r="A23" s="23" t="str">
        <f>B21&amp;C23</f>
        <v>PENETRACION (%)Total Bebidas</v>
      </c>
      <c r="B23" s="23">
        <v>0</v>
      </c>
      <c r="C23" s="23" t="s">
        <v>53</v>
      </c>
      <c r="D23" s="24">
        <v>88.143010000000004</v>
      </c>
      <c r="E23" s="24">
        <v>88.317419999999998</v>
      </c>
      <c r="F23" s="53">
        <v>89.526660000000007</v>
      </c>
      <c r="G23" s="53">
        <v>86.977029999999999</v>
      </c>
      <c r="H23" s="53">
        <v>86.654510000000002</v>
      </c>
      <c r="I23" s="53">
        <v>86.04392</v>
      </c>
      <c r="J23" s="53">
        <v>88.393090000000001</v>
      </c>
      <c r="K23" s="53">
        <v>86.877430000000004</v>
      </c>
      <c r="L23" s="53">
        <v>85.961079999999995</v>
      </c>
      <c r="M23" s="24"/>
      <c r="N23" s="24"/>
      <c r="O23" s="24"/>
    </row>
    <row r="24" spans="1:15" x14ac:dyDescent="0.35">
      <c r="A24" s="23" t="str">
        <f>B21&amp;C24</f>
        <v>PENETRACION (%)Total Bebidas Frias</v>
      </c>
      <c r="B24" s="23">
        <v>0</v>
      </c>
      <c r="C24" s="23" t="s">
        <v>58</v>
      </c>
      <c r="D24" s="24">
        <v>81.600309999999993</v>
      </c>
      <c r="E24" s="24">
        <v>83.534739999999999</v>
      </c>
      <c r="F24" s="53">
        <v>86.141109999999998</v>
      </c>
      <c r="G24" s="53">
        <v>81.019000000000005</v>
      </c>
      <c r="H24" s="53">
        <v>79.791240000000002</v>
      </c>
      <c r="I24" s="53">
        <v>80.759159999999994</v>
      </c>
      <c r="J24" s="53">
        <v>84.921570000000003</v>
      </c>
      <c r="K24" s="53">
        <v>80.110249999999994</v>
      </c>
      <c r="L24" s="53">
        <v>79.191900000000004</v>
      </c>
      <c r="M24" s="24"/>
      <c r="N24" s="24"/>
      <c r="O24" s="24"/>
    </row>
    <row r="25" spans="1:15" x14ac:dyDescent="0.35">
      <c r="A25" s="23" t="str">
        <f>B21&amp;C25</f>
        <v>PENETRACION (%)Total Bebidas Calientes</v>
      </c>
      <c r="B25" s="23">
        <v>0</v>
      </c>
      <c r="C25" s="23" t="s">
        <v>62</v>
      </c>
      <c r="D25" s="24">
        <v>71.183890000000005</v>
      </c>
      <c r="E25" s="24">
        <v>68.942729999999997</v>
      </c>
      <c r="F25" s="53">
        <v>70.006029999999996</v>
      </c>
      <c r="G25" s="53">
        <v>70.173720000000003</v>
      </c>
      <c r="H25" s="53">
        <v>68.848920000000007</v>
      </c>
      <c r="I25" s="53">
        <v>67.109870000000001</v>
      </c>
      <c r="J25" s="53">
        <v>68.23751</v>
      </c>
      <c r="K25" s="53">
        <v>69.444149999999993</v>
      </c>
      <c r="L25" s="53">
        <v>67.688879999999997</v>
      </c>
      <c r="M25" s="24"/>
      <c r="N25" s="24"/>
      <c r="O25" s="24"/>
    </row>
    <row r="26" spans="1:15" x14ac:dyDescent="0.35">
      <c r="A26" s="23" t="str">
        <f>B21&amp;C26</f>
        <v>PENETRACION (%)Total Aperitivos</v>
      </c>
      <c r="B26" s="23">
        <v>0</v>
      </c>
      <c r="C26" s="23" t="s">
        <v>66</v>
      </c>
      <c r="D26" s="24">
        <v>31.907330000000002</v>
      </c>
      <c r="E26" s="24">
        <v>35.210529999999999</v>
      </c>
      <c r="F26" s="53">
        <v>38.389040000000001</v>
      </c>
      <c r="G26" s="53">
        <v>30.80152</v>
      </c>
      <c r="H26" s="53">
        <v>31.13701</v>
      </c>
      <c r="I26" s="53">
        <v>31.205480000000001</v>
      </c>
      <c r="J26" s="53">
        <v>36.529269999999997</v>
      </c>
      <c r="K26" s="53">
        <v>30.775069999999999</v>
      </c>
      <c r="L26" s="53">
        <v>29.51961</v>
      </c>
      <c r="M26" s="24"/>
      <c r="N26" s="24"/>
      <c r="O26" s="24"/>
    </row>
    <row r="27" spans="1:15" x14ac:dyDescent="0.35">
      <c r="A27" s="23" t="str">
        <f>B27&amp;C27</f>
        <v>FRECUENCIA COMPRA (Actos)TotalAlimentacion</v>
      </c>
      <c r="B27" s="23" t="s">
        <v>61</v>
      </c>
      <c r="C27" s="23" t="s">
        <v>43</v>
      </c>
      <c r="D27" s="24">
        <v>26.938800711377201</v>
      </c>
      <c r="E27" s="24">
        <v>27.885922170929</v>
      </c>
      <c r="F27" s="53">
        <v>37.288981581074097</v>
      </c>
      <c r="G27" s="53">
        <v>26.330527193779901</v>
      </c>
      <c r="H27" s="53">
        <v>26.489481088527999</v>
      </c>
      <c r="I27" s="53">
        <v>27.064147804419498</v>
      </c>
      <c r="J27" s="53">
        <v>36.696896999204398</v>
      </c>
      <c r="K27" s="53">
        <v>25.8224952848105</v>
      </c>
      <c r="L27" s="53">
        <v>25.594860829584199</v>
      </c>
      <c r="M27" s="24"/>
      <c r="N27" s="24"/>
      <c r="O27" s="24"/>
    </row>
    <row r="28" spans="1:15" x14ac:dyDescent="0.35">
      <c r="A28" s="23" t="str">
        <f>B27&amp;C28</f>
        <v>FRECUENCIA COMPRA (Actos).T.Alimentos TOTAL ING</v>
      </c>
      <c r="B28" s="23">
        <v>0</v>
      </c>
      <c r="C28" s="23" t="s">
        <v>45</v>
      </c>
      <c r="D28" s="24">
        <v>12.5761228828763</v>
      </c>
      <c r="E28" s="24">
        <v>13.175037332923401</v>
      </c>
      <c r="F28" s="53">
        <v>17.6359230331982</v>
      </c>
      <c r="G28" s="53">
        <v>12.6627705533166</v>
      </c>
      <c r="H28" s="53">
        <v>12.7776354900725</v>
      </c>
      <c r="I28" s="53">
        <v>12.888553700736599</v>
      </c>
      <c r="J28" s="53">
        <v>17.680839392670698</v>
      </c>
      <c r="K28" s="53">
        <v>12.537186231244499</v>
      </c>
      <c r="L28" s="53">
        <v>12.483237991528799</v>
      </c>
      <c r="M28" s="24"/>
      <c r="N28" s="24"/>
      <c r="O28" s="24"/>
    </row>
    <row r="29" spans="1:15" x14ac:dyDescent="0.35">
      <c r="A29" s="23" t="str">
        <f>B27&amp;C29</f>
        <v>FRECUENCIA COMPRA (Actos)Total Bebidas</v>
      </c>
      <c r="B29" s="23">
        <v>0</v>
      </c>
      <c r="C29" s="23" t="s">
        <v>53</v>
      </c>
      <c r="D29" s="24">
        <v>22.9552116067639</v>
      </c>
      <c r="E29" s="24">
        <v>23.803479379775101</v>
      </c>
      <c r="F29" s="53">
        <v>31.667689885268601</v>
      </c>
      <c r="G29" s="53">
        <v>22.688407656875299</v>
      </c>
      <c r="H29" s="53">
        <v>22.6708662707405</v>
      </c>
      <c r="I29" s="53">
        <v>23.247697483437499</v>
      </c>
      <c r="J29" s="53">
        <v>30.9061708660067</v>
      </c>
      <c r="K29" s="53">
        <v>22.294202141974701</v>
      </c>
      <c r="L29" s="53">
        <v>22.003583070219801</v>
      </c>
      <c r="M29" s="24"/>
      <c r="N29" s="24"/>
      <c r="O29" s="24"/>
    </row>
    <row r="30" spans="1:15" x14ac:dyDescent="0.35">
      <c r="A30" s="23" t="str">
        <f>B27&amp;C30</f>
        <v>FRECUENCIA COMPRA (Actos)Total Bebidas Frias</v>
      </c>
      <c r="B30" s="23">
        <v>0</v>
      </c>
      <c r="C30" s="23" t="s">
        <v>58</v>
      </c>
      <c r="D30" s="24">
        <v>12.649901154066599</v>
      </c>
      <c r="E30" s="24">
        <v>13.989466387284899</v>
      </c>
      <c r="F30" s="53">
        <v>20.0009788235669</v>
      </c>
      <c r="G30" s="53">
        <v>12.874901882619</v>
      </c>
      <c r="H30" s="53">
        <v>12.426211543560299</v>
      </c>
      <c r="I30" s="53">
        <v>13.704605703761599</v>
      </c>
      <c r="J30" s="53">
        <v>19.481702280671801</v>
      </c>
      <c r="K30" s="53">
        <v>12.9181413447517</v>
      </c>
      <c r="L30" s="53">
        <v>12.4427843318607</v>
      </c>
      <c r="M30" s="24"/>
      <c r="N30" s="24"/>
      <c r="O30" s="24"/>
    </row>
    <row r="31" spans="1:15" x14ac:dyDescent="0.35">
      <c r="A31" s="23" t="str">
        <f>B27&amp;C31</f>
        <v>FRECUENCIA COMPRA (Actos)Total Bebidas Calientes</v>
      </c>
      <c r="B31" s="23">
        <v>0</v>
      </c>
      <c r="C31" s="23" t="s">
        <v>62</v>
      </c>
      <c r="D31" s="24">
        <v>16.6279864879027</v>
      </c>
      <c r="E31" s="24">
        <v>16.530740086173498</v>
      </c>
      <c r="F31" s="53">
        <v>19.664051501977699</v>
      </c>
      <c r="G31" s="53">
        <v>15.8572865189431</v>
      </c>
      <c r="H31" s="53">
        <v>16.6918267814474</v>
      </c>
      <c r="I31" s="53">
        <v>16.082980529243901</v>
      </c>
      <c r="J31" s="53">
        <v>19.537147313229301</v>
      </c>
      <c r="K31" s="53">
        <v>15.465592299866501</v>
      </c>
      <c r="L31" s="53">
        <v>15.998294665938699</v>
      </c>
      <c r="M31" s="24"/>
      <c r="N31" s="24"/>
      <c r="O31" s="24"/>
    </row>
    <row r="32" spans="1:15" x14ac:dyDescent="0.35">
      <c r="A32" s="23" t="str">
        <f>B27&amp;C32</f>
        <v>FRECUENCIA COMPRA (Actos)Total Aperitivos</v>
      </c>
      <c r="B32" s="23">
        <v>0</v>
      </c>
      <c r="C32" s="23" t="s">
        <v>66</v>
      </c>
      <c r="D32" s="24">
        <v>5.6423879441855096</v>
      </c>
      <c r="E32" s="24">
        <v>5.0632989073127499</v>
      </c>
      <c r="F32" s="53">
        <v>5.7441693550608699</v>
      </c>
      <c r="G32" s="53">
        <v>5.0954647781198803</v>
      </c>
      <c r="H32" s="53">
        <v>5.2306217645643196</v>
      </c>
      <c r="I32" s="53">
        <v>4.8889143655660403</v>
      </c>
      <c r="J32" s="53">
        <v>5.6550384189469698</v>
      </c>
      <c r="K32" s="53">
        <v>4.7319830808055396</v>
      </c>
      <c r="L32" s="53">
        <v>5.1388204639446897</v>
      </c>
      <c r="M32" s="24"/>
      <c r="N32" s="24"/>
      <c r="O32" s="24"/>
    </row>
    <row r="33" spans="1:15" x14ac:dyDescent="0.35">
      <c r="A33" s="23" t="str">
        <f>B33&amp;C33</f>
        <v>COMPRA MEDIA (Consumiciones)TotalAlimentacion</v>
      </c>
      <c r="B33" s="23" t="s">
        <v>65</v>
      </c>
      <c r="C33" s="23" t="s">
        <v>43</v>
      </c>
      <c r="D33" s="24">
        <v>87.799204726959999</v>
      </c>
      <c r="E33" s="24">
        <v>91.855613722721998</v>
      </c>
      <c r="F33" s="53">
        <v>126.94017091910401</v>
      </c>
      <c r="G33" s="53">
        <v>89.477651353138299</v>
      </c>
      <c r="H33" s="53">
        <v>86.028395573817207</v>
      </c>
      <c r="I33" s="53">
        <v>90.151345598145895</v>
      </c>
      <c r="J33" s="53">
        <v>124.341957884444</v>
      </c>
      <c r="K33" s="53">
        <v>85.828491229112899</v>
      </c>
      <c r="L33" s="53">
        <v>84.448324022346398</v>
      </c>
      <c r="M33" s="24"/>
      <c r="N33" s="24"/>
      <c r="O33" s="24"/>
    </row>
    <row r="34" spans="1:15" x14ac:dyDescent="0.35">
      <c r="A34" s="23" t="str">
        <f>B33&amp;C34</f>
        <v>COMPRA MEDIA (Consumiciones).T.Alimentos TOTAL ING</v>
      </c>
      <c r="B34" s="23">
        <v>0</v>
      </c>
      <c r="C34" s="23" t="s">
        <v>45</v>
      </c>
      <c r="D34" s="24">
        <v>39.594346644753799</v>
      </c>
      <c r="E34" s="24">
        <v>41.011094503244301</v>
      </c>
      <c r="F34" s="53">
        <v>56.217240465233203</v>
      </c>
      <c r="G34" s="53">
        <v>40.750734548875798</v>
      </c>
      <c r="H34" s="53">
        <v>40.224002176470499</v>
      </c>
      <c r="I34" s="53">
        <v>40.889910584566401</v>
      </c>
      <c r="J34" s="53">
        <v>56.185308919401599</v>
      </c>
      <c r="K34" s="53">
        <v>40.442541924095302</v>
      </c>
      <c r="L34" s="53">
        <v>39.974296603757601</v>
      </c>
      <c r="M34" s="24"/>
      <c r="N34" s="24"/>
      <c r="O34" s="24"/>
    </row>
    <row r="35" spans="1:15" x14ac:dyDescent="0.35">
      <c r="A35" s="23" t="str">
        <f>B33&amp;C35</f>
        <v>COMPRA MEDIA (Consumiciones)Total Bebidas</v>
      </c>
      <c r="B35" s="23">
        <v>0</v>
      </c>
      <c r="C35" s="23" t="s">
        <v>53</v>
      </c>
      <c r="D35" s="24">
        <v>51.067445734351502</v>
      </c>
      <c r="E35" s="24">
        <v>53.929383270290799</v>
      </c>
      <c r="F35" s="53">
        <v>74.450470951925297</v>
      </c>
      <c r="G35" s="53">
        <v>52.339825353943702</v>
      </c>
      <c r="H35" s="53">
        <v>49.774540555880797</v>
      </c>
      <c r="I35" s="53">
        <v>52.971762169976998</v>
      </c>
      <c r="J35" s="53">
        <v>72.255833089537703</v>
      </c>
      <c r="K35" s="53">
        <v>49.135006663272897</v>
      </c>
      <c r="L35" s="53">
        <v>48.116411581720897</v>
      </c>
      <c r="M35" s="24"/>
      <c r="N35" s="24"/>
      <c r="O35" s="24"/>
    </row>
    <row r="36" spans="1:15" x14ac:dyDescent="0.35">
      <c r="A36" s="23" t="str">
        <f>B33&amp;C36</f>
        <v>COMPRA MEDIA (Consumiciones)Total Bebidas Frias</v>
      </c>
      <c r="B36" s="23">
        <v>0</v>
      </c>
      <c r="C36" s="23" t="s">
        <v>58</v>
      </c>
      <c r="D36" s="24">
        <v>30.892103814150001</v>
      </c>
      <c r="E36" s="24">
        <v>34.780116907840998</v>
      </c>
      <c r="F36" s="53">
        <v>51.173725588306098</v>
      </c>
      <c r="G36" s="53">
        <v>32.792862522776502</v>
      </c>
      <c r="H36" s="53">
        <v>30.137043900437899</v>
      </c>
      <c r="I36" s="53">
        <v>34.328538341332703</v>
      </c>
      <c r="J36" s="53">
        <v>49.459736127521801</v>
      </c>
      <c r="K36" s="53">
        <v>31.3032585155077</v>
      </c>
      <c r="L36" s="53">
        <v>29.945381210546099</v>
      </c>
      <c r="M36" s="24"/>
      <c r="N36" s="24"/>
      <c r="O36" s="24"/>
    </row>
    <row r="37" spans="1:15" x14ac:dyDescent="0.35">
      <c r="A37" s="23" t="str">
        <f>B33&amp;C37</f>
        <v>COMPRA MEDIA (Consumiciones)Total Bebidas Calientes</v>
      </c>
      <c r="B37" s="23">
        <v>0</v>
      </c>
      <c r="C37" s="23" t="s">
        <v>62</v>
      </c>
      <c r="D37" s="24">
        <v>27.8213770759311</v>
      </c>
      <c r="E37" s="24">
        <v>26.943432536894001</v>
      </c>
      <c r="F37" s="53">
        <v>32.242122660151601</v>
      </c>
      <c r="G37" s="53">
        <v>27.011784515213002</v>
      </c>
      <c r="H37" s="53">
        <v>27.720348761088001</v>
      </c>
      <c r="I37" s="53">
        <v>26.606444414781802</v>
      </c>
      <c r="J37" s="53">
        <v>32.0456792503537</v>
      </c>
      <c r="K37" s="53">
        <v>25.358696481102601</v>
      </c>
      <c r="L37" s="53">
        <v>26.070870032824001</v>
      </c>
      <c r="M37" s="24"/>
      <c r="N37" s="24"/>
      <c r="O37" s="24"/>
    </row>
    <row r="38" spans="1:15" x14ac:dyDescent="0.35">
      <c r="A38" s="23" t="str">
        <f>B33&amp;C38</f>
        <v>COMPRA MEDIA (Consumiciones)Total Aperitivos</v>
      </c>
      <c r="B38" s="23">
        <v>0</v>
      </c>
      <c r="C38" s="23" t="s">
        <v>66</v>
      </c>
      <c r="D38" s="24">
        <v>11.5898726285248</v>
      </c>
      <c r="E38" s="24">
        <v>10.054581599247401</v>
      </c>
      <c r="F38" s="53">
        <v>10.5959263475537</v>
      </c>
      <c r="G38" s="53">
        <v>11.1720459442456</v>
      </c>
      <c r="H38" s="53">
        <v>9.8063307332236906</v>
      </c>
      <c r="I38" s="53">
        <v>9.9756176163398997</v>
      </c>
      <c r="J38" s="53">
        <v>10.421821838495401</v>
      </c>
      <c r="K38" s="53">
        <v>10.234510799670799</v>
      </c>
      <c r="L38" s="53">
        <v>10.942482510395701</v>
      </c>
      <c r="M38" s="24"/>
      <c r="N38" s="24"/>
      <c r="O38" s="24"/>
    </row>
    <row r="39" spans="1:15" x14ac:dyDescent="0.35">
      <c r="A39" s="23" t="str">
        <f>B39&amp;C39</f>
        <v>CONSUMO MEDIO (kg ó litros por consumidor)TotalAlimentacion</v>
      </c>
      <c r="B39" s="23" t="s">
        <v>69</v>
      </c>
      <c r="C39" s="23" t="s">
        <v>43</v>
      </c>
      <c r="D39" s="24">
        <v>25.218057123730599</v>
      </c>
      <c r="E39" s="24">
        <v>27.473454744694099</v>
      </c>
      <c r="F39" s="53">
        <v>40.335984572696297</v>
      </c>
      <c r="G39" s="53">
        <v>26.496492082552098</v>
      </c>
      <c r="H39" s="53">
        <v>25.232890979265601</v>
      </c>
      <c r="I39" s="53">
        <v>27.460174115743701</v>
      </c>
      <c r="J39" s="53">
        <v>40.426550815173897</v>
      </c>
      <c r="K39" s="53">
        <v>25.763286088934901</v>
      </c>
      <c r="L39" s="53">
        <v>25.255681630255499</v>
      </c>
      <c r="M39" s="24"/>
      <c r="N39" s="24"/>
      <c r="O39" s="24"/>
    </row>
    <row r="40" spans="1:15" x14ac:dyDescent="0.35">
      <c r="A40" s="23" t="str">
        <f>B39&amp;C40</f>
        <v>CONSUMO MEDIO (kg ó litros por consumidor).T.Alimentos TOTAL ING</v>
      </c>
      <c r="B40" s="23">
        <v>0</v>
      </c>
      <c r="C40" s="23" t="s">
        <v>45</v>
      </c>
      <c r="D40" s="24">
        <v>12.141307238605499</v>
      </c>
      <c r="E40" s="24">
        <v>12.4721142178939</v>
      </c>
      <c r="F40" s="53">
        <v>17.390788428696901</v>
      </c>
      <c r="G40" s="53">
        <v>12.6725267751566</v>
      </c>
      <c r="H40" s="53">
        <v>12.696771883487401</v>
      </c>
      <c r="I40" s="53">
        <v>13.0173269473211</v>
      </c>
      <c r="J40" s="53">
        <v>18.215561412734399</v>
      </c>
      <c r="K40" s="53">
        <v>12.7294724484879</v>
      </c>
      <c r="L40" s="53">
        <v>12.8399405315406</v>
      </c>
      <c r="M40" s="24"/>
      <c r="N40" s="24"/>
      <c r="O40" s="24"/>
    </row>
    <row r="41" spans="1:15" x14ac:dyDescent="0.35">
      <c r="A41" s="23" t="str">
        <f>B39&amp;C41</f>
        <v>CONSUMO MEDIO (kg ó litros por consumidor)Total Bebidas</v>
      </c>
      <c r="B41" s="23">
        <v>0</v>
      </c>
      <c r="C41" s="23" t="s">
        <v>53</v>
      </c>
      <c r="D41" s="24">
        <v>14.737725904988199</v>
      </c>
      <c r="E41" s="24">
        <v>16.726599778590799</v>
      </c>
      <c r="F41" s="53">
        <v>25.030116549020299</v>
      </c>
      <c r="G41" s="53">
        <v>15.727416169568601</v>
      </c>
      <c r="H41" s="53">
        <v>14.4315792169206</v>
      </c>
      <c r="I41" s="53">
        <v>16.340419325792801</v>
      </c>
      <c r="J41" s="53">
        <v>24.447861192377101</v>
      </c>
      <c r="K41" s="53">
        <v>14.8991430374593</v>
      </c>
      <c r="L41" s="53">
        <v>14.3159248369148</v>
      </c>
      <c r="M41" s="24"/>
      <c r="N41" s="24"/>
      <c r="O41" s="24"/>
    </row>
    <row r="42" spans="1:15" x14ac:dyDescent="0.35">
      <c r="A42" s="23" t="str">
        <f>B39&amp;C42</f>
        <v>CONSUMO MEDIO (kg ó litros por consumidor)Total Bebidas Frias</v>
      </c>
      <c r="B42" s="23">
        <v>0</v>
      </c>
      <c r="C42" s="23" t="s">
        <v>58</v>
      </c>
      <c r="D42" s="24">
        <v>13.459286540132901</v>
      </c>
      <c r="E42" s="24">
        <v>15.4413563790872</v>
      </c>
      <c r="F42" s="53">
        <v>23.3677293218045</v>
      </c>
      <c r="G42" s="53">
        <v>14.522371316991199</v>
      </c>
      <c r="H42" s="53">
        <v>13.239101320857801</v>
      </c>
      <c r="I42" s="53">
        <v>15.175923469738899</v>
      </c>
      <c r="J42" s="53">
        <v>22.8443280515501</v>
      </c>
      <c r="K42" s="53">
        <v>13.900062063961</v>
      </c>
      <c r="L42" s="53">
        <v>13.259005778901701</v>
      </c>
      <c r="M42" s="24"/>
      <c r="N42" s="24"/>
      <c r="O42" s="24"/>
    </row>
    <row r="43" spans="1:15" x14ac:dyDescent="0.35">
      <c r="A43" s="23" t="str">
        <f>B39&amp;C43</f>
        <v>CONSUMO MEDIO (kg ó litros por consumidor)Total Bebidas Calientes</v>
      </c>
      <c r="B43" s="23">
        <v>0</v>
      </c>
      <c r="C43" s="23" t="s">
        <v>62</v>
      </c>
      <c r="D43" s="24">
        <v>2.8200966175990501</v>
      </c>
      <c r="E43" s="24">
        <v>2.71762133013365</v>
      </c>
      <c r="F43" s="53">
        <v>3.25601947869681</v>
      </c>
      <c r="G43" s="53">
        <v>2.7266047965701801</v>
      </c>
      <c r="H43" s="53">
        <v>2.8206241317796499</v>
      </c>
      <c r="I43" s="53">
        <v>2.6881102322840298</v>
      </c>
      <c r="J43" s="53">
        <v>3.23936137000597</v>
      </c>
      <c r="K43" s="53">
        <v>2.6044228662212099</v>
      </c>
      <c r="L43" s="53">
        <v>2.6681841309579801</v>
      </c>
      <c r="M43" s="24"/>
      <c r="N43" s="24"/>
      <c r="O43" s="24"/>
    </row>
    <row r="44" spans="1:15" x14ac:dyDescent="0.35">
      <c r="A44" s="23" t="str">
        <f>B39&amp;C44</f>
        <v>CONSUMO MEDIO (kg ó litros por consumidor)Total Aperitivos</v>
      </c>
      <c r="B44" s="23">
        <v>0</v>
      </c>
      <c r="C44" s="23" t="s">
        <v>66</v>
      </c>
      <c r="D44" s="24">
        <v>1.1778661240723001</v>
      </c>
      <c r="E44" s="24">
        <v>1.02999782524959</v>
      </c>
      <c r="F44" s="53">
        <v>1.19485175884341</v>
      </c>
      <c r="G44" s="53">
        <v>1.09478276614758</v>
      </c>
      <c r="H44" s="53">
        <v>1.04786145511002</v>
      </c>
      <c r="I44" s="53">
        <v>1.01857609367132</v>
      </c>
      <c r="J44" s="53">
        <v>1.1921309231614901</v>
      </c>
      <c r="K44" s="53">
        <v>1.1190091125008399</v>
      </c>
      <c r="L44" s="53">
        <v>1.1286545905665</v>
      </c>
      <c r="M44" s="24"/>
      <c r="N44" s="24"/>
      <c r="O44" s="24"/>
    </row>
    <row r="45" spans="1:15" x14ac:dyDescent="0.35">
      <c r="A45" s="23" t="str">
        <f>B45&amp;C45</f>
        <v>VOLUMEN POR ACTO (consumiciones)TotalAlimentacion</v>
      </c>
      <c r="B45" s="23" t="s">
        <v>72</v>
      </c>
      <c r="C45" s="23" t="s">
        <v>43</v>
      </c>
      <c r="D45" s="24">
        <v>3.2592098537586098</v>
      </c>
      <c r="E45" s="24">
        <v>3.2939779850092701</v>
      </c>
      <c r="F45" s="53">
        <v>3.4042273491194499</v>
      </c>
      <c r="G45" s="53">
        <v>3.3982476193745099</v>
      </c>
      <c r="H45" s="53">
        <v>3.2476436698140598</v>
      </c>
      <c r="I45" s="53">
        <v>3.33102472871599</v>
      </c>
      <c r="J45" s="53">
        <v>3.38835073404544</v>
      </c>
      <c r="K45" s="53">
        <v>3.3237876619770201</v>
      </c>
      <c r="L45" s="53">
        <v>3.2994250128813101</v>
      </c>
      <c r="M45" s="24"/>
      <c r="N45" s="24"/>
      <c r="O45" s="24"/>
    </row>
    <row r="46" spans="1:15" x14ac:dyDescent="0.35">
      <c r="A46" s="23" t="str">
        <f>B45&amp;C46</f>
        <v>VOLUMEN POR ACTO (consumiciones).T.Alimentos TOTAL ING</v>
      </c>
      <c r="B46" s="23">
        <v>0</v>
      </c>
      <c r="C46" s="23" t="s">
        <v>45</v>
      </c>
      <c r="D46" s="24">
        <v>3.1483746631217802</v>
      </c>
      <c r="E46" s="24">
        <v>3.1127877262829999</v>
      </c>
      <c r="F46" s="53">
        <v>3.1876551263809101</v>
      </c>
      <c r="G46" s="53">
        <v>3.21815311880562</v>
      </c>
      <c r="H46" s="53">
        <v>3.14800044247015</v>
      </c>
      <c r="I46" s="53">
        <v>3.17257556852398</v>
      </c>
      <c r="J46" s="53">
        <v>3.1777512182307501</v>
      </c>
      <c r="K46" s="53">
        <v>3.22580690580368</v>
      </c>
      <c r="L46" s="53">
        <v>3.2022378032754202</v>
      </c>
      <c r="M46" s="24"/>
      <c r="N46" s="24"/>
      <c r="O46" s="24"/>
    </row>
    <row r="47" spans="1:15" x14ac:dyDescent="0.35">
      <c r="A47" s="23" t="str">
        <f>B45&amp;C47</f>
        <v>VOLUMEN POR ACTO (consumiciones)Total Bebidas</v>
      </c>
      <c r="B47" s="23">
        <v>0</v>
      </c>
      <c r="C47" s="23" t="s">
        <v>53</v>
      </c>
      <c r="D47" s="24">
        <v>2.2246558476204301</v>
      </c>
      <c r="E47" s="24">
        <v>2.26560925862429</v>
      </c>
      <c r="F47" s="53">
        <v>2.3509915381152799</v>
      </c>
      <c r="G47" s="53">
        <v>2.3068972554397398</v>
      </c>
      <c r="H47" s="53">
        <v>2.19552883253168</v>
      </c>
      <c r="I47" s="53">
        <v>2.2785810167960099</v>
      </c>
      <c r="J47" s="53">
        <v>2.3379095845552</v>
      </c>
      <c r="K47" s="53">
        <v>2.2039365369691</v>
      </c>
      <c r="L47" s="53">
        <v>2.1867534677496598</v>
      </c>
      <c r="M47" s="24"/>
      <c r="N47" s="24"/>
      <c r="O47" s="24"/>
    </row>
    <row r="48" spans="1:15" x14ac:dyDescent="0.35">
      <c r="A48" s="23" t="str">
        <f>B45&amp;C48</f>
        <v>VOLUMEN POR ACTO (consumiciones)Total Bebidas Frias</v>
      </c>
      <c r="B48" s="23">
        <v>0</v>
      </c>
      <c r="C48" s="23" t="s">
        <v>58</v>
      </c>
      <c r="D48" s="24">
        <v>2.4420826248289802</v>
      </c>
      <c r="E48" s="24">
        <v>2.4861646573919902</v>
      </c>
      <c r="F48" s="53">
        <v>2.5585610604221398</v>
      </c>
      <c r="G48" s="53">
        <v>2.5470378587542202</v>
      </c>
      <c r="H48" s="53">
        <v>2.4252801261906698</v>
      </c>
      <c r="I48" s="53">
        <v>2.50489062461026</v>
      </c>
      <c r="J48" s="53">
        <v>2.5387789739807101</v>
      </c>
      <c r="K48" s="53">
        <v>2.4232014250428899</v>
      </c>
      <c r="L48" s="53">
        <v>2.4066463270498502</v>
      </c>
      <c r="M48" s="24"/>
      <c r="N48" s="24"/>
      <c r="O48" s="24"/>
    </row>
    <row r="49" spans="1:15" x14ac:dyDescent="0.35">
      <c r="A49" s="23" t="str">
        <f>B45&amp;C49</f>
        <v>VOLUMEN POR ACTO (consumiciones)Total Bebidas Calientes</v>
      </c>
      <c r="B49" s="23">
        <v>0</v>
      </c>
      <c r="C49" s="23" t="s">
        <v>62</v>
      </c>
      <c r="D49" s="24">
        <v>1.6731657255177499</v>
      </c>
      <c r="E49" s="24">
        <v>1.62989874599927</v>
      </c>
      <c r="F49" s="53">
        <v>1.6396479971031801</v>
      </c>
      <c r="G49" s="53">
        <v>1.70343043766944</v>
      </c>
      <c r="H49" s="53">
        <v>1.6607139005239699</v>
      </c>
      <c r="I49" s="53">
        <v>1.65432298860294</v>
      </c>
      <c r="J49" s="53">
        <v>1.6402435184923001</v>
      </c>
      <c r="K49" s="53">
        <v>1.6396847912072201</v>
      </c>
      <c r="L49" s="53">
        <v>1.6296030656523901</v>
      </c>
      <c r="M49" s="24"/>
      <c r="N49" s="24"/>
      <c r="O49" s="24"/>
    </row>
    <row r="50" spans="1:15" x14ac:dyDescent="0.35">
      <c r="A50" s="23" t="str">
        <f>B45&amp;C50</f>
        <v>VOLUMEN POR ACTO (consumiciones)Total Aperitivos</v>
      </c>
      <c r="B50" s="23">
        <v>0</v>
      </c>
      <c r="C50" s="23" t="s">
        <v>66</v>
      </c>
      <c r="D50" s="24">
        <v>2.0540722727986398</v>
      </c>
      <c r="E50" s="24">
        <v>1.98577681928394</v>
      </c>
      <c r="F50" s="53">
        <v>1.8446403113477501</v>
      </c>
      <c r="G50" s="53">
        <v>2.1925469865317799</v>
      </c>
      <c r="H50" s="53">
        <v>1.8747925532788901</v>
      </c>
      <c r="I50" s="53">
        <v>2.0404566066038901</v>
      </c>
      <c r="J50" s="53">
        <v>1.8429267966734899</v>
      </c>
      <c r="K50" s="53">
        <v>2.1628375725148601</v>
      </c>
      <c r="L50" s="53">
        <v>2.1293763008789699</v>
      </c>
      <c r="M50" s="24"/>
      <c r="N50" s="24"/>
      <c r="O50" s="24"/>
    </row>
    <row r="51" spans="1:15" x14ac:dyDescent="0.35">
      <c r="A51" s="23" t="str">
        <f>B51&amp;C51</f>
        <v>CONSUMO PER CAPITA (kg ó litros por individuo)TotalAlimentacion</v>
      </c>
      <c r="B51" s="23" t="s">
        <v>54</v>
      </c>
      <c r="C51" s="23" t="s">
        <v>43</v>
      </c>
      <c r="D51" s="24">
        <v>23.2311970135118</v>
      </c>
      <c r="E51" s="24">
        <v>25.3855820779163</v>
      </c>
      <c r="F51" s="53">
        <v>37.4183295318118</v>
      </c>
      <c r="G51" s="53">
        <v>24.1336329556508</v>
      </c>
      <c r="H51" s="53">
        <v>22.9284442215132</v>
      </c>
      <c r="I51" s="53">
        <v>24.885005669465301</v>
      </c>
      <c r="J51" s="53">
        <v>37.059423397778097</v>
      </c>
      <c r="K51" s="53">
        <v>23.445319441927101</v>
      </c>
      <c r="L51" s="53">
        <v>22.745660864841501</v>
      </c>
      <c r="M51" s="24"/>
      <c r="N51" s="24"/>
      <c r="O51" s="24"/>
    </row>
    <row r="52" spans="1:15" x14ac:dyDescent="0.35">
      <c r="A52" s="23" t="str">
        <f>B51&amp;C52</f>
        <v>CONSUMO PER CAPITA (kg ó litros por individuo).T.Alimentos TOTAL ING</v>
      </c>
      <c r="B52" s="23">
        <v>0</v>
      </c>
      <c r="C52" s="23" t="s">
        <v>45</v>
      </c>
      <c r="D52" s="24">
        <v>9.8650913814334498</v>
      </c>
      <c r="E52" s="24">
        <v>10.2504116126492</v>
      </c>
      <c r="F52" s="53">
        <v>14.551004848282799</v>
      </c>
      <c r="G52" s="53">
        <v>10.1171877861069</v>
      </c>
      <c r="H52" s="53">
        <v>10.0965618791524</v>
      </c>
      <c r="I52" s="53">
        <v>10.5072192232577</v>
      </c>
      <c r="J52" s="53">
        <v>15.013728391635601</v>
      </c>
      <c r="K52" s="53">
        <v>10.1569466294808</v>
      </c>
      <c r="L52" s="53">
        <v>10.106365984149599</v>
      </c>
      <c r="M52" s="24"/>
      <c r="N52" s="24"/>
      <c r="O52" s="24"/>
    </row>
    <row r="53" spans="1:15" x14ac:dyDescent="0.35">
      <c r="A53" s="23" t="str">
        <f>B51&amp;C53</f>
        <v>CONSUMO PER CAPITA (kg ó litros por individuo)Total Bebidas</v>
      </c>
      <c r="B53" s="23">
        <v>0</v>
      </c>
      <c r="C53" s="23" t="s">
        <v>53</v>
      </c>
      <c r="D53" s="24">
        <v>12.9902752182063</v>
      </c>
      <c r="E53" s="24">
        <v>14.7725013781771</v>
      </c>
      <c r="F53" s="53">
        <v>22.4086273404452</v>
      </c>
      <c r="G53" s="53">
        <v>13.6792394800305</v>
      </c>
      <c r="H53" s="53">
        <v>12.5056142556843</v>
      </c>
      <c r="I53" s="53">
        <v>14.059937332349699</v>
      </c>
      <c r="J53" s="53">
        <v>21.610219946852901</v>
      </c>
      <c r="K53" s="53">
        <v>12.9439925629685</v>
      </c>
      <c r="L53" s="53">
        <v>12.3061236018002</v>
      </c>
      <c r="M53" s="24"/>
      <c r="N53" s="24"/>
      <c r="O53" s="24"/>
    </row>
    <row r="54" spans="1:15" x14ac:dyDescent="0.35">
      <c r="A54" s="23" t="str">
        <f>B51&amp;C54</f>
        <v>CONSUMO PER CAPITA (kg ó litros por individuo)Total Bebidas Frias</v>
      </c>
      <c r="B54" s="23">
        <v>0</v>
      </c>
      <c r="C54" s="23" t="s">
        <v>58</v>
      </c>
      <c r="D54" s="24">
        <v>10.982819540536701</v>
      </c>
      <c r="E54" s="24">
        <v>12.8988969037439</v>
      </c>
      <c r="F54" s="53">
        <v>20.129221419597901</v>
      </c>
      <c r="G54" s="53">
        <v>11.7658800173131</v>
      </c>
      <c r="H54" s="53">
        <v>10.563643108768799</v>
      </c>
      <c r="I54" s="53">
        <v>12.255948316404</v>
      </c>
      <c r="J54" s="53">
        <v>19.399762037326798</v>
      </c>
      <c r="K54" s="53">
        <v>11.1353744695943</v>
      </c>
      <c r="L54" s="53">
        <v>10.5000585974221</v>
      </c>
      <c r="M54" s="24"/>
      <c r="N54" s="24"/>
      <c r="O54" s="24"/>
    </row>
    <row r="55" spans="1:15" x14ac:dyDescent="0.35">
      <c r="A55" s="23" t="str">
        <f>B51&amp;C55</f>
        <v>CONSUMO PER CAPITA (kg ó litros por individuo)Total Bebidas Calientes</v>
      </c>
      <c r="B55" s="23">
        <v>0</v>
      </c>
      <c r="C55" s="23" t="s">
        <v>62</v>
      </c>
      <c r="D55" s="24">
        <v>2.0074544741654301</v>
      </c>
      <c r="E55" s="24">
        <v>1.87360233605645</v>
      </c>
      <c r="F55" s="53">
        <v>2.2794099730623301</v>
      </c>
      <c r="G55" s="53">
        <v>1.9133600154517301</v>
      </c>
      <c r="H55" s="53">
        <v>1.9419692519896601</v>
      </c>
      <c r="I55" s="53">
        <v>1.80398728234251</v>
      </c>
      <c r="J55" s="53">
        <v>2.2104595387939598</v>
      </c>
      <c r="K55" s="53">
        <v>1.80861932185296</v>
      </c>
      <c r="L55" s="53">
        <v>1.80606395458319</v>
      </c>
      <c r="M55" s="24"/>
      <c r="N55" s="24"/>
      <c r="O55" s="24"/>
    </row>
    <row r="56" spans="1:15" x14ac:dyDescent="0.35">
      <c r="A56" s="23" t="str">
        <f>B51&amp;C56</f>
        <v>CONSUMO PER CAPITA (kg ó litros por individuo)Total Aperitivos</v>
      </c>
      <c r="B56" s="23">
        <v>0</v>
      </c>
      <c r="C56" s="23" t="s">
        <v>66</v>
      </c>
      <c r="D56" s="24">
        <v>0.37582563116596002</v>
      </c>
      <c r="E56" s="24">
        <v>0.36266769325885501</v>
      </c>
      <c r="F56" s="53">
        <v>0.45869211964310003</v>
      </c>
      <c r="G56" s="53">
        <v>0.33720973267149901</v>
      </c>
      <c r="H56" s="53">
        <v>0.32627272606375302</v>
      </c>
      <c r="I56" s="53">
        <v>0.31785155919538599</v>
      </c>
      <c r="J56" s="53">
        <v>0.435476723675153</v>
      </c>
      <c r="K56" s="53">
        <v>0.34437583767851099</v>
      </c>
      <c r="L56" s="53">
        <v>0.33317443338232799</v>
      </c>
      <c r="M56" s="24"/>
      <c r="N56" s="24"/>
      <c r="O56" s="24"/>
    </row>
    <row r="57" spans="1:15" x14ac:dyDescent="0.35">
      <c r="A57" s="23" t="str">
        <f>B57&amp;C57</f>
        <v>GASTO PER CAPITA (€ por individuo)TotalAlimentacion</v>
      </c>
      <c r="B57" s="23" t="s">
        <v>77</v>
      </c>
      <c r="C57" s="23" t="s">
        <v>43</v>
      </c>
      <c r="D57" s="24">
        <v>214.124946189056</v>
      </c>
      <c r="E57" s="24">
        <v>231.025723352433</v>
      </c>
      <c r="F57" s="53">
        <v>330.82340162372202</v>
      </c>
      <c r="G57" s="53">
        <v>229.92370302217401</v>
      </c>
      <c r="H57" s="53">
        <v>216.98874953619</v>
      </c>
      <c r="I57" s="53">
        <v>231.770820733595</v>
      </c>
      <c r="J57" s="53">
        <v>336.66215927112898</v>
      </c>
      <c r="K57" s="53">
        <v>225.10418193352999</v>
      </c>
      <c r="L57" s="53">
        <v>217.91100615106001</v>
      </c>
      <c r="M57" s="24"/>
      <c r="N57" s="24"/>
      <c r="O57" s="24"/>
    </row>
    <row r="58" spans="1:15" x14ac:dyDescent="0.35">
      <c r="A58" s="23" t="str">
        <f>B57&amp;C58</f>
        <v>GASTO PER CAPITA (€ por individuo).T.Alimentos TOTAL ING</v>
      </c>
      <c r="B58" s="23">
        <v>0</v>
      </c>
      <c r="C58" s="23" t="s">
        <v>45</v>
      </c>
      <c r="D58" s="24">
        <v>140.593673121904</v>
      </c>
      <c r="E58" s="24">
        <v>152.00291704171599</v>
      </c>
      <c r="F58" s="53">
        <v>217.760307549819</v>
      </c>
      <c r="G58" s="53">
        <v>152.67540873066901</v>
      </c>
      <c r="H58" s="53">
        <v>144.748052503526</v>
      </c>
      <c r="I58" s="53">
        <v>154.31252183756601</v>
      </c>
      <c r="J58" s="53">
        <v>225.551879016188</v>
      </c>
      <c r="K58" s="53">
        <v>151.53390768185301</v>
      </c>
      <c r="L58" s="53">
        <v>147.79380613275299</v>
      </c>
      <c r="M58" s="24"/>
      <c r="N58" s="24"/>
      <c r="O58" s="24"/>
    </row>
    <row r="59" spans="1:15" x14ac:dyDescent="0.35">
      <c r="A59" s="23" t="str">
        <f>B57&amp;C59</f>
        <v>GASTO PER CAPITA (€ por individuo)Total Bebidas</v>
      </c>
      <c r="B59" s="23">
        <v>0</v>
      </c>
      <c r="C59" s="23" t="s">
        <v>53</v>
      </c>
      <c r="D59" s="24">
        <v>70.114985034685503</v>
      </c>
      <c r="E59" s="24">
        <v>75.860394099760001</v>
      </c>
      <c r="F59" s="53">
        <v>109.048687696781</v>
      </c>
      <c r="G59" s="53">
        <v>74.160513523916194</v>
      </c>
      <c r="H59" s="53">
        <v>69.308723144066207</v>
      </c>
      <c r="I59" s="53">
        <v>74.724880922132797</v>
      </c>
      <c r="J59" s="53">
        <v>107.39746603658401</v>
      </c>
      <c r="K59" s="53">
        <v>70.784850003125797</v>
      </c>
      <c r="L59" s="53">
        <v>67.321042082298604</v>
      </c>
      <c r="M59" s="24"/>
      <c r="N59" s="24"/>
      <c r="O59" s="24"/>
    </row>
    <row r="60" spans="1:15" x14ac:dyDescent="0.35">
      <c r="A60" s="23" t="str">
        <f>B57&amp;C60</f>
        <v>GASTO PER CAPITA (€ por individuo)Total Bebidas Frias</v>
      </c>
      <c r="B60" s="23">
        <v>0</v>
      </c>
      <c r="C60" s="23" t="s">
        <v>58</v>
      </c>
      <c r="D60" s="24">
        <v>47.329670640523098</v>
      </c>
      <c r="E60" s="24">
        <v>54.554143633059603</v>
      </c>
      <c r="F60" s="53">
        <v>83.230431772168401</v>
      </c>
      <c r="G60" s="53">
        <v>52.031609304261799</v>
      </c>
      <c r="H60" s="53">
        <v>47.213691972944297</v>
      </c>
      <c r="I60" s="53">
        <v>54.084535201557102</v>
      </c>
      <c r="J60" s="53">
        <v>82.091497026047605</v>
      </c>
      <c r="K60" s="53">
        <v>50.0792269370017</v>
      </c>
      <c r="L60" s="53">
        <v>46.591643948288699</v>
      </c>
      <c r="M60" s="24"/>
      <c r="N60" s="24"/>
      <c r="O60" s="24"/>
    </row>
    <row r="61" spans="1:15" x14ac:dyDescent="0.35">
      <c r="A61" s="23" t="str">
        <f>B57&amp;C61</f>
        <v>GASTO PER CAPITA (€ por individuo)Total Bebidas Calientes</v>
      </c>
      <c r="B61" s="23">
        <v>0</v>
      </c>
      <c r="C61" s="23" t="s">
        <v>62</v>
      </c>
      <c r="D61" s="24">
        <v>22.7852877690813</v>
      </c>
      <c r="E61" s="24">
        <v>21.306221811190301</v>
      </c>
      <c r="F61" s="53">
        <v>25.8182605861657</v>
      </c>
      <c r="G61" s="53">
        <v>22.128926045723102</v>
      </c>
      <c r="H61" s="53">
        <v>22.095010798306099</v>
      </c>
      <c r="I61" s="53">
        <v>20.6403424483781</v>
      </c>
      <c r="J61" s="53">
        <v>25.305969497065501</v>
      </c>
      <c r="K61" s="53">
        <v>20.705655807140101</v>
      </c>
      <c r="L61" s="53">
        <v>20.729399473540202</v>
      </c>
      <c r="M61" s="24"/>
      <c r="N61" s="24"/>
      <c r="O61" s="24"/>
    </row>
    <row r="62" spans="1:15" x14ac:dyDescent="0.35">
      <c r="A62" s="23" t="str">
        <f>B57&amp;C62</f>
        <v>GASTO PER CAPITA (€ por individuo)Total Aperitivos</v>
      </c>
      <c r="B62" s="23">
        <v>0</v>
      </c>
      <c r="C62" s="23" t="s">
        <v>66</v>
      </c>
      <c r="D62" s="24">
        <v>3.4162654930563301</v>
      </c>
      <c r="E62" s="24">
        <v>3.1623958707843101</v>
      </c>
      <c r="F62" s="53">
        <v>4.0144890006797596</v>
      </c>
      <c r="G62" s="53">
        <v>3.08785199414283</v>
      </c>
      <c r="H62" s="53">
        <v>2.93203196194015</v>
      </c>
      <c r="I62" s="53">
        <v>2.73345189783808</v>
      </c>
      <c r="J62" s="53">
        <v>3.7128806422742602</v>
      </c>
      <c r="K62" s="53">
        <v>2.7853888131061502</v>
      </c>
      <c r="L62" s="53">
        <v>2.7962110391242998</v>
      </c>
      <c r="M62" s="24"/>
      <c r="N62" s="24"/>
      <c r="O62" s="24"/>
    </row>
    <row r="63" spans="1:15" x14ac:dyDescent="0.35">
      <c r="A63" s="23" t="str">
        <f>B63&amp;C63</f>
        <v>PRECIO MEDIO (kg ó litros)TotalAlimentacion</v>
      </c>
      <c r="B63" s="23" t="s">
        <v>80</v>
      </c>
      <c r="C63" s="23" t="s">
        <v>43</v>
      </c>
      <c r="D63" s="24">
        <v>9.2171292794131894</v>
      </c>
      <c r="E63" s="24">
        <v>9.1006667738932503</v>
      </c>
      <c r="F63" s="53">
        <v>8.8412124689443399</v>
      </c>
      <c r="G63" s="53">
        <v>9.5271069815594398</v>
      </c>
      <c r="H63" s="53">
        <v>9.4637362849327005</v>
      </c>
      <c r="I63" s="53">
        <v>9.3136736158346594</v>
      </c>
      <c r="J63" s="53">
        <v>9.0843874082324003</v>
      </c>
      <c r="K63" s="53">
        <v>9.6012418381034106</v>
      </c>
      <c r="L63" s="53">
        <v>9.5803330334486105</v>
      </c>
      <c r="M63" s="24"/>
      <c r="N63" s="24"/>
      <c r="O63" s="24"/>
    </row>
    <row r="64" spans="1:15" x14ac:dyDescent="0.35">
      <c r="A64" s="23" t="str">
        <f>B63&amp;C64</f>
        <v>PRECIO MEDIO (kg ó litros).T.Alimentos TOTAL ING</v>
      </c>
      <c r="B64" s="23">
        <v>0</v>
      </c>
      <c r="C64" s="23" t="s">
        <v>45</v>
      </c>
      <c r="D64" s="24">
        <v>14.2516341395993</v>
      </c>
      <c r="E64" s="24">
        <v>14.8289573907589</v>
      </c>
      <c r="F64" s="53">
        <v>14.965310631143</v>
      </c>
      <c r="G64" s="53">
        <v>15.0906963435358</v>
      </c>
      <c r="H64" s="53">
        <v>14.3363705621816</v>
      </c>
      <c r="I64" s="53">
        <v>14.686333135221499</v>
      </c>
      <c r="J64" s="53">
        <v>15.0230424537217</v>
      </c>
      <c r="K64" s="53">
        <v>14.919238350826999</v>
      </c>
      <c r="L64" s="53">
        <v>14.6238327767415</v>
      </c>
      <c r="M64" s="24"/>
      <c r="N64" s="24"/>
      <c r="O64" s="24"/>
    </row>
    <row r="65" spans="1:15" x14ac:dyDescent="0.35">
      <c r="A65" s="23" t="str">
        <f>B63&amp;C65</f>
        <v>PRECIO MEDIO (kg ó litros)Total Bebidas</v>
      </c>
      <c r="B65" s="23">
        <v>0</v>
      </c>
      <c r="C65" s="23" t="s">
        <v>53</v>
      </c>
      <c r="D65" s="24">
        <v>5.3974980404123203</v>
      </c>
      <c r="E65" s="24">
        <v>5.1352436637322398</v>
      </c>
      <c r="F65" s="53">
        <v>4.8663707080335099</v>
      </c>
      <c r="G65" s="53">
        <v>5.4213915643613397</v>
      </c>
      <c r="H65" s="53">
        <v>5.5422086214247601</v>
      </c>
      <c r="I65" s="53">
        <v>5.3147378367186997</v>
      </c>
      <c r="J65" s="53">
        <v>4.9697534916679196</v>
      </c>
      <c r="K65" s="53">
        <v>5.4685484141604102</v>
      </c>
      <c r="L65" s="53">
        <v>5.4705319287099297</v>
      </c>
      <c r="M65" s="24"/>
      <c r="N65" s="24"/>
      <c r="O65" s="24"/>
    </row>
    <row r="66" spans="1:15" x14ac:dyDescent="0.35">
      <c r="A66" s="23" t="str">
        <f>B63&amp;C66</f>
        <v>PRECIO MEDIO (kg ó litros)Total Bebidas Frias</v>
      </c>
      <c r="B66" s="23">
        <v>0</v>
      </c>
      <c r="C66" s="23" t="s">
        <v>58</v>
      </c>
      <c r="D66" s="24">
        <v>4.3094280540468803</v>
      </c>
      <c r="E66" s="24">
        <v>4.2293650410699204</v>
      </c>
      <c r="F66" s="53">
        <v>4.1348063115414302</v>
      </c>
      <c r="G66" s="53">
        <v>4.4222454442590804</v>
      </c>
      <c r="H66" s="53">
        <v>4.4694516358426197</v>
      </c>
      <c r="I66" s="53">
        <v>4.4129212856721702</v>
      </c>
      <c r="J66" s="53">
        <v>4.2315723702227199</v>
      </c>
      <c r="K66" s="53">
        <v>4.4973096390916503</v>
      </c>
      <c r="L66" s="53">
        <v>4.4372746605173798</v>
      </c>
      <c r="M66" s="24"/>
      <c r="N66" s="24"/>
      <c r="O66" s="24"/>
    </row>
    <row r="67" spans="1:15" x14ac:dyDescent="0.35">
      <c r="A67" s="23" t="str">
        <f>B63&amp;C67</f>
        <v>PRECIO MEDIO (kg ó litros)Total Bebidas Calientes</v>
      </c>
      <c r="B67" s="23">
        <v>0</v>
      </c>
      <c r="C67" s="23" t="s">
        <v>62</v>
      </c>
      <c r="D67" s="24">
        <v>11.350338482049001</v>
      </c>
      <c r="E67" s="24">
        <v>11.3717950715388</v>
      </c>
      <c r="F67" s="53">
        <v>11.3267296762239</v>
      </c>
      <c r="G67" s="53">
        <v>11.565479505694899</v>
      </c>
      <c r="H67" s="53">
        <v>11.377631636375501</v>
      </c>
      <c r="I67" s="53">
        <v>11.441512171624799</v>
      </c>
      <c r="J67" s="53">
        <v>11.448284419117901</v>
      </c>
      <c r="K67" s="53">
        <v>11.448321687687599</v>
      </c>
      <c r="L67" s="53">
        <v>11.477666347825499</v>
      </c>
      <c r="M67" s="24"/>
      <c r="N67" s="24"/>
      <c r="O67" s="24"/>
    </row>
    <row r="68" spans="1:15" x14ac:dyDescent="0.35">
      <c r="A68" s="23" t="str">
        <f>B63&amp;C68</f>
        <v>PRECIO MEDIO (kg ó litros)Total Aperitivos</v>
      </c>
      <c r="B68" s="23">
        <v>0</v>
      </c>
      <c r="C68" s="23" t="s">
        <v>66</v>
      </c>
      <c r="D68" s="24">
        <v>9.0900279538085993</v>
      </c>
      <c r="E68" s="24">
        <v>8.7198168724864793</v>
      </c>
      <c r="F68" s="53">
        <v>8.7520339433852996</v>
      </c>
      <c r="G68" s="53">
        <v>9.1570666412257395</v>
      </c>
      <c r="H68" s="53">
        <v>8.9864451660211397</v>
      </c>
      <c r="I68" s="53">
        <v>8.5997750168587608</v>
      </c>
      <c r="J68" s="53">
        <v>8.5260139989569499</v>
      </c>
      <c r="K68" s="53">
        <v>8.0882237031577908</v>
      </c>
      <c r="L68" s="53">
        <v>8.3926338847121507</v>
      </c>
      <c r="M68" s="24"/>
      <c r="N68" s="24"/>
      <c r="O68" s="24"/>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6">
    <tabColor rgb="FFFFFF00"/>
  </sheetPr>
  <dimension ref="A2:N524"/>
  <sheetViews>
    <sheetView showGridLines="0" zoomScale="60" zoomScaleNormal="60" workbookViewId="0">
      <pane xSplit="3" ySplit="2" topLeftCell="E3" activePane="bottomRight" state="frozen"/>
      <selection activeCell="F17" sqref="F17"/>
      <selection pane="topRight" activeCell="F17" sqref="F17"/>
      <selection pane="bottomLeft" activeCell="F17" sqref="F17"/>
      <selection pane="bottomRight" activeCell="G2" sqref="G2"/>
    </sheetView>
  </sheetViews>
  <sheetFormatPr baseColWidth="10" defaultColWidth="11.453125" defaultRowHeight="14.5" x14ac:dyDescent="0.35"/>
  <cols>
    <col min="1" max="1" width="87" style="23" customWidth="1"/>
    <col min="2" max="2" width="49.26953125" style="23" customWidth="1"/>
    <col min="3" max="3" width="18.1796875" style="23" bestFit="1" customWidth="1"/>
    <col min="4" max="4" width="11.453125" style="23"/>
    <col min="5" max="12" width="11.453125" style="24"/>
    <col min="13" max="13" width="11.453125" style="85"/>
    <col min="14" max="14" width="11.453125" style="24"/>
    <col min="15" max="16384" width="11.453125" style="23"/>
  </cols>
  <sheetData>
    <row r="2" spans="1:13" x14ac:dyDescent="0.35">
      <c r="B2" s="23">
        <v>0</v>
      </c>
      <c r="C2" s="23">
        <v>0</v>
      </c>
      <c r="D2">
        <v>0</v>
      </c>
      <c r="E2" s="53" t="s">
        <v>194</v>
      </c>
      <c r="F2" s="53" t="s">
        <v>195</v>
      </c>
      <c r="G2" s="53" t="s">
        <v>196</v>
      </c>
      <c r="H2" s="53" t="s">
        <v>197</v>
      </c>
      <c r="I2" s="53" t="s">
        <v>198</v>
      </c>
      <c r="J2" s="53" t="s">
        <v>199</v>
      </c>
      <c r="K2" s="53" t="s">
        <v>200</v>
      </c>
      <c r="L2" s="53" t="s">
        <v>201</v>
      </c>
      <c r="M2" s="85" t="s">
        <v>202</v>
      </c>
    </row>
    <row r="3" spans="1:13" x14ac:dyDescent="0.35">
      <c r="A3" s="23" t="str">
        <f>B3&amp;C3&amp;D3</f>
        <v>DISTRIBUCION VOLUMEN X CRITERIO (Consumiciones)TotalAlimentacionT.ESPAÑA</v>
      </c>
      <c r="B3" s="23" t="s">
        <v>44</v>
      </c>
      <c r="C3" s="23" t="s">
        <v>43</v>
      </c>
      <c r="D3" s="24" t="s">
        <v>46</v>
      </c>
      <c r="E3" s="24">
        <v>100</v>
      </c>
      <c r="F3" s="24">
        <v>100</v>
      </c>
      <c r="G3" s="24">
        <v>100</v>
      </c>
      <c r="H3" s="24">
        <v>100</v>
      </c>
      <c r="I3" s="24">
        <v>100</v>
      </c>
      <c r="J3" s="24">
        <v>100</v>
      </c>
      <c r="K3" s="24">
        <v>100</v>
      </c>
      <c r="L3" s="24">
        <v>100</v>
      </c>
      <c r="M3" s="85">
        <v>100</v>
      </c>
    </row>
    <row r="4" spans="1:13" x14ac:dyDescent="0.35">
      <c r="A4" s="23" t="str">
        <f>B3&amp;C3&amp;D4</f>
        <v>DISTRIBUCION VOLUMEN X CRITERIO (Consumiciones)TotalAlimentacionBCN AM</v>
      </c>
      <c r="B4" s="23">
        <v>0</v>
      </c>
      <c r="C4" s="23">
        <v>0</v>
      </c>
      <c r="D4" s="24" t="s">
        <v>50</v>
      </c>
      <c r="E4" s="24">
        <v>9.5434670986395904</v>
      </c>
      <c r="F4" s="24">
        <v>9.2417194078262792</v>
      </c>
      <c r="G4" s="24">
        <v>9.2515036989014803</v>
      </c>
      <c r="H4" s="24">
        <v>9.3617176482883604</v>
      </c>
      <c r="I4" s="24">
        <v>9.4529788867147406</v>
      </c>
      <c r="J4" s="24">
        <v>9.5656470503859108</v>
      </c>
      <c r="K4" s="24">
        <v>9.4915284814928498</v>
      </c>
      <c r="L4" s="24">
        <v>9.7318249622029604</v>
      </c>
      <c r="M4" s="85">
        <v>9.6881030421314396</v>
      </c>
    </row>
    <row r="5" spans="1:13" x14ac:dyDescent="0.35">
      <c r="A5" s="23" t="str">
        <f>B3&amp;C3&amp;D5</f>
        <v>DISTRIBUCION VOLUMEN X CRITERIO (Consumiciones)TotalAlimentacionREST.CAT ARAGON</v>
      </c>
      <c r="B5" s="23">
        <v>0</v>
      </c>
      <c r="C5" s="23">
        <v>0</v>
      </c>
      <c r="D5" s="24" t="s">
        <v>55</v>
      </c>
      <c r="E5" s="24">
        <v>13.789986384230399</v>
      </c>
      <c r="F5" s="24">
        <v>13.825095115933999</v>
      </c>
      <c r="G5" s="24">
        <v>13.7348407417754</v>
      </c>
      <c r="H5" s="24">
        <v>13.4940890170293</v>
      </c>
      <c r="I5" s="24">
        <v>14.641585856729501</v>
      </c>
      <c r="J5" s="24">
        <v>14.266279012032401</v>
      </c>
      <c r="K5" s="24">
        <v>14.3472984013867</v>
      </c>
      <c r="L5" s="24">
        <v>15.442596829665201</v>
      </c>
      <c r="M5" s="85">
        <v>15.1484659083841</v>
      </c>
    </row>
    <row r="6" spans="1:13" x14ac:dyDescent="0.35">
      <c r="A6" s="23" t="str">
        <f>B3&amp;C3&amp;D6</f>
        <v>DISTRIBUCION VOLUMEN X CRITERIO (Consumiciones)TotalAlimentacionLEVANTE</v>
      </c>
      <c r="B6" s="23">
        <v>0</v>
      </c>
      <c r="C6" s="23">
        <v>0</v>
      </c>
      <c r="D6" s="24" t="s">
        <v>59</v>
      </c>
      <c r="E6" s="24">
        <v>15.7357374548865</v>
      </c>
      <c r="F6" s="24">
        <v>15.0218721186557</v>
      </c>
      <c r="G6" s="24">
        <v>15.1871004102663</v>
      </c>
      <c r="H6" s="24">
        <v>15.5706468466048</v>
      </c>
      <c r="I6" s="24">
        <v>15.023970912026201</v>
      </c>
      <c r="J6" s="24">
        <v>14.424207358449999</v>
      </c>
      <c r="K6" s="24">
        <v>14.3617236336065</v>
      </c>
      <c r="L6" s="24">
        <v>14.379692170530999</v>
      </c>
      <c r="M6" s="85">
        <v>14.681063205584399</v>
      </c>
    </row>
    <row r="7" spans="1:13" x14ac:dyDescent="0.35">
      <c r="A7" s="23" t="str">
        <f>B3&amp;C3&amp;D7</f>
        <v>DISTRIBUCION VOLUMEN X CRITERIO (Consumiciones)TotalAlimentacionANDALUCIA</v>
      </c>
      <c r="B7" s="23">
        <v>0</v>
      </c>
      <c r="C7" s="23">
        <v>0</v>
      </c>
      <c r="D7" s="24" t="s">
        <v>63</v>
      </c>
      <c r="E7" s="24">
        <v>19.387725028597401</v>
      </c>
      <c r="F7" s="24">
        <v>19.419248946130899</v>
      </c>
      <c r="G7" s="24">
        <v>19.542954660028499</v>
      </c>
      <c r="H7" s="24">
        <v>19.713016858111502</v>
      </c>
      <c r="I7" s="24">
        <v>19.927330515345801</v>
      </c>
      <c r="J7" s="24">
        <v>20.1166687814809</v>
      </c>
      <c r="K7" s="24">
        <v>20.2788762899795</v>
      </c>
      <c r="L7" s="24">
        <v>19.951278607453201</v>
      </c>
      <c r="M7" s="85">
        <v>19.772884774267901</v>
      </c>
    </row>
    <row r="8" spans="1:13" x14ac:dyDescent="0.35">
      <c r="A8" s="23" t="str">
        <f>B3&amp;C3&amp;D8</f>
        <v>DISTRIBUCION VOLUMEN X CRITERIO (Consumiciones)TotalAlimentacionMDD AM</v>
      </c>
      <c r="B8" s="23">
        <v>0</v>
      </c>
      <c r="C8" s="23">
        <v>0</v>
      </c>
      <c r="D8" s="24" t="s">
        <v>67</v>
      </c>
      <c r="E8" s="24">
        <v>13.294687588234799</v>
      </c>
      <c r="F8" s="24">
        <v>13.4337340471603</v>
      </c>
      <c r="G8" s="24">
        <v>13.270040560610701</v>
      </c>
      <c r="H8" s="24">
        <v>13.5445381493287</v>
      </c>
      <c r="I8" s="24">
        <v>13.4572815429022</v>
      </c>
      <c r="J8" s="24">
        <v>13.7532653190703</v>
      </c>
      <c r="K8" s="24">
        <v>13.1651682910808</v>
      </c>
      <c r="L8" s="24">
        <v>13.0781179671541</v>
      </c>
      <c r="M8" s="85">
        <v>12.7144753528883</v>
      </c>
    </row>
    <row r="9" spans="1:13" x14ac:dyDescent="0.35">
      <c r="A9" s="23" t="str">
        <f>B3&amp;C3&amp;D9</f>
        <v>DISTRIBUCION VOLUMEN X CRITERIO (Consumiciones)TotalAlimentacionRTO CENTRO</v>
      </c>
      <c r="B9" s="23">
        <v>0</v>
      </c>
      <c r="C9" s="23">
        <v>0</v>
      </c>
      <c r="D9" s="24" t="s">
        <v>70</v>
      </c>
      <c r="E9" s="24">
        <v>8.3058279239538209</v>
      </c>
      <c r="F9" s="24">
        <v>8.7653955132354096</v>
      </c>
      <c r="G9" s="24">
        <v>8.7258808055423192</v>
      </c>
      <c r="H9" s="24">
        <v>8.7351278518138695</v>
      </c>
      <c r="I9" s="24">
        <v>8.1469966090456705</v>
      </c>
      <c r="J9" s="24">
        <v>8.5054458763881904</v>
      </c>
      <c r="K9" s="24">
        <v>8.5617522023377894</v>
      </c>
      <c r="L9" s="24">
        <v>8.8182005724375898</v>
      </c>
      <c r="M9" s="85">
        <v>8.7914715526937606</v>
      </c>
    </row>
    <row r="10" spans="1:13" x14ac:dyDescent="0.35">
      <c r="A10" s="23" t="str">
        <f>B3&amp;C3&amp;D10</f>
        <v>DISTRIBUCION VOLUMEN X CRITERIO (Consumiciones)TotalAlimentacionNORTE-CENTRO</v>
      </c>
      <c r="B10" s="23">
        <v>0</v>
      </c>
      <c r="C10" s="23">
        <v>0</v>
      </c>
      <c r="D10" s="24" t="s">
        <v>73</v>
      </c>
      <c r="E10" s="24">
        <v>9.9243835356969594</v>
      </c>
      <c r="F10" s="24">
        <v>9.3283457943232904</v>
      </c>
      <c r="G10" s="24">
        <v>10.0256819952005</v>
      </c>
      <c r="H10" s="24">
        <v>9.7029901588244591</v>
      </c>
      <c r="I10" s="24">
        <v>9.4233936209698594</v>
      </c>
      <c r="J10" s="24">
        <v>9.60155176789271</v>
      </c>
      <c r="K10" s="24">
        <v>10.314107763429201</v>
      </c>
      <c r="L10" s="24">
        <v>9.5559569286876602</v>
      </c>
      <c r="M10" s="85">
        <v>9.4839148516402005</v>
      </c>
    </row>
    <row r="11" spans="1:13" x14ac:dyDescent="0.35">
      <c r="A11" s="23" t="str">
        <f>B3&amp;C3&amp;D11</f>
        <v>DISTRIBUCION VOLUMEN X CRITERIO (Consumiciones)TotalAlimentacionNOROESTE</v>
      </c>
      <c r="B11" s="23">
        <v>0</v>
      </c>
      <c r="C11" s="23">
        <v>0</v>
      </c>
      <c r="D11" s="24" t="s">
        <v>75</v>
      </c>
      <c r="E11" s="24">
        <v>10.018167316711001</v>
      </c>
      <c r="F11" s="24">
        <v>10.964582321670701</v>
      </c>
      <c r="G11" s="24">
        <v>10.2620068363962</v>
      </c>
      <c r="H11" s="24">
        <v>9.8778594417383498</v>
      </c>
      <c r="I11" s="24">
        <v>9.9264512455721192</v>
      </c>
      <c r="J11" s="24">
        <v>9.76694517849951</v>
      </c>
      <c r="K11" s="24">
        <v>9.4795424653431102</v>
      </c>
      <c r="L11" s="24">
        <v>9.0423355684559201</v>
      </c>
      <c r="M11" s="85">
        <v>9.7196359482447594</v>
      </c>
    </row>
    <row r="12" spans="1:13" x14ac:dyDescent="0.35">
      <c r="A12" s="23" t="str">
        <f>B3&amp;C3&amp;D12</f>
        <v>DISTRIBUCION VOLUMEN X CRITERIO (Consumiciones)TotalAlimentacion&lt;2MIL</v>
      </c>
      <c r="B12" s="23">
        <v>0</v>
      </c>
      <c r="C12" s="23">
        <v>0</v>
      </c>
      <c r="D12" s="24" t="s">
        <v>78</v>
      </c>
      <c r="E12" s="24">
        <v>5.0824844238494</v>
      </c>
      <c r="F12" s="24">
        <v>4.9653649360472096</v>
      </c>
      <c r="G12" s="24">
        <v>5.5508425107044701</v>
      </c>
      <c r="H12" s="24">
        <v>5.0451832739645699</v>
      </c>
      <c r="I12" s="24">
        <v>5.4094622400478602</v>
      </c>
      <c r="J12" s="24">
        <v>5.5038108032064299</v>
      </c>
      <c r="K12" s="24">
        <v>5.4811705864646498</v>
      </c>
      <c r="L12" s="24">
        <v>5.3324624626357497</v>
      </c>
      <c r="M12" s="85">
        <v>5.6440425932064899</v>
      </c>
    </row>
    <row r="13" spans="1:13" x14ac:dyDescent="0.35">
      <c r="A13" s="23" t="str">
        <f>B3&amp;C3&amp;D13</f>
        <v>DISTRIBUCION VOLUMEN X CRITERIO (Consumiciones)TotalAlimentacion2-5MIL</v>
      </c>
      <c r="B13" s="23">
        <v>0</v>
      </c>
      <c r="C13" s="23">
        <v>0</v>
      </c>
      <c r="D13" s="24" t="s">
        <v>81</v>
      </c>
      <c r="E13" s="24">
        <v>5.3262042252351502</v>
      </c>
      <c r="F13" s="24">
        <v>4.9457221234038702</v>
      </c>
      <c r="G13" s="24">
        <v>4.9166324231973402</v>
      </c>
      <c r="H13" s="24">
        <v>4.7811328311449799</v>
      </c>
      <c r="I13" s="24">
        <v>4.7795014828668503</v>
      </c>
      <c r="J13" s="24">
        <v>4.5335593426054102</v>
      </c>
      <c r="K13" s="24">
        <v>4.6242594001258404</v>
      </c>
      <c r="L13" s="24">
        <v>4.0919369683889801</v>
      </c>
      <c r="M13" s="85">
        <v>4.0235044189244302</v>
      </c>
    </row>
    <row r="14" spans="1:13" x14ac:dyDescent="0.35">
      <c r="A14" s="23" t="str">
        <f>B3&amp;C3&amp;D14</f>
        <v>DISTRIBUCION VOLUMEN X CRITERIO (Consumiciones)TotalAlimentacion5-10MIL</v>
      </c>
      <c r="B14" s="23">
        <v>0</v>
      </c>
      <c r="C14" s="23">
        <v>0</v>
      </c>
      <c r="D14" s="24" t="s">
        <v>82</v>
      </c>
      <c r="E14" s="24">
        <v>7.0909500188528796</v>
      </c>
      <c r="F14" s="24">
        <v>8.0303239498183903</v>
      </c>
      <c r="G14" s="24">
        <v>7.7911615198712099</v>
      </c>
      <c r="H14" s="24">
        <v>7.5806475936097097</v>
      </c>
      <c r="I14" s="24">
        <v>7.5512012482747899</v>
      </c>
      <c r="J14" s="24">
        <v>7.7464160795758596</v>
      </c>
      <c r="K14" s="24">
        <v>7.4341671152155202</v>
      </c>
      <c r="L14" s="24">
        <v>7.5857574411116397</v>
      </c>
      <c r="M14" s="85">
        <v>7.6456686344546601</v>
      </c>
    </row>
    <row r="15" spans="1:13" x14ac:dyDescent="0.35">
      <c r="A15" s="23" t="str">
        <f>B3&amp;C3&amp;D15</f>
        <v>DISTRIBUCION VOLUMEN X CRITERIO (Consumiciones)TotalAlimentacion10-30MIL</v>
      </c>
      <c r="B15" s="23">
        <v>0</v>
      </c>
      <c r="C15" s="23">
        <v>0</v>
      </c>
      <c r="D15" s="24" t="s">
        <v>83</v>
      </c>
      <c r="E15" s="24">
        <v>17.254187299699201</v>
      </c>
      <c r="F15" s="24">
        <v>16.705149696888501</v>
      </c>
      <c r="G15" s="24">
        <v>16.898284396118701</v>
      </c>
      <c r="H15" s="24">
        <v>17.2696059847366</v>
      </c>
      <c r="I15" s="24">
        <v>17.243446016799801</v>
      </c>
      <c r="J15" s="24">
        <v>17.9508416040958</v>
      </c>
      <c r="K15" s="24">
        <v>17.5427777209369</v>
      </c>
      <c r="L15" s="24">
        <v>17.9580474511524</v>
      </c>
      <c r="M15" s="85">
        <v>17.1963814361998</v>
      </c>
    </row>
    <row r="16" spans="1:13" x14ac:dyDescent="0.35">
      <c r="A16" s="23" t="str">
        <f>B3&amp;C3&amp;D16</f>
        <v>DISTRIBUCION VOLUMEN X CRITERIO (Consumiciones)TotalAlimentacion30-100MIL</v>
      </c>
      <c r="B16" s="23">
        <v>0</v>
      </c>
      <c r="C16" s="23">
        <v>0</v>
      </c>
      <c r="D16" s="24" t="s">
        <v>84</v>
      </c>
      <c r="E16" s="24">
        <v>21.847921077303202</v>
      </c>
      <c r="F16" s="24">
        <v>21.402782389425401</v>
      </c>
      <c r="G16" s="24">
        <v>21.652747191934399</v>
      </c>
      <c r="H16" s="24">
        <v>22.273121817557598</v>
      </c>
      <c r="I16" s="24">
        <v>21.4343664753174</v>
      </c>
      <c r="J16" s="24">
        <v>20.9824300318326</v>
      </c>
      <c r="K16" s="24">
        <v>22.5084186317555</v>
      </c>
      <c r="L16" s="24">
        <v>22.737879701547701</v>
      </c>
      <c r="M16" s="85">
        <v>24.009926023172898</v>
      </c>
    </row>
    <row r="17" spans="1:13" x14ac:dyDescent="0.35">
      <c r="A17" s="23" t="str">
        <f>B3&amp;C3&amp;D17</f>
        <v>DISTRIBUCION VOLUMEN X CRITERIO (Consumiciones)TotalAlimentacion100-200MIL</v>
      </c>
      <c r="B17" s="23">
        <v>0</v>
      </c>
      <c r="C17" s="23">
        <v>0</v>
      </c>
      <c r="D17" s="24" t="s">
        <v>85</v>
      </c>
      <c r="E17" s="24">
        <v>9.7832148976944406</v>
      </c>
      <c r="F17" s="24">
        <v>9.7552477930880706</v>
      </c>
      <c r="G17" s="24">
        <v>9.8871579587122103</v>
      </c>
      <c r="H17" s="24">
        <v>9.5505695999876608</v>
      </c>
      <c r="I17" s="24">
        <v>10.5498895507436</v>
      </c>
      <c r="J17" s="24">
        <v>10.736662188777499</v>
      </c>
      <c r="K17" s="24">
        <v>10.6675148317682</v>
      </c>
      <c r="L17" s="24">
        <v>10.136603113783501</v>
      </c>
      <c r="M17" s="85">
        <v>9.6267020561152492</v>
      </c>
    </row>
    <row r="18" spans="1:13" x14ac:dyDescent="0.35">
      <c r="A18" s="23" t="str">
        <f>B3&amp;C3&amp;D18</f>
        <v>DISTRIBUCION VOLUMEN X CRITERIO (Consumiciones)TotalAlimentacion200-500MIL</v>
      </c>
      <c r="B18" s="23">
        <v>0</v>
      </c>
      <c r="C18" s="23">
        <v>0</v>
      </c>
      <c r="D18" s="24" t="s">
        <v>86</v>
      </c>
      <c r="E18" s="24">
        <v>14.5759516461723</v>
      </c>
      <c r="F18" s="24">
        <v>15.054463090841899</v>
      </c>
      <c r="G18" s="24">
        <v>14.753957942304501</v>
      </c>
      <c r="H18" s="24">
        <v>14.1732672555497</v>
      </c>
      <c r="I18" s="24">
        <v>13.272710565291201</v>
      </c>
      <c r="J18" s="24">
        <v>13.372171206161299</v>
      </c>
      <c r="K18" s="24">
        <v>13.592154670517999</v>
      </c>
      <c r="L18" s="24">
        <v>13.5312604591042</v>
      </c>
      <c r="M18" s="85">
        <v>13.631849479220399</v>
      </c>
    </row>
    <row r="19" spans="1:13" x14ac:dyDescent="0.35">
      <c r="A19" s="23" t="str">
        <f>B3&amp;C3&amp;D19</f>
        <v>DISTRIBUCION VOLUMEN X CRITERIO (Consumiciones)TotalAlimentacion&gt;500MIL</v>
      </c>
      <c r="B19" s="23">
        <v>0</v>
      </c>
      <c r="C19" s="23">
        <v>0</v>
      </c>
      <c r="D19" s="24" t="s">
        <v>87</v>
      </c>
      <c r="E19" s="24">
        <v>19.039075809763698</v>
      </c>
      <c r="F19" s="24">
        <v>19.140939285423201</v>
      </c>
      <c r="G19" s="24">
        <v>18.549218484337501</v>
      </c>
      <c r="H19" s="24">
        <v>19.326450601058401</v>
      </c>
      <c r="I19" s="24">
        <v>19.759422420658499</v>
      </c>
      <c r="J19" s="24">
        <v>19.174122536011598</v>
      </c>
      <c r="K19" s="24">
        <v>18.1495370432154</v>
      </c>
      <c r="L19" s="24">
        <v>18.6260560088636</v>
      </c>
      <c r="M19" s="85">
        <v>18.2219363355821</v>
      </c>
    </row>
    <row r="20" spans="1:13" x14ac:dyDescent="0.35">
      <c r="A20" s="23" t="str">
        <f>B3&amp;C3&amp;D20</f>
        <v>DISTRIBUCION VOLUMEN X CRITERIO (Consumiciones)TotalAlimentacionDE 15 A 19 AÑOS</v>
      </c>
      <c r="B20" s="23">
        <v>0</v>
      </c>
      <c r="C20" s="23">
        <v>0</v>
      </c>
      <c r="D20" s="24" t="s">
        <v>88</v>
      </c>
      <c r="E20" s="24">
        <v>2.0120630134846702</v>
      </c>
      <c r="F20" s="24">
        <v>1.8383120045098</v>
      </c>
      <c r="G20" s="24">
        <v>2.3903990939821198</v>
      </c>
      <c r="H20" s="24">
        <v>2.91091773933177</v>
      </c>
      <c r="I20" s="24">
        <v>1.66360183493512</v>
      </c>
      <c r="J20" s="24">
        <v>1.64303407793182</v>
      </c>
      <c r="K20" s="24">
        <v>2.2045286381760301</v>
      </c>
      <c r="L20" s="24">
        <v>2.51179714819901</v>
      </c>
      <c r="M20" s="85">
        <v>1.67554439817081</v>
      </c>
    </row>
    <row r="21" spans="1:13" x14ac:dyDescent="0.35">
      <c r="A21" s="23" t="str">
        <f>B3&amp;C3&amp;D21</f>
        <v>DISTRIBUCION VOLUMEN X CRITERIO (Consumiciones)TotalAlimentacionDE 20 A 24 AÑOS</v>
      </c>
      <c r="B21" s="23">
        <v>0</v>
      </c>
      <c r="C21" s="23">
        <v>0</v>
      </c>
      <c r="D21" s="24" t="s">
        <v>89</v>
      </c>
      <c r="E21" s="24">
        <v>2.77770498129378</v>
      </c>
      <c r="F21" s="24">
        <v>2.61008663312156</v>
      </c>
      <c r="G21" s="24">
        <v>2.6659080919037299</v>
      </c>
      <c r="H21" s="24">
        <v>2.4347841944990298</v>
      </c>
      <c r="I21" s="24">
        <v>2.48993272144806</v>
      </c>
      <c r="J21" s="24">
        <v>2.5782490441959398</v>
      </c>
      <c r="K21" s="24">
        <v>2.5703257873329801</v>
      </c>
      <c r="L21" s="24">
        <v>2.3652470656802902</v>
      </c>
      <c r="M21" s="85">
        <v>2.7292425443227999</v>
      </c>
    </row>
    <row r="22" spans="1:13" x14ac:dyDescent="0.35">
      <c r="A22" s="23" t="str">
        <f>B3&amp;C3&amp;D22</f>
        <v>DISTRIBUCION VOLUMEN X CRITERIO (Consumiciones)TotalAlimentacionDE 25 A 34 AÑOS</v>
      </c>
      <c r="B22" s="23">
        <v>0</v>
      </c>
      <c r="C22" s="23">
        <v>0</v>
      </c>
      <c r="D22" s="24" t="s">
        <v>90</v>
      </c>
      <c r="E22" s="24">
        <v>8.3664610342684096</v>
      </c>
      <c r="F22" s="24">
        <v>8.5436603857709592</v>
      </c>
      <c r="G22" s="24">
        <v>7.6541326264736904</v>
      </c>
      <c r="H22" s="24">
        <v>8.0430997265541304</v>
      </c>
      <c r="I22" s="24">
        <v>7.6686306093988197</v>
      </c>
      <c r="J22" s="24">
        <v>7.1230021902119098</v>
      </c>
      <c r="K22" s="24">
        <v>7.14989835364036</v>
      </c>
      <c r="L22" s="24">
        <v>7.7532113056424397</v>
      </c>
      <c r="M22" s="85">
        <v>6.8532625837078296</v>
      </c>
    </row>
    <row r="23" spans="1:13" x14ac:dyDescent="0.35">
      <c r="A23" s="23" t="str">
        <f>B3&amp;C3&amp;D23</f>
        <v>DISTRIBUCION VOLUMEN X CRITERIO (Consumiciones)TotalAlimentacionDE 35 A 49 AÑOS</v>
      </c>
      <c r="B23" s="23">
        <v>0</v>
      </c>
      <c r="C23" s="23">
        <v>0</v>
      </c>
      <c r="D23" s="24" t="s">
        <v>91</v>
      </c>
      <c r="E23" s="24">
        <v>25.914565905024599</v>
      </c>
      <c r="F23" s="24">
        <v>25.293904700198699</v>
      </c>
      <c r="G23" s="24">
        <v>25.438257750533001</v>
      </c>
      <c r="H23" s="24">
        <v>25.2394115565513</v>
      </c>
      <c r="I23" s="24">
        <v>24.2577269434925</v>
      </c>
      <c r="J23" s="24">
        <v>23.707275006758199</v>
      </c>
      <c r="K23" s="24">
        <v>23.2993301176211</v>
      </c>
      <c r="L23" s="24">
        <v>23.481850208316501</v>
      </c>
      <c r="M23" s="85">
        <v>23.093210509407498</v>
      </c>
    </row>
    <row r="24" spans="1:13" x14ac:dyDescent="0.35">
      <c r="A24" s="23" t="str">
        <f>B3&amp;C3&amp;D24</f>
        <v>DISTRIBUCION VOLUMEN X CRITERIO (Consumiciones)TotalAlimentacionDE 50 A 59 AÑOS</v>
      </c>
      <c r="B24" s="23">
        <v>0</v>
      </c>
      <c r="C24" s="23">
        <v>0</v>
      </c>
      <c r="D24" s="24" t="s">
        <v>92</v>
      </c>
      <c r="E24" s="24">
        <v>24.492115540035101</v>
      </c>
      <c r="F24" s="24">
        <v>24.151099128684798</v>
      </c>
      <c r="G24" s="24">
        <v>25.252772628784399</v>
      </c>
      <c r="H24" s="24">
        <v>24.814537626776001</v>
      </c>
      <c r="I24" s="24">
        <v>25.827857716853501</v>
      </c>
      <c r="J24" s="24">
        <v>26.071259123584198</v>
      </c>
      <c r="K24" s="24">
        <v>25.931758296670999</v>
      </c>
      <c r="L24" s="24">
        <v>25.147170415594299</v>
      </c>
      <c r="M24" s="85">
        <v>25.093252221536801</v>
      </c>
    </row>
    <row r="25" spans="1:13" x14ac:dyDescent="0.35">
      <c r="A25" s="23" t="str">
        <f>B3&amp;C3&amp;D25</f>
        <v>DISTRIBUCION VOLUMEN X CRITERIO (Consumiciones)TotalAlimentacionDE 60 A 75 AÑOS</v>
      </c>
      <c r="B25" s="23">
        <v>0</v>
      </c>
      <c r="C25" s="23">
        <v>0</v>
      </c>
      <c r="D25" s="24" t="s">
        <v>93</v>
      </c>
      <c r="E25" s="24">
        <v>36.4370785710828</v>
      </c>
      <c r="F25" s="24">
        <v>37.562930749403797</v>
      </c>
      <c r="G25" s="24">
        <v>36.598530051041202</v>
      </c>
      <c r="H25" s="24">
        <v>36.557226360364297</v>
      </c>
      <c r="I25" s="24">
        <v>38.092236840682801</v>
      </c>
      <c r="J25" s="24">
        <v>38.877192280744303</v>
      </c>
      <c r="K25" s="24">
        <v>38.8441575708868</v>
      </c>
      <c r="L25" s="24">
        <v>38.740738282918002</v>
      </c>
      <c r="M25" s="85">
        <v>40.555495792563399</v>
      </c>
    </row>
    <row r="26" spans="1:13" x14ac:dyDescent="0.35">
      <c r="A26" s="23" t="str">
        <f>B3&amp;C3&amp;D26</f>
        <v>DISTRIBUCION VOLUMEN X CRITERIO (Consumiciones)TotalAlimentacionNIVEL ALTO</v>
      </c>
      <c r="B26" s="23">
        <v>0</v>
      </c>
      <c r="C26" s="23">
        <v>0</v>
      </c>
      <c r="D26" s="24" t="s">
        <v>187</v>
      </c>
      <c r="E26" s="24">
        <v>23.498086618628101</v>
      </c>
      <c r="F26" s="24">
        <v>23.818343214794002</v>
      </c>
      <c r="G26" s="24">
        <v>24.4919244069246</v>
      </c>
      <c r="H26" s="24">
        <v>23.655978651792999</v>
      </c>
      <c r="I26" s="24">
        <v>24.340050377833801</v>
      </c>
      <c r="J26" s="24">
        <v>24.820141950005802</v>
      </c>
      <c r="K26" s="24">
        <v>25.311327501951101</v>
      </c>
      <c r="L26" s="24">
        <v>24.1818419852967</v>
      </c>
      <c r="M26" s="85">
        <v>23.2386980254064</v>
      </c>
    </row>
    <row r="27" spans="1:13" x14ac:dyDescent="0.35">
      <c r="A27" s="23" t="str">
        <f>B3&amp;C3&amp;D27</f>
        <v>DISTRIBUCION VOLUMEN X CRITERIO (Consumiciones)TotalAlimentacionNIVEL MEDIO ALTO</v>
      </c>
      <c r="B27" s="23">
        <v>0</v>
      </c>
      <c r="C27" s="23">
        <v>0</v>
      </c>
      <c r="D27" s="24" t="s">
        <v>188</v>
      </c>
      <c r="E27" s="24">
        <v>14.4116542223551</v>
      </c>
      <c r="F27" s="24">
        <v>14.397043441833</v>
      </c>
      <c r="G27" s="24">
        <v>14.5249049334139</v>
      </c>
      <c r="H27" s="24">
        <v>14.3453694640538</v>
      </c>
      <c r="I27" s="24">
        <v>14.2435108809635</v>
      </c>
      <c r="J27" s="24">
        <v>14.0349723602981</v>
      </c>
      <c r="K27" s="24">
        <v>13.9938344921463</v>
      </c>
      <c r="L27" s="24">
        <v>14.0100277562985</v>
      </c>
      <c r="M27" s="85">
        <v>14.6291645353232</v>
      </c>
    </row>
    <row r="28" spans="1:13" x14ac:dyDescent="0.35">
      <c r="A28" s="23" t="str">
        <f>B3&amp;C3&amp;D28</f>
        <v>DISTRIBUCION VOLUMEN X CRITERIO (Consumiciones)TotalAlimentacionNIVEL MEDIO</v>
      </c>
      <c r="B28" s="23">
        <v>0</v>
      </c>
      <c r="C28" s="23">
        <v>0</v>
      </c>
      <c r="D28" s="24" t="s">
        <v>189</v>
      </c>
      <c r="E28" s="24">
        <v>25.071193901209501</v>
      </c>
      <c r="F28" s="24">
        <v>24.265251719630101</v>
      </c>
      <c r="G28" s="24">
        <v>24.986923565906601</v>
      </c>
      <c r="H28" s="24">
        <v>25.339555802141199</v>
      </c>
      <c r="I28" s="24">
        <v>24.376082420730601</v>
      </c>
      <c r="J28" s="24">
        <v>23.626976431775201</v>
      </c>
      <c r="K28" s="24">
        <v>24.486996037447799</v>
      </c>
      <c r="L28" s="24">
        <v>24.7077509896477</v>
      </c>
      <c r="M28" s="85">
        <v>25.2885345065419</v>
      </c>
    </row>
    <row r="29" spans="1:13" x14ac:dyDescent="0.35">
      <c r="A29" s="23" t="str">
        <f>B3&amp;C3&amp;D29</f>
        <v>DISTRIBUCION VOLUMEN X CRITERIO (Consumiciones)TotalAlimentacionNIVEL MEDIO BAJO</v>
      </c>
      <c r="B29" s="23">
        <v>0</v>
      </c>
      <c r="C29" s="23">
        <v>0</v>
      </c>
      <c r="D29" s="24" t="s">
        <v>190</v>
      </c>
      <c r="E29" s="24">
        <v>14.670254897242099</v>
      </c>
      <c r="F29" s="24">
        <v>14.393803876298399</v>
      </c>
      <c r="G29" s="24">
        <v>14.7273390554919</v>
      </c>
      <c r="H29" s="24">
        <v>14.762177143965401</v>
      </c>
      <c r="I29" s="24">
        <v>14.962440045693199</v>
      </c>
      <c r="J29" s="24">
        <v>14.576849818769601</v>
      </c>
      <c r="K29" s="24">
        <v>14.838734948900001</v>
      </c>
      <c r="L29" s="24">
        <v>15.339953345182201</v>
      </c>
      <c r="M29" s="85">
        <v>16.556773500942899</v>
      </c>
    </row>
    <row r="30" spans="1:13" x14ac:dyDescent="0.35">
      <c r="A30" s="23" t="str">
        <f>B3&amp;C3&amp;D30</f>
        <v>DISTRIBUCION VOLUMEN X CRITERIO (Consumiciones)TotalAlimentacionHOMBRE</v>
      </c>
      <c r="B30" s="23">
        <v>0</v>
      </c>
      <c r="C30" s="23">
        <v>0</v>
      </c>
      <c r="D30" s="24" t="s">
        <v>98</v>
      </c>
      <c r="E30" s="24">
        <v>55.665704410230099</v>
      </c>
      <c r="F30" s="24">
        <v>55.598555194181998</v>
      </c>
      <c r="G30" s="24">
        <v>54.994882290248498</v>
      </c>
      <c r="H30" s="24">
        <v>55.4195203948114</v>
      </c>
      <c r="I30" s="24">
        <v>56.470416536037398</v>
      </c>
      <c r="J30" s="24">
        <v>56.375509624243499</v>
      </c>
      <c r="K30" s="24">
        <v>56.313615471796801</v>
      </c>
      <c r="L30" s="24">
        <v>56.512884173716301</v>
      </c>
      <c r="M30" s="85">
        <v>56.414813221134999</v>
      </c>
    </row>
    <row r="31" spans="1:13" x14ac:dyDescent="0.35">
      <c r="A31" s="23" t="str">
        <f>B3&amp;C3&amp;D31</f>
        <v>DISTRIBUCION VOLUMEN X CRITERIO (Consumiciones)TotalAlimentacionMUJER</v>
      </c>
      <c r="B31" s="23">
        <v>0</v>
      </c>
      <c r="C31" s="23">
        <v>0</v>
      </c>
      <c r="D31" s="24" t="s">
        <v>99</v>
      </c>
      <c r="E31" s="24">
        <v>44.334260251670898</v>
      </c>
      <c r="F31" s="24">
        <v>44.401444805818002</v>
      </c>
      <c r="G31" s="24">
        <v>45.0051419815549</v>
      </c>
      <c r="H31" s="24">
        <v>44.5804796051886</v>
      </c>
      <c r="I31" s="24">
        <v>43.529583463962602</v>
      </c>
      <c r="J31" s="24">
        <v>43.624524856422497</v>
      </c>
      <c r="K31" s="24">
        <v>43.686384528203199</v>
      </c>
      <c r="L31" s="24">
        <v>43.487115826283699</v>
      </c>
      <c r="M31" s="85">
        <v>43.585186778865001</v>
      </c>
    </row>
    <row r="32" spans="1:13" x14ac:dyDescent="0.35">
      <c r="A32" s="23" t="str">
        <f>B3&amp;C32&amp;D32</f>
        <v>DISTRIBUCION VOLUMEN X CRITERIO (Consumiciones).T.Alimentos TOTAL INGT.ESPAÑA</v>
      </c>
      <c r="B32" s="23">
        <v>0</v>
      </c>
      <c r="C32" s="23" t="s">
        <v>45</v>
      </c>
      <c r="D32" s="24" t="s">
        <v>46</v>
      </c>
      <c r="E32" s="24">
        <v>100</v>
      </c>
      <c r="F32" s="24">
        <v>100</v>
      </c>
      <c r="G32" s="24">
        <v>100</v>
      </c>
      <c r="H32" s="24">
        <v>100</v>
      </c>
      <c r="I32" s="24">
        <v>100</v>
      </c>
      <c r="J32" s="24">
        <v>100</v>
      </c>
      <c r="K32" s="24">
        <v>100</v>
      </c>
      <c r="L32" s="24">
        <v>100</v>
      </c>
      <c r="M32" s="85">
        <v>100</v>
      </c>
    </row>
    <row r="33" spans="1:13" x14ac:dyDescent="0.35">
      <c r="A33" s="23" t="str">
        <f>B3&amp;C32&amp;D33</f>
        <v>DISTRIBUCION VOLUMEN X CRITERIO (Consumiciones).T.Alimentos TOTAL INGBCN AM</v>
      </c>
      <c r="B33" s="23">
        <v>0</v>
      </c>
      <c r="C33" s="23">
        <v>0</v>
      </c>
      <c r="D33" s="24" t="s">
        <v>50</v>
      </c>
      <c r="E33" s="24">
        <v>9.9550452789991297</v>
      </c>
      <c r="F33" s="24">
        <v>9.8547909078960192</v>
      </c>
      <c r="G33" s="24">
        <v>9.4718657543086504</v>
      </c>
      <c r="H33" s="24">
        <v>9.8233083301266699</v>
      </c>
      <c r="I33" s="24">
        <v>10.0537124468622</v>
      </c>
      <c r="J33" s="24">
        <v>10.267467812624</v>
      </c>
      <c r="K33" s="24">
        <v>10.198796793070301</v>
      </c>
      <c r="L33" s="24">
        <v>10.1605363432807</v>
      </c>
      <c r="M33" s="85">
        <v>10.083085612497699</v>
      </c>
    </row>
    <row r="34" spans="1:13" x14ac:dyDescent="0.35">
      <c r="A34" s="23" t="str">
        <f>B3&amp;C32&amp;D34</f>
        <v>DISTRIBUCION VOLUMEN X CRITERIO (Consumiciones).T.Alimentos TOTAL INGREST.CAT ARAGON</v>
      </c>
      <c r="B34" s="23">
        <v>0</v>
      </c>
      <c r="C34" s="23">
        <v>0</v>
      </c>
      <c r="D34" s="24" t="s">
        <v>55</v>
      </c>
      <c r="E34" s="24">
        <v>14.0565327827417</v>
      </c>
      <c r="F34" s="24">
        <v>13.331337740033</v>
      </c>
      <c r="G34" s="24">
        <v>13.384488901068799</v>
      </c>
      <c r="H34" s="24">
        <v>13.3342118718669</v>
      </c>
      <c r="I34" s="24">
        <v>14.641199269743201</v>
      </c>
      <c r="J34" s="24">
        <v>13.7420913152763</v>
      </c>
      <c r="K34" s="24">
        <v>14.3662542428556</v>
      </c>
      <c r="L34" s="24">
        <v>16.125033281392501</v>
      </c>
      <c r="M34" s="85">
        <v>15.800081546662501</v>
      </c>
    </row>
    <row r="35" spans="1:13" x14ac:dyDescent="0.35">
      <c r="A35" s="23" t="str">
        <f>B3&amp;C32&amp;D35</f>
        <v>DISTRIBUCION VOLUMEN X CRITERIO (Consumiciones).T.Alimentos TOTAL INGLEVANTE</v>
      </c>
      <c r="B35" s="23">
        <v>0</v>
      </c>
      <c r="C35" s="23">
        <v>0</v>
      </c>
      <c r="D35" s="24" t="s">
        <v>59</v>
      </c>
      <c r="E35" s="24">
        <v>17.047532065776</v>
      </c>
      <c r="F35" s="24">
        <v>16.715182762144199</v>
      </c>
      <c r="G35" s="24">
        <v>17.2470299854348</v>
      </c>
      <c r="H35" s="24">
        <v>16.5889072210596</v>
      </c>
      <c r="I35" s="24">
        <v>16.242788362039001</v>
      </c>
      <c r="J35" s="24">
        <v>16.0278921696233</v>
      </c>
      <c r="K35" s="24">
        <v>15.9497670231274</v>
      </c>
      <c r="L35" s="24">
        <v>15.822973545112101</v>
      </c>
      <c r="M35" s="85">
        <v>15.8425530296531</v>
      </c>
    </row>
    <row r="36" spans="1:13" x14ac:dyDescent="0.35">
      <c r="A36" s="23" t="str">
        <f>B3&amp;C32&amp;D36</f>
        <v>DISTRIBUCION VOLUMEN X CRITERIO (Consumiciones).T.Alimentos TOTAL INGANDALUCIA</v>
      </c>
      <c r="B36" s="23">
        <v>0</v>
      </c>
      <c r="C36" s="23">
        <v>0</v>
      </c>
      <c r="D36" s="24" t="s">
        <v>63</v>
      </c>
      <c r="E36" s="24">
        <v>20.261705774016299</v>
      </c>
      <c r="F36" s="24">
        <v>20.0741563601057</v>
      </c>
      <c r="G36" s="24">
        <v>20.4711736471858</v>
      </c>
      <c r="H36" s="24">
        <v>20.757880051376901</v>
      </c>
      <c r="I36" s="24">
        <v>20.759433584238</v>
      </c>
      <c r="J36" s="24">
        <v>21.033674588509399</v>
      </c>
      <c r="K36" s="24">
        <v>21.019112619682002</v>
      </c>
      <c r="L36" s="24">
        <v>20.4770347479562</v>
      </c>
      <c r="M36" s="85">
        <v>20.347838084767801</v>
      </c>
    </row>
    <row r="37" spans="1:13" x14ac:dyDescent="0.35">
      <c r="A37" s="23" t="str">
        <f>B3&amp;C32&amp;D37</f>
        <v>DISTRIBUCION VOLUMEN X CRITERIO (Consumiciones).T.Alimentos TOTAL INGMDD AM</v>
      </c>
      <c r="B37" s="23">
        <v>0</v>
      </c>
      <c r="C37" s="23">
        <v>0</v>
      </c>
      <c r="D37" s="24" t="s">
        <v>67</v>
      </c>
      <c r="E37" s="24">
        <v>15.1460539794257</v>
      </c>
      <c r="F37" s="24">
        <v>15.019016082051101</v>
      </c>
      <c r="G37" s="24">
        <v>14.357959748410901</v>
      </c>
      <c r="H37" s="24">
        <v>15.6411222802643</v>
      </c>
      <c r="I37" s="24">
        <v>15.059406019070201</v>
      </c>
      <c r="J37" s="24">
        <v>15.7814032287661</v>
      </c>
      <c r="K37" s="24">
        <v>14.330377021059199</v>
      </c>
      <c r="L37" s="24">
        <v>14.7466729519395</v>
      </c>
      <c r="M37" s="85">
        <v>14.6002577299072</v>
      </c>
    </row>
    <row r="38" spans="1:13" x14ac:dyDescent="0.35">
      <c r="A38" s="23" t="str">
        <f>B3&amp;C32&amp;D38</f>
        <v>DISTRIBUCION VOLUMEN X CRITERIO (Consumiciones).T.Alimentos TOTAL INGRTO CENTRO</v>
      </c>
      <c r="B38" s="23">
        <v>0</v>
      </c>
      <c r="C38" s="23">
        <v>0</v>
      </c>
      <c r="D38" s="24" t="s">
        <v>70</v>
      </c>
      <c r="E38" s="24">
        <v>7.4671621754886601</v>
      </c>
      <c r="F38" s="24">
        <v>7.75634060198513</v>
      </c>
      <c r="G38" s="24">
        <v>7.8975742222605696</v>
      </c>
      <c r="H38" s="24">
        <v>8.0024124668132099</v>
      </c>
      <c r="I38" s="24">
        <v>7.4450700181683498</v>
      </c>
      <c r="J38" s="24">
        <v>7.8518761922238198</v>
      </c>
      <c r="K38" s="24">
        <v>7.76214460381766</v>
      </c>
      <c r="L38" s="24">
        <v>8.1794323176507007</v>
      </c>
      <c r="M38" s="85">
        <v>8.1045380452327507</v>
      </c>
    </row>
    <row r="39" spans="1:13" x14ac:dyDescent="0.35">
      <c r="A39" s="23" t="str">
        <f>B3&amp;C32&amp;D39</f>
        <v>DISTRIBUCION VOLUMEN X CRITERIO (Consumiciones).T.Alimentos TOTAL INGNORTE-CENTRO</v>
      </c>
      <c r="B39" s="23">
        <v>0</v>
      </c>
      <c r="C39" s="23">
        <v>0</v>
      </c>
      <c r="D39" s="24" t="s">
        <v>73</v>
      </c>
      <c r="E39" s="24">
        <v>8.0965078355367996</v>
      </c>
      <c r="F39" s="24">
        <v>7.7766252708254697</v>
      </c>
      <c r="G39" s="24">
        <v>8.2890370596324097</v>
      </c>
      <c r="H39" s="24">
        <v>7.70375504940022</v>
      </c>
      <c r="I39" s="24">
        <v>7.6488461819600504</v>
      </c>
      <c r="J39" s="24">
        <v>7.5304838028259198</v>
      </c>
      <c r="K39" s="24">
        <v>8.7840918768324894</v>
      </c>
      <c r="L39" s="24">
        <v>7.7000274980685903</v>
      </c>
      <c r="M39" s="85">
        <v>7.8909653904289696</v>
      </c>
    </row>
    <row r="40" spans="1:13" x14ac:dyDescent="0.35">
      <c r="A40" s="23" t="str">
        <f>B3&amp;C32&amp;D40</f>
        <v>DISTRIBUCION VOLUMEN X CRITERIO (Consumiciones).T.Alimentos TOTAL INGNOROESTE</v>
      </c>
      <c r="B40" s="23">
        <v>0</v>
      </c>
      <c r="C40" s="23">
        <v>0</v>
      </c>
      <c r="D40" s="24" t="s">
        <v>75</v>
      </c>
      <c r="E40" s="24">
        <v>7.9694361203187301</v>
      </c>
      <c r="F40" s="24">
        <v>9.4725273793422193</v>
      </c>
      <c r="G40" s="24">
        <v>8.8808889110341607</v>
      </c>
      <c r="H40" s="24">
        <v>8.1483869153985005</v>
      </c>
      <c r="I40" s="24">
        <v>8.14951241357263</v>
      </c>
      <c r="J40" s="24">
        <v>7.7651475903743004</v>
      </c>
      <c r="K40" s="24">
        <v>7.5894314877671896</v>
      </c>
      <c r="L40" s="24">
        <v>6.7882648718720899</v>
      </c>
      <c r="M40" s="85">
        <v>7.3306787919419198</v>
      </c>
    </row>
    <row r="41" spans="1:13" x14ac:dyDescent="0.35">
      <c r="A41" s="23" t="str">
        <f>B3&amp;C32&amp;D41</f>
        <v>DISTRIBUCION VOLUMEN X CRITERIO (Consumiciones).T.Alimentos TOTAL ING&lt;2MIL</v>
      </c>
      <c r="B41" s="23">
        <v>0</v>
      </c>
      <c r="C41" s="23">
        <v>0</v>
      </c>
      <c r="D41" s="24" t="s">
        <v>78</v>
      </c>
      <c r="E41" s="24">
        <v>4.42836251984538</v>
      </c>
      <c r="F41" s="24">
        <v>4.28036700826362</v>
      </c>
      <c r="G41" s="24">
        <v>4.9356607739325398</v>
      </c>
      <c r="H41" s="24">
        <v>4.45543876849983</v>
      </c>
      <c r="I41" s="24">
        <v>5.0103197647537501</v>
      </c>
      <c r="J41" s="24">
        <v>4.7371845807852999</v>
      </c>
      <c r="K41" s="24">
        <v>4.7054776938331102</v>
      </c>
      <c r="L41" s="24">
        <v>4.7099948932158302</v>
      </c>
      <c r="M41" s="85">
        <v>4.7941300554287398</v>
      </c>
    </row>
    <row r="42" spans="1:13" x14ac:dyDescent="0.35">
      <c r="A42" s="23" t="str">
        <f>B3&amp;C32&amp;D42</f>
        <v>DISTRIBUCION VOLUMEN X CRITERIO (Consumiciones).T.Alimentos TOTAL ING2-5MIL</v>
      </c>
      <c r="B42" s="23">
        <v>0</v>
      </c>
      <c r="C42" s="23">
        <v>0</v>
      </c>
      <c r="D42" s="24" t="s">
        <v>81</v>
      </c>
      <c r="E42" s="24">
        <v>4.9938040667142296</v>
      </c>
      <c r="F42" s="24">
        <v>4.7861193200849703</v>
      </c>
      <c r="G42" s="24">
        <v>4.5858981502692799</v>
      </c>
      <c r="H42" s="24">
        <v>4.3542293723545002</v>
      </c>
      <c r="I42" s="24">
        <v>4.1076397787388901</v>
      </c>
      <c r="J42" s="24">
        <v>3.9717357071834298</v>
      </c>
      <c r="K42" s="24">
        <v>4.2431554679611203</v>
      </c>
      <c r="L42" s="24">
        <v>3.5498086047130801</v>
      </c>
      <c r="M42" s="85">
        <v>3.6447944130807199</v>
      </c>
    </row>
    <row r="43" spans="1:13" x14ac:dyDescent="0.35">
      <c r="A43" s="23" t="str">
        <f>B3&amp;C32&amp;D43</f>
        <v>DISTRIBUCION VOLUMEN X CRITERIO (Consumiciones).T.Alimentos TOTAL ING5-10MIL</v>
      </c>
      <c r="B43" s="23">
        <v>0</v>
      </c>
      <c r="C43" s="23">
        <v>0</v>
      </c>
      <c r="D43" s="24" t="s">
        <v>82</v>
      </c>
      <c r="E43" s="24">
        <v>6.8741498804613101</v>
      </c>
      <c r="F43" s="24">
        <v>7.3528519883147601</v>
      </c>
      <c r="G43" s="24">
        <v>7.3397504646961602</v>
      </c>
      <c r="H43" s="24">
        <v>7.4181623785200799</v>
      </c>
      <c r="I43" s="24">
        <v>7.5927004265115299</v>
      </c>
      <c r="J43" s="24">
        <v>7.8380564244594204</v>
      </c>
      <c r="K43" s="24">
        <v>7.3529447546747404</v>
      </c>
      <c r="L43" s="24">
        <v>7.44591828272379</v>
      </c>
      <c r="M43" s="85">
        <v>7.5313401866728702</v>
      </c>
    </row>
    <row r="44" spans="1:13" x14ac:dyDescent="0.35">
      <c r="A44" s="23" t="str">
        <f>B3&amp;C32&amp;D44</f>
        <v>DISTRIBUCION VOLUMEN X CRITERIO (Consumiciones).T.Alimentos TOTAL ING10-30MIL</v>
      </c>
      <c r="B44" s="23">
        <v>0</v>
      </c>
      <c r="C44" s="23">
        <v>0</v>
      </c>
      <c r="D44" s="24" t="s">
        <v>83</v>
      </c>
      <c r="E44" s="24">
        <v>17.248886571065299</v>
      </c>
      <c r="F44" s="24">
        <v>16.187837339359699</v>
      </c>
      <c r="G44" s="24">
        <v>16.640928869738602</v>
      </c>
      <c r="H44" s="24">
        <v>16.689245106979602</v>
      </c>
      <c r="I44" s="24">
        <v>16.5480571840728</v>
      </c>
      <c r="J44" s="24">
        <v>16.996103801887099</v>
      </c>
      <c r="K44" s="24">
        <v>16.803526892709002</v>
      </c>
      <c r="L44" s="24">
        <v>17.454141514663501</v>
      </c>
      <c r="M44" s="85">
        <v>16.0996019072367</v>
      </c>
    </row>
    <row r="45" spans="1:13" x14ac:dyDescent="0.35">
      <c r="A45" s="23" t="str">
        <f>B3&amp;C32&amp;D45</f>
        <v>DISTRIBUCION VOLUMEN X CRITERIO (Consumiciones).T.Alimentos TOTAL ING30-100MIL</v>
      </c>
      <c r="B45" s="23">
        <v>0</v>
      </c>
      <c r="C45" s="23">
        <v>0</v>
      </c>
      <c r="D45" s="24" t="s">
        <v>84</v>
      </c>
      <c r="E45" s="24">
        <v>22.644972311978702</v>
      </c>
      <c r="F45" s="24">
        <v>22.235434783530401</v>
      </c>
      <c r="G45" s="24">
        <v>22.854161058614</v>
      </c>
      <c r="H45" s="24">
        <v>22.932447415076101</v>
      </c>
      <c r="I45" s="24">
        <v>22.324342509099601</v>
      </c>
      <c r="J45" s="24">
        <v>22.080057696164801</v>
      </c>
      <c r="K45" s="24">
        <v>24.218341301993998</v>
      </c>
      <c r="L45" s="24">
        <v>24.616096409101399</v>
      </c>
      <c r="M45" s="85">
        <v>26.328604747218598</v>
      </c>
    </row>
    <row r="46" spans="1:13" x14ac:dyDescent="0.35">
      <c r="A46" s="23" t="str">
        <f>B3&amp;C32&amp;D46</f>
        <v>DISTRIBUCION VOLUMEN X CRITERIO (Consumiciones).T.Alimentos TOTAL ING100-200MIL</v>
      </c>
      <c r="B46" s="23">
        <v>0</v>
      </c>
      <c r="C46" s="23">
        <v>0</v>
      </c>
      <c r="D46" s="24" t="s">
        <v>85</v>
      </c>
      <c r="E46" s="24">
        <v>9.1867815351592998</v>
      </c>
      <c r="F46" s="24">
        <v>9.4029925419647</v>
      </c>
      <c r="G46" s="24">
        <v>9.5054320383010502</v>
      </c>
      <c r="H46" s="24">
        <v>9.3096619910845906</v>
      </c>
      <c r="I46" s="24">
        <v>10.101630043743199</v>
      </c>
      <c r="J46" s="24">
        <v>10.769603680264201</v>
      </c>
      <c r="K46" s="24">
        <v>10.428263805248401</v>
      </c>
      <c r="L46" s="24">
        <v>9.4334612211761293</v>
      </c>
      <c r="M46" s="85">
        <v>9.4970286766533292</v>
      </c>
    </row>
    <row r="47" spans="1:13" x14ac:dyDescent="0.35">
      <c r="A47" s="23" t="str">
        <f>B3&amp;C32&amp;D47</f>
        <v>DISTRIBUCION VOLUMEN X CRITERIO (Consumiciones).T.Alimentos TOTAL ING200-500MIL</v>
      </c>
      <c r="B47" s="23">
        <v>0</v>
      </c>
      <c r="C47" s="23">
        <v>0</v>
      </c>
      <c r="D47" s="24" t="s">
        <v>86</v>
      </c>
      <c r="E47" s="24">
        <v>14.8556962340204</v>
      </c>
      <c r="F47" s="24">
        <v>16.180977134062299</v>
      </c>
      <c r="G47" s="24">
        <v>15.4468101396428</v>
      </c>
      <c r="H47" s="24">
        <v>14.5940888413307</v>
      </c>
      <c r="I47" s="24">
        <v>13.8022406166143</v>
      </c>
      <c r="J47" s="24">
        <v>13.759203861204901</v>
      </c>
      <c r="K47" s="24">
        <v>13.8116658758835</v>
      </c>
      <c r="L47" s="24">
        <v>13.5071211268097</v>
      </c>
      <c r="M47" s="85">
        <v>13.388661829882301</v>
      </c>
    </row>
    <row r="48" spans="1:13" x14ac:dyDescent="0.35">
      <c r="A48" s="23" t="str">
        <f>B3&amp;C32&amp;D48</f>
        <v>DISTRIBUCION VOLUMEN X CRITERIO (Consumiciones).T.Alimentos TOTAL ING&gt;500MIL</v>
      </c>
      <c r="B48" s="23">
        <v>0</v>
      </c>
      <c r="C48" s="23">
        <v>0</v>
      </c>
      <c r="D48" s="24" t="s">
        <v>87</v>
      </c>
      <c r="E48" s="24">
        <v>19.7673193393255</v>
      </c>
      <c r="F48" s="24">
        <v>19.573403772688899</v>
      </c>
      <c r="G48" s="24">
        <v>18.691382810586902</v>
      </c>
      <c r="H48" s="24">
        <v>20.246719976384899</v>
      </c>
      <c r="I48" s="24">
        <v>20.513037972119601</v>
      </c>
      <c r="J48" s="24">
        <v>19.848078145870598</v>
      </c>
      <c r="K48" s="24">
        <v>18.436603525676102</v>
      </c>
      <c r="L48" s="24">
        <v>19.283435250777998</v>
      </c>
      <c r="M48" s="85">
        <v>18.715843490550899</v>
      </c>
    </row>
    <row r="49" spans="1:13" x14ac:dyDescent="0.35">
      <c r="A49" s="23" t="str">
        <f>B3&amp;C32&amp;D49</f>
        <v>DISTRIBUCION VOLUMEN X CRITERIO (Consumiciones).T.Alimentos TOTAL INGDE 15 A 19 AÑOS</v>
      </c>
      <c r="B49" s="23">
        <v>0</v>
      </c>
      <c r="C49" s="23">
        <v>0</v>
      </c>
      <c r="D49" s="24" t="s">
        <v>88</v>
      </c>
      <c r="E49" s="24">
        <v>2.0967947994673</v>
      </c>
      <c r="F49" s="24">
        <v>2.4412460303663699</v>
      </c>
      <c r="G49" s="24">
        <v>2.78001201920886</v>
      </c>
      <c r="H49" s="24">
        <v>3.3540185231064399</v>
      </c>
      <c r="I49" s="24">
        <v>2.1586001121981599</v>
      </c>
      <c r="J49" s="24">
        <v>2.1707021264792101</v>
      </c>
      <c r="K49" s="24">
        <v>2.8402569436840799</v>
      </c>
      <c r="L49" s="24">
        <v>3.1496261572103901</v>
      </c>
      <c r="M49" s="85">
        <v>2.1774701253536701</v>
      </c>
    </row>
    <row r="50" spans="1:13" x14ac:dyDescent="0.35">
      <c r="A50" s="23" t="str">
        <f>B3&amp;C32&amp;D50</f>
        <v>DISTRIBUCION VOLUMEN X CRITERIO (Consumiciones).T.Alimentos TOTAL INGDE 20 A 24 AÑOS</v>
      </c>
      <c r="B50" s="23">
        <v>0</v>
      </c>
      <c r="C50" s="23">
        <v>0</v>
      </c>
      <c r="D50" s="24" t="s">
        <v>89</v>
      </c>
      <c r="E50" s="24">
        <v>3.31823944519122</v>
      </c>
      <c r="F50" s="24">
        <v>3.0736348488253298</v>
      </c>
      <c r="G50" s="24">
        <v>3.0450787173110001</v>
      </c>
      <c r="H50" s="24">
        <v>3.0298782169884801</v>
      </c>
      <c r="I50" s="24">
        <v>2.9634580987431902</v>
      </c>
      <c r="J50" s="24">
        <v>2.9752905078713399</v>
      </c>
      <c r="K50" s="24">
        <v>3.1754334099784698</v>
      </c>
      <c r="L50" s="24">
        <v>2.7130397587153601</v>
      </c>
      <c r="M50" s="85">
        <v>3.3420015725592802</v>
      </c>
    </row>
    <row r="51" spans="1:13" x14ac:dyDescent="0.35">
      <c r="A51" s="23" t="str">
        <f>B3&amp;C32&amp;D51</f>
        <v>DISTRIBUCION VOLUMEN X CRITERIO (Consumiciones).T.Alimentos TOTAL INGDE 25 A 34 AÑOS</v>
      </c>
      <c r="B51" s="23">
        <v>0</v>
      </c>
      <c r="C51" s="23">
        <v>0</v>
      </c>
      <c r="D51" s="24" t="s">
        <v>90</v>
      </c>
      <c r="E51" s="24">
        <v>10.410793752892999</v>
      </c>
      <c r="F51" s="24">
        <v>10.372800006783899</v>
      </c>
      <c r="G51" s="24">
        <v>9.0000905390353907</v>
      </c>
      <c r="H51" s="24">
        <v>9.6253384569700593</v>
      </c>
      <c r="I51" s="24">
        <v>9.2222747692407996</v>
      </c>
      <c r="J51" s="24">
        <v>8.5589102594193704</v>
      </c>
      <c r="K51" s="24">
        <v>8.6704441767947706</v>
      </c>
      <c r="L51" s="24">
        <v>9.7880728218692603</v>
      </c>
      <c r="M51" s="85">
        <v>8.2172953218572502</v>
      </c>
    </row>
    <row r="52" spans="1:13" x14ac:dyDescent="0.35">
      <c r="A52" s="23" t="str">
        <f>B3&amp;C32&amp;D52</f>
        <v>DISTRIBUCION VOLUMEN X CRITERIO (Consumiciones).T.Alimentos TOTAL INGDE 35 A 49 AÑOS</v>
      </c>
      <c r="B52" s="23">
        <v>0</v>
      </c>
      <c r="C52" s="23">
        <v>0</v>
      </c>
      <c r="D52" s="24" t="s">
        <v>91</v>
      </c>
      <c r="E52" s="24">
        <v>25.8841820683969</v>
      </c>
      <c r="F52" s="24">
        <v>25.808558720898201</v>
      </c>
      <c r="G52" s="24">
        <v>26.426533649227501</v>
      </c>
      <c r="H52" s="24">
        <v>25.180961367146502</v>
      </c>
      <c r="I52" s="24">
        <v>24.6445458396412</v>
      </c>
      <c r="J52" s="24">
        <v>24.307377171607701</v>
      </c>
      <c r="K52" s="24">
        <v>23.6649695244352</v>
      </c>
      <c r="L52" s="24">
        <v>23.552549682026299</v>
      </c>
      <c r="M52" s="85">
        <v>23.8460572365587</v>
      </c>
    </row>
    <row r="53" spans="1:13" x14ac:dyDescent="0.35">
      <c r="A53" s="23" t="str">
        <f>B3&amp;C32&amp;D53</f>
        <v>DISTRIBUCION VOLUMEN X CRITERIO (Consumiciones).T.Alimentos TOTAL INGDE 50 A 59 AÑOS</v>
      </c>
      <c r="B53" s="23">
        <v>0</v>
      </c>
      <c r="C53" s="23">
        <v>0</v>
      </c>
      <c r="D53" s="24" t="s">
        <v>92</v>
      </c>
      <c r="E53" s="24">
        <v>24.480199933012099</v>
      </c>
      <c r="F53" s="24">
        <v>23.816309311308299</v>
      </c>
      <c r="G53" s="24">
        <v>24.9408609958443</v>
      </c>
      <c r="H53" s="24">
        <v>24.999973643844001</v>
      </c>
      <c r="I53" s="24">
        <v>25.569942870529101</v>
      </c>
      <c r="J53" s="24">
        <v>26.058754496844202</v>
      </c>
      <c r="K53" s="24">
        <v>25.4169677725464</v>
      </c>
      <c r="L53" s="24">
        <v>24.565910251541901</v>
      </c>
      <c r="M53" s="85">
        <v>23.702395366876001</v>
      </c>
    </row>
    <row r="54" spans="1:13" x14ac:dyDescent="0.35">
      <c r="A54" s="23" t="str">
        <f>B3&amp;C32&amp;D54</f>
        <v>DISTRIBUCION VOLUMEN X CRITERIO (Consumiciones).T.Alimentos TOTAL INGDE 60 A 75 AÑOS</v>
      </c>
      <c r="B54" s="23">
        <v>0</v>
      </c>
      <c r="C54" s="23">
        <v>0</v>
      </c>
      <c r="D54" s="24" t="s">
        <v>93</v>
      </c>
      <c r="E54" s="24">
        <v>33.809761571176402</v>
      </c>
      <c r="F54" s="24">
        <v>34.487439210016397</v>
      </c>
      <c r="G54" s="24">
        <v>33.807439878130801</v>
      </c>
      <c r="H54" s="24">
        <v>33.809817492405003</v>
      </c>
      <c r="I54" s="24">
        <v>35.441143963272303</v>
      </c>
      <c r="J54" s="24">
        <v>35.9289978705336</v>
      </c>
      <c r="K54" s="24">
        <v>36.231900191004499</v>
      </c>
      <c r="L54" s="24">
        <v>36.230782996591103</v>
      </c>
      <c r="M54" s="85">
        <v>38.714782145703197</v>
      </c>
    </row>
    <row r="55" spans="1:13" x14ac:dyDescent="0.35">
      <c r="A55" s="23" t="str">
        <f>B3&amp;C32&amp;D55</f>
        <v>DISTRIBUCION VOLUMEN X CRITERIO (Consumiciones).T.Alimentos TOTAL INGNIVEL ALTO</v>
      </c>
      <c r="B55" s="23">
        <v>0</v>
      </c>
      <c r="C55" s="23">
        <v>0</v>
      </c>
      <c r="D55" s="24" t="s">
        <v>187</v>
      </c>
      <c r="E55" s="24">
        <v>24.5432165014033</v>
      </c>
      <c r="F55" s="24">
        <v>24.855787291236499</v>
      </c>
      <c r="G55" s="24">
        <v>25.670210652130201</v>
      </c>
      <c r="H55" s="24">
        <v>24.7949315354921</v>
      </c>
      <c r="I55" s="24">
        <v>25.259654193648402</v>
      </c>
      <c r="J55" s="24">
        <v>25.5895122711037</v>
      </c>
      <c r="K55" s="24">
        <v>26.760952346192699</v>
      </c>
      <c r="L55" s="24">
        <v>24.944161461675101</v>
      </c>
      <c r="M55" s="85">
        <v>24.893808025712801</v>
      </c>
    </row>
    <row r="56" spans="1:13" x14ac:dyDescent="0.35">
      <c r="A56" s="23" t="str">
        <f>B3&amp;C32&amp;D56</f>
        <v>DISTRIBUCION VOLUMEN X CRITERIO (Consumiciones).T.Alimentos TOTAL INGNIVEL MEDIO ALTO</v>
      </c>
      <c r="B56" s="23">
        <v>0</v>
      </c>
      <c r="C56" s="23">
        <v>0</v>
      </c>
      <c r="D56" s="24" t="s">
        <v>188</v>
      </c>
      <c r="E56" s="24">
        <v>15.2670585841751</v>
      </c>
      <c r="F56" s="24">
        <v>15.367750251215799</v>
      </c>
      <c r="G56" s="24">
        <v>15.207136906566801</v>
      </c>
      <c r="H56" s="24">
        <v>15.2522811253024</v>
      </c>
      <c r="I56" s="24">
        <v>14.8138558561891</v>
      </c>
      <c r="J56" s="24">
        <v>14.725128130721099</v>
      </c>
      <c r="K56" s="24">
        <v>14.733214107570801</v>
      </c>
      <c r="L56" s="24">
        <v>14.8820245562117</v>
      </c>
      <c r="M56" s="85">
        <v>15.2594059475996</v>
      </c>
    </row>
    <row r="57" spans="1:13" x14ac:dyDescent="0.35">
      <c r="A57" s="23" t="str">
        <f>B3&amp;C32&amp;D57</f>
        <v>DISTRIBUCION VOLUMEN X CRITERIO (Consumiciones).T.Alimentos TOTAL INGNIVEL MEDIO</v>
      </c>
      <c r="B57" s="23">
        <v>0</v>
      </c>
      <c r="C57" s="23">
        <v>0</v>
      </c>
      <c r="D57" s="24" t="s">
        <v>189</v>
      </c>
      <c r="E57" s="24">
        <v>23.810587814072299</v>
      </c>
      <c r="F57" s="24">
        <v>23.2972741495762</v>
      </c>
      <c r="G57" s="24">
        <v>24.367821819178399</v>
      </c>
      <c r="H57" s="24">
        <v>24.844797382658001</v>
      </c>
      <c r="I57" s="24">
        <v>23.984769584259102</v>
      </c>
      <c r="J57" s="24">
        <v>23.3377231352233</v>
      </c>
      <c r="K57" s="24">
        <v>24.484257332992701</v>
      </c>
      <c r="L57" s="24">
        <v>24.771761665946499</v>
      </c>
      <c r="M57" s="85">
        <v>24.606227794675799</v>
      </c>
    </row>
    <row r="58" spans="1:13" x14ac:dyDescent="0.35">
      <c r="A58" s="23" t="str">
        <f>B3&amp;C32&amp;D58</f>
        <v>DISTRIBUCION VOLUMEN X CRITERIO (Consumiciones).T.Alimentos TOTAL INGNIVEL MEDIO BAJO</v>
      </c>
      <c r="B58" s="23">
        <v>0</v>
      </c>
      <c r="C58" s="23">
        <v>0</v>
      </c>
      <c r="D58" s="24" t="s">
        <v>190</v>
      </c>
      <c r="E58" s="24">
        <v>14.615348394645601</v>
      </c>
      <c r="F58" s="24">
        <v>13.6612890232475</v>
      </c>
      <c r="G58" s="24">
        <v>14.559527592834399</v>
      </c>
      <c r="H58" s="24">
        <v>14.530263016866201</v>
      </c>
      <c r="I58" s="24">
        <v>14.6638590706575</v>
      </c>
      <c r="J58" s="24">
        <v>14.2168812491732</v>
      </c>
      <c r="K58" s="24">
        <v>14.1533206808034</v>
      </c>
      <c r="L58" s="24">
        <v>14.489404514047999</v>
      </c>
      <c r="M58" s="85">
        <v>16.2667814098374</v>
      </c>
    </row>
    <row r="59" spans="1:13" x14ac:dyDescent="0.35">
      <c r="A59" s="23" t="str">
        <f>B3&amp;C32&amp;D59</f>
        <v>DISTRIBUCION VOLUMEN X CRITERIO (Consumiciones).T.Alimentos TOTAL INGHOMBRE</v>
      </c>
      <c r="B59" s="23">
        <v>0</v>
      </c>
      <c r="C59" s="23">
        <v>0</v>
      </c>
      <c r="D59" s="24" t="s">
        <v>98</v>
      </c>
      <c r="E59" s="24">
        <v>50.807443648901902</v>
      </c>
      <c r="F59" s="24">
        <v>50.660267200332399</v>
      </c>
      <c r="G59" s="24">
        <v>50.375123275884597</v>
      </c>
      <c r="H59" s="24">
        <v>50.172017844874702</v>
      </c>
      <c r="I59" s="24">
        <v>51.3689936776249</v>
      </c>
      <c r="J59" s="24">
        <v>51.950369349339198</v>
      </c>
      <c r="K59" s="24">
        <v>51.774535566991503</v>
      </c>
      <c r="L59" s="24">
        <v>51.779125037646203</v>
      </c>
      <c r="M59" s="85">
        <v>51.314219102261497</v>
      </c>
    </row>
    <row r="60" spans="1:13" x14ac:dyDescent="0.35">
      <c r="A60" s="23" t="str">
        <f>B3&amp;C32&amp;D60</f>
        <v>DISTRIBUCION VOLUMEN X CRITERIO (Consumiciones).T.Alimentos TOTAL INGMUJER</v>
      </c>
      <c r="B60" s="23">
        <v>0</v>
      </c>
      <c r="C60" s="23">
        <v>0</v>
      </c>
      <c r="D60" s="24" t="s">
        <v>99</v>
      </c>
      <c r="E60" s="24">
        <v>49.192529698101502</v>
      </c>
      <c r="F60" s="24">
        <v>49.339715839951197</v>
      </c>
      <c r="G60" s="24">
        <v>49.624894953451403</v>
      </c>
      <c r="H60" s="24">
        <v>49.827964584354604</v>
      </c>
      <c r="I60" s="24">
        <v>48.630971095323503</v>
      </c>
      <c r="J60" s="24">
        <v>48.049656255467703</v>
      </c>
      <c r="K60" s="24">
        <v>48.225434018273198</v>
      </c>
      <c r="L60" s="24">
        <v>48.2208575032627</v>
      </c>
      <c r="M60" s="85">
        <v>48.685780897738503</v>
      </c>
    </row>
    <row r="61" spans="1:13" x14ac:dyDescent="0.35">
      <c r="A61" s="23" t="str">
        <f>B3&amp;C61&amp;D61</f>
        <v>DISTRIBUCION VOLUMEN X CRITERIO (Consumiciones)Total BebidasT.ESPAÑA</v>
      </c>
      <c r="B61" s="23">
        <v>0</v>
      </c>
      <c r="C61" s="23" t="s">
        <v>53</v>
      </c>
      <c r="D61" s="24" t="s">
        <v>46</v>
      </c>
      <c r="E61" s="24">
        <v>100</v>
      </c>
      <c r="F61" s="24">
        <v>100</v>
      </c>
      <c r="G61" s="24">
        <v>100</v>
      </c>
      <c r="H61" s="24">
        <v>100</v>
      </c>
      <c r="I61" s="24">
        <v>100</v>
      </c>
      <c r="J61" s="24">
        <v>100</v>
      </c>
      <c r="K61" s="24">
        <v>100</v>
      </c>
      <c r="L61" s="24">
        <v>100</v>
      </c>
      <c r="M61" s="85">
        <v>100</v>
      </c>
    </row>
    <row r="62" spans="1:13" x14ac:dyDescent="0.35">
      <c r="A62" s="23" t="str">
        <f>B3&amp;C61&amp;D62</f>
        <v>DISTRIBUCION VOLUMEN X CRITERIO (Consumiciones)Total BebidasBCN AM</v>
      </c>
      <c r="B62" s="23">
        <v>0</v>
      </c>
      <c r="C62" s="23">
        <v>0</v>
      </c>
      <c r="D62" s="24" t="s">
        <v>50</v>
      </c>
      <c r="E62" s="24">
        <v>9.0839427576139204</v>
      </c>
      <c r="F62" s="24">
        <v>8.7700408964207401</v>
      </c>
      <c r="G62" s="24">
        <v>9.0569736088288497</v>
      </c>
      <c r="H62" s="24">
        <v>8.9418905946179397</v>
      </c>
      <c r="I62" s="24">
        <v>8.8564643737435897</v>
      </c>
      <c r="J62" s="24">
        <v>8.9008747761144207</v>
      </c>
      <c r="K62" s="24">
        <v>9.01431528379387</v>
      </c>
      <c r="L62" s="24">
        <v>9.4478070528548397</v>
      </c>
      <c r="M62" s="85">
        <v>9.2826155115178501</v>
      </c>
    </row>
    <row r="63" spans="1:13" x14ac:dyDescent="0.35">
      <c r="A63" s="23" t="str">
        <f>B3&amp;C61&amp;D63</f>
        <v>DISTRIBUCION VOLUMEN X CRITERIO (Consumiciones)Total BebidasREST.CAT ARAGON</v>
      </c>
      <c r="B63" s="23">
        <v>0</v>
      </c>
      <c r="C63" s="23">
        <v>0</v>
      </c>
      <c r="D63" s="24" t="s">
        <v>55</v>
      </c>
      <c r="E63" s="24">
        <v>13.766804013342201</v>
      </c>
      <c r="F63" s="24">
        <v>14.1234813865777</v>
      </c>
      <c r="G63" s="24">
        <v>13.9922092357092</v>
      </c>
      <c r="H63" s="24">
        <v>13.712998442304</v>
      </c>
      <c r="I63" s="24">
        <v>14.6356650508835</v>
      </c>
      <c r="J63" s="24">
        <v>14.420276956812501</v>
      </c>
      <c r="K63" s="24">
        <v>14.273692418770001</v>
      </c>
      <c r="L63" s="24">
        <v>14.8515532303258</v>
      </c>
      <c r="M63" s="85">
        <v>14.6541954461476</v>
      </c>
    </row>
    <row r="64" spans="1:13" x14ac:dyDescent="0.35">
      <c r="A64" s="23" t="str">
        <f>B3&amp;C61&amp;D64</f>
        <v>DISTRIBUCION VOLUMEN X CRITERIO (Consumiciones)Total BebidasLEVANTE</v>
      </c>
      <c r="B64" s="23">
        <v>0</v>
      </c>
      <c r="C64" s="23">
        <v>0</v>
      </c>
      <c r="D64" s="24" t="s">
        <v>59</v>
      </c>
      <c r="E64" s="24">
        <v>14.779708759009599</v>
      </c>
      <c r="F64" s="24">
        <v>13.821405960735801</v>
      </c>
      <c r="G64" s="24">
        <v>13.816299541336299</v>
      </c>
      <c r="H64" s="24">
        <v>15.108558412342999</v>
      </c>
      <c r="I64" s="24">
        <v>14.156977845352399</v>
      </c>
      <c r="J64" s="24">
        <v>13.3468190015661</v>
      </c>
      <c r="K64" s="24">
        <v>13.2022403769775</v>
      </c>
      <c r="L64" s="24">
        <v>13.4106066025322</v>
      </c>
      <c r="M64" s="85">
        <v>14.088980570570399</v>
      </c>
    </row>
    <row r="65" spans="1:13" x14ac:dyDescent="0.35">
      <c r="A65" s="23" t="str">
        <f>B3&amp;C61&amp;D65</f>
        <v>DISTRIBUCION VOLUMEN X CRITERIO (Consumiciones)Total BebidasANDALUCIA</v>
      </c>
      <c r="B65" s="23">
        <v>0</v>
      </c>
      <c r="C65" s="23">
        <v>0</v>
      </c>
      <c r="D65" s="24" t="s">
        <v>63</v>
      </c>
      <c r="E65" s="24">
        <v>18.7170880726826</v>
      </c>
      <c r="F65" s="24">
        <v>18.9386013604136</v>
      </c>
      <c r="G65" s="24">
        <v>18.773327695806799</v>
      </c>
      <c r="H65" s="24">
        <v>18.861400218617401</v>
      </c>
      <c r="I65" s="24">
        <v>19.246884359819401</v>
      </c>
      <c r="J65" s="24">
        <v>19.6079391154836</v>
      </c>
      <c r="K65" s="24">
        <v>19.874224682518399</v>
      </c>
      <c r="L65" s="24">
        <v>19.2373683314438</v>
      </c>
      <c r="M65" s="85">
        <v>18.8130675999898</v>
      </c>
    </row>
    <row r="66" spans="1:13" x14ac:dyDescent="0.35">
      <c r="A66" s="23" t="str">
        <f>B3&amp;C61&amp;D66</f>
        <v>DISTRIBUCION VOLUMEN X CRITERIO (Consumiciones)Total BebidasMDD AM</v>
      </c>
      <c r="B66" s="23">
        <v>0</v>
      </c>
      <c r="C66" s="23">
        <v>0</v>
      </c>
      <c r="D66" s="24" t="s">
        <v>67</v>
      </c>
      <c r="E66" s="24">
        <v>12.2771608924549</v>
      </c>
      <c r="F66" s="24">
        <v>12.5442494471632</v>
      </c>
      <c r="G66" s="24">
        <v>12.6677535771992</v>
      </c>
      <c r="H66" s="24">
        <v>12.1449241149041</v>
      </c>
      <c r="I66" s="24">
        <v>12.4384219401677</v>
      </c>
      <c r="J66" s="24">
        <v>12.596924377663001</v>
      </c>
      <c r="K66" s="24">
        <v>12.2509931429363</v>
      </c>
      <c r="L66" s="24">
        <v>12.100896289853599</v>
      </c>
      <c r="M66" s="85">
        <v>11.6160982088432</v>
      </c>
    </row>
    <row r="67" spans="1:13" x14ac:dyDescent="0.35">
      <c r="A67" s="23" t="str">
        <f>B3&amp;C61&amp;D67</f>
        <v>DISTRIBUCION VOLUMEN X CRITERIO (Consumiciones)Total BebidasRTO CENTRO</v>
      </c>
      <c r="B67" s="23">
        <v>0</v>
      </c>
      <c r="C67" s="23">
        <v>0</v>
      </c>
      <c r="D67" s="24" t="s">
        <v>70</v>
      </c>
      <c r="E67" s="24">
        <v>8.6544153178054692</v>
      </c>
      <c r="F67" s="24">
        <v>9.2034469411697604</v>
      </c>
      <c r="G67" s="24">
        <v>9.1408075156347</v>
      </c>
      <c r="H67" s="24">
        <v>8.9072269935337705</v>
      </c>
      <c r="I67" s="24">
        <v>8.5202913373381808</v>
      </c>
      <c r="J67" s="24">
        <v>8.8618269063184893</v>
      </c>
      <c r="K67" s="24">
        <v>9.1163354425997092</v>
      </c>
      <c r="L67" s="24">
        <v>9.0220858701376194</v>
      </c>
      <c r="M67" s="85">
        <v>9.0856770696668594</v>
      </c>
    </row>
    <row r="68" spans="1:13" x14ac:dyDescent="0.35">
      <c r="A68" s="23" t="str">
        <f>B3&amp;C61&amp;D68</f>
        <v>DISTRIBUCION VOLUMEN X CRITERIO (Consumiciones)Total BebidasNORTE-CENTRO</v>
      </c>
      <c r="B68" s="23">
        <v>0</v>
      </c>
      <c r="C68" s="23">
        <v>0</v>
      </c>
      <c r="D68" s="24" t="s">
        <v>73</v>
      </c>
      <c r="E68" s="24">
        <v>10.8759136601841</v>
      </c>
      <c r="F68" s="24">
        <v>10.416123331363</v>
      </c>
      <c r="G68" s="24">
        <v>11.167216697141299</v>
      </c>
      <c r="H68" s="24">
        <v>11.0354942466961</v>
      </c>
      <c r="I68" s="24">
        <v>10.7755628790462</v>
      </c>
      <c r="J68" s="24">
        <v>11.0092928738565</v>
      </c>
      <c r="K68" s="24">
        <v>11.3121262895862</v>
      </c>
      <c r="L68" s="24">
        <v>10.9659103657354</v>
      </c>
      <c r="M68" s="85">
        <v>10.6764304966285</v>
      </c>
    </row>
    <row r="69" spans="1:13" x14ac:dyDescent="0.35">
      <c r="A69" s="23" t="str">
        <f>B3&amp;C61&amp;D69</f>
        <v>DISTRIBUCION VOLUMEN X CRITERIO (Consumiciones)Total BebidasNOROESTE</v>
      </c>
      <c r="B69" s="23">
        <v>0</v>
      </c>
      <c r="C69" s="23">
        <v>0</v>
      </c>
      <c r="D69" s="24" t="s">
        <v>75</v>
      </c>
      <c r="E69" s="24">
        <v>11.8449919261998</v>
      </c>
      <c r="F69" s="24">
        <v>12.182644675214</v>
      </c>
      <c r="G69" s="24">
        <v>11.3854121283435</v>
      </c>
      <c r="H69" s="24">
        <v>11.2874881414822</v>
      </c>
      <c r="I69" s="24">
        <v>11.3697387447049</v>
      </c>
      <c r="J69" s="24">
        <v>11.2560707138504</v>
      </c>
      <c r="K69" s="24">
        <v>10.956063541741599</v>
      </c>
      <c r="L69" s="24">
        <v>10.963805252620199</v>
      </c>
      <c r="M69" s="85">
        <v>11.7829754652823</v>
      </c>
    </row>
    <row r="70" spans="1:13" x14ac:dyDescent="0.35">
      <c r="A70" s="23" t="str">
        <f>B3&amp;C61&amp;D70</f>
        <v>DISTRIBUCION VOLUMEN X CRITERIO (Consumiciones)Total Bebidas&lt;2MIL</v>
      </c>
      <c r="B70" s="23">
        <v>0</v>
      </c>
      <c r="C70" s="23">
        <v>0</v>
      </c>
      <c r="D70" s="24" t="s">
        <v>78</v>
      </c>
      <c r="E70" s="25">
        <v>5.5177683927391001</v>
      </c>
      <c r="F70" s="24">
        <v>5.5070556077304103</v>
      </c>
      <c r="G70" s="25">
        <v>5.9223445020394596</v>
      </c>
      <c r="H70" s="24">
        <v>5.5426821879569603</v>
      </c>
      <c r="I70" s="24">
        <v>5.7781015004447696</v>
      </c>
      <c r="J70" s="24">
        <v>6.0311134514287303</v>
      </c>
      <c r="K70" s="24">
        <v>6.04436031097823</v>
      </c>
      <c r="L70" s="24">
        <v>5.8538074831162001</v>
      </c>
      <c r="M70" s="85">
        <v>6.2857817590233998</v>
      </c>
    </row>
    <row r="71" spans="1:13" x14ac:dyDescent="0.35">
      <c r="A71" s="23" t="str">
        <f>B3&amp;C61&amp;D71</f>
        <v>DISTRIBUCION VOLUMEN X CRITERIO (Consumiciones)Total Bebidas2-5MIL</v>
      </c>
      <c r="B71" s="23">
        <v>0</v>
      </c>
      <c r="C71" s="23">
        <v>0</v>
      </c>
      <c r="D71" s="24" t="s">
        <v>81</v>
      </c>
      <c r="E71" s="24">
        <v>5.4521137608923302</v>
      </c>
      <c r="F71" s="24">
        <v>5.05495422781377</v>
      </c>
      <c r="G71" s="24">
        <v>5.1552020761649304</v>
      </c>
      <c r="H71" s="24">
        <v>5.0833941824670399</v>
      </c>
      <c r="I71" s="24">
        <v>5.1216141373846797</v>
      </c>
      <c r="J71" s="24">
        <v>4.9158010993724401</v>
      </c>
      <c r="K71" s="24">
        <v>4.8898622456608001</v>
      </c>
      <c r="L71" s="24">
        <v>4.4998224841918502</v>
      </c>
      <c r="M71" s="85">
        <v>4.2949158381002004</v>
      </c>
    </row>
    <row r="72" spans="1:13" x14ac:dyDescent="0.35">
      <c r="A72" s="23" t="str">
        <f>B3&amp;C61&amp;D72</f>
        <v>DISTRIBUCION VOLUMEN X CRITERIO (Consumiciones)Total Bebidas5-10MIL</v>
      </c>
      <c r="B72" s="23">
        <v>0</v>
      </c>
      <c r="C72" s="23">
        <v>0</v>
      </c>
      <c r="D72" s="24" t="s">
        <v>82</v>
      </c>
      <c r="E72" s="24">
        <v>7.30910367800809</v>
      </c>
      <c r="F72" s="24">
        <v>8.4603022674559902</v>
      </c>
      <c r="G72" s="24">
        <v>8.0704350615267995</v>
      </c>
      <c r="H72" s="24">
        <v>7.69042848882144</v>
      </c>
      <c r="I72" s="24">
        <v>7.6495383196638302</v>
      </c>
      <c r="J72" s="24">
        <v>7.8413907419836901</v>
      </c>
      <c r="K72" s="24">
        <v>7.5788130094998598</v>
      </c>
      <c r="L72" s="24">
        <v>7.6065457799411096</v>
      </c>
      <c r="M72" s="85">
        <v>7.3009993931246804</v>
      </c>
    </row>
    <row r="73" spans="1:13" x14ac:dyDescent="0.35">
      <c r="A73" s="23" t="str">
        <f>B3&amp;C61&amp;D73</f>
        <v>DISTRIBUCION VOLUMEN X CRITERIO (Consumiciones)Total Bebidas10-30MIL</v>
      </c>
      <c r="B73" s="23">
        <v>0</v>
      </c>
      <c r="C73" s="23">
        <v>0</v>
      </c>
      <c r="D73" s="24" t="s">
        <v>83</v>
      </c>
      <c r="E73" s="24">
        <v>17.000661016594002</v>
      </c>
      <c r="F73" s="24">
        <v>16.683315280498999</v>
      </c>
      <c r="G73" s="24">
        <v>16.7509494029139</v>
      </c>
      <c r="H73" s="24">
        <v>17.147639566356499</v>
      </c>
      <c r="I73" s="24">
        <v>17.5087679424431</v>
      </c>
      <c r="J73" s="24">
        <v>18.280008702026102</v>
      </c>
      <c r="K73" s="24">
        <v>17.9120424011499</v>
      </c>
      <c r="L73" s="24">
        <v>18.1420298041783</v>
      </c>
      <c r="M73" s="85">
        <v>18.051324697134199</v>
      </c>
    </row>
    <row r="74" spans="1:13" x14ac:dyDescent="0.35">
      <c r="A74" s="23" t="str">
        <f>B3&amp;C61&amp;D74</f>
        <v>DISTRIBUCION VOLUMEN X CRITERIO (Consumiciones)Total Bebidas30-100MIL</v>
      </c>
      <c r="B74" s="23">
        <v>0</v>
      </c>
      <c r="C74" s="23">
        <v>0</v>
      </c>
      <c r="D74" s="24" t="s">
        <v>84</v>
      </c>
      <c r="E74" s="24">
        <v>21.195970148211199</v>
      </c>
      <c r="F74" s="24">
        <v>20.893684308436399</v>
      </c>
      <c r="G74" s="24">
        <v>21.0057281500108</v>
      </c>
      <c r="H74" s="24">
        <v>21.998214394466899</v>
      </c>
      <c r="I74" s="24">
        <v>20.8235987946283</v>
      </c>
      <c r="J74" s="24">
        <v>20.282747862503001</v>
      </c>
      <c r="K74" s="24">
        <v>21.314547675050999</v>
      </c>
      <c r="L74" s="24">
        <v>21.383910600663299</v>
      </c>
      <c r="M74" s="85">
        <v>22.430757679125801</v>
      </c>
    </row>
    <row r="75" spans="1:13" x14ac:dyDescent="0.35">
      <c r="A75" s="23" t="str">
        <f>B3&amp;C61&amp;D75</f>
        <v>DISTRIBUCION VOLUMEN X CRITERIO (Consumiciones)Total Bebidas100-200MIL</v>
      </c>
      <c r="B75" s="23">
        <v>0</v>
      </c>
      <c r="C75" s="23">
        <v>0</v>
      </c>
      <c r="D75" s="24" t="s">
        <v>85</v>
      </c>
      <c r="E75" s="24">
        <v>10.416967489540299</v>
      </c>
      <c r="F75" s="24">
        <v>10.2080286604997</v>
      </c>
      <c r="G75" s="24">
        <v>10.208354059533701</v>
      </c>
      <c r="H75" s="24">
        <v>9.9644134593470195</v>
      </c>
      <c r="I75" s="24">
        <v>10.9621943302598</v>
      </c>
      <c r="J75" s="24">
        <v>10.852804734693301</v>
      </c>
      <c r="K75" s="24">
        <v>10.9668208443799</v>
      </c>
      <c r="L75" s="24">
        <v>10.7363606487708</v>
      </c>
      <c r="M75" s="85">
        <v>9.9373882293100593</v>
      </c>
    </row>
    <row r="76" spans="1:13" x14ac:dyDescent="0.35">
      <c r="A76" s="23" t="str">
        <f>B3&amp;C61&amp;D76</f>
        <v>DISTRIBUCION VOLUMEN X CRITERIO (Consumiciones)Total Bebidas200-500MIL</v>
      </c>
      <c r="B76" s="23">
        <v>0</v>
      </c>
      <c r="C76" s="23">
        <v>0</v>
      </c>
      <c r="D76" s="24" t="s">
        <v>86</v>
      </c>
      <c r="E76" s="24">
        <v>14.202185990131101</v>
      </c>
      <c r="F76" s="24">
        <v>14.1851890746847</v>
      </c>
      <c r="G76" s="24">
        <v>14.2042168240714</v>
      </c>
      <c r="H76" s="24">
        <v>13.8133288797837</v>
      </c>
      <c r="I76" s="24">
        <v>12.750508442695899</v>
      </c>
      <c r="J76" s="24">
        <v>13.077797843529201</v>
      </c>
      <c r="K76" s="24">
        <v>13.367176863022401</v>
      </c>
      <c r="L76" s="24">
        <v>13.464026322492799</v>
      </c>
      <c r="M76" s="85">
        <v>13.716970037045</v>
      </c>
    </row>
    <row r="77" spans="1:13" x14ac:dyDescent="0.35">
      <c r="A77" s="23" t="str">
        <f>B3&amp;C61&amp;D77</f>
        <v>DISTRIBUCION VOLUMEN X CRITERIO (Consumiciones)Total Bebidas&gt;500MIL</v>
      </c>
      <c r="B77" s="23">
        <v>0</v>
      </c>
      <c r="C77" s="23">
        <v>0</v>
      </c>
      <c r="D77" s="24" t="s">
        <v>87</v>
      </c>
      <c r="E77" s="24">
        <v>18.905252383247401</v>
      </c>
      <c r="F77" s="24">
        <v>19.007462171560899</v>
      </c>
      <c r="G77" s="24">
        <v>18.682774211918399</v>
      </c>
      <c r="H77" s="24">
        <v>18.759895701550199</v>
      </c>
      <c r="I77" s="24">
        <v>19.405680451113099</v>
      </c>
      <c r="J77" s="24">
        <v>18.7183732650027</v>
      </c>
      <c r="K77" s="24">
        <v>17.9263722397198</v>
      </c>
      <c r="L77" s="24">
        <v>18.3135272325088</v>
      </c>
      <c r="M77" s="85">
        <v>17.981897353297001</v>
      </c>
    </row>
    <row r="78" spans="1:13" x14ac:dyDescent="0.35">
      <c r="A78" s="23" t="str">
        <f>B3&amp;C61&amp;D78</f>
        <v>DISTRIBUCION VOLUMEN X CRITERIO (Consumiciones)Total BebidasDE 15 A 19 AÑOS</v>
      </c>
      <c r="B78" s="23">
        <v>0</v>
      </c>
      <c r="C78" s="23">
        <v>0</v>
      </c>
      <c r="D78" s="24" t="s">
        <v>88</v>
      </c>
      <c r="E78" s="24">
        <v>1.3260767553927499</v>
      </c>
      <c r="F78" s="24">
        <v>1.07190208862791</v>
      </c>
      <c r="G78" s="24">
        <v>1.7505223002480299</v>
      </c>
      <c r="H78" s="24">
        <v>1.89549184830892</v>
      </c>
      <c r="I78" s="24">
        <v>0.92402684002701296</v>
      </c>
      <c r="J78" s="24">
        <v>1.0007305251994101</v>
      </c>
      <c r="K78" s="24">
        <v>1.5903875848642699</v>
      </c>
      <c r="L78" s="24">
        <v>1.5558653466705601</v>
      </c>
      <c r="M78" s="85">
        <v>0.98484157324689103</v>
      </c>
    </row>
    <row r="79" spans="1:13" x14ac:dyDescent="0.35">
      <c r="A79" s="23" t="str">
        <f>B3&amp;C61&amp;D79</f>
        <v>DISTRIBUCION VOLUMEN X CRITERIO (Consumiciones)Total BebidasDE 20 A 24 AÑOS</v>
      </c>
      <c r="B79" s="23">
        <v>0</v>
      </c>
      <c r="C79" s="23">
        <v>0</v>
      </c>
      <c r="D79" s="24" t="s">
        <v>89</v>
      </c>
      <c r="E79" s="24">
        <v>2.21305688743097</v>
      </c>
      <c r="F79" s="24">
        <v>2.1611300974252998</v>
      </c>
      <c r="G79" s="24">
        <v>2.3610046689697</v>
      </c>
      <c r="H79" s="24">
        <v>1.9202642997557</v>
      </c>
      <c r="I79" s="24">
        <v>2.0017692630226001</v>
      </c>
      <c r="J79" s="24">
        <v>2.10653986924711</v>
      </c>
      <c r="K79" s="24">
        <v>2.0269245714169801</v>
      </c>
      <c r="L79" s="24">
        <v>2.0478276420489401</v>
      </c>
      <c r="M79" s="85">
        <v>2.1072897701812998</v>
      </c>
    </row>
    <row r="80" spans="1:13" x14ac:dyDescent="0.35">
      <c r="A80" s="23" t="str">
        <f>B3&amp;C61&amp;D80</f>
        <v>DISTRIBUCION VOLUMEN X CRITERIO (Consumiciones)Total BebidasDE 25 A 34 AÑOS</v>
      </c>
      <c r="B80" s="23">
        <v>0</v>
      </c>
      <c r="C80" s="23">
        <v>0</v>
      </c>
      <c r="D80" s="24" t="s">
        <v>90</v>
      </c>
      <c r="E80" s="24">
        <v>6.7603710074693</v>
      </c>
      <c r="F80" s="24">
        <v>7.0581581308265404</v>
      </c>
      <c r="G80" s="24">
        <v>6.4794733429617297</v>
      </c>
      <c r="H80" s="24">
        <v>6.9075183159554898</v>
      </c>
      <c r="I80" s="24">
        <v>6.29568898067199</v>
      </c>
      <c r="J80" s="24">
        <v>5.8364111806201899</v>
      </c>
      <c r="K80" s="24">
        <v>5.8958001532221003</v>
      </c>
      <c r="L80" s="24">
        <v>6.1079863636183704</v>
      </c>
      <c r="M80" s="85">
        <v>5.7515989348059797</v>
      </c>
    </row>
    <row r="81" spans="1:13" x14ac:dyDescent="0.35">
      <c r="A81" s="23" t="str">
        <f>B3&amp;C61&amp;D81</f>
        <v>DISTRIBUCION VOLUMEN X CRITERIO (Consumiciones)Total BebidasDE 35 A 49 AÑOS</v>
      </c>
      <c r="B81" s="23">
        <v>0</v>
      </c>
      <c r="C81" s="23">
        <v>0</v>
      </c>
      <c r="D81" s="24" t="s">
        <v>91</v>
      </c>
      <c r="E81" s="24">
        <v>25.4900190304201</v>
      </c>
      <c r="F81" s="24">
        <v>24.561316126631901</v>
      </c>
      <c r="G81" s="24">
        <v>24.512249613206201</v>
      </c>
      <c r="H81" s="24">
        <v>24.988827408417102</v>
      </c>
      <c r="I81" s="24">
        <v>23.7634752009279</v>
      </c>
      <c r="J81" s="24">
        <v>22.966303134583502</v>
      </c>
      <c r="K81" s="24">
        <v>22.6692312476045</v>
      </c>
      <c r="L81" s="24">
        <v>23.5829025220443</v>
      </c>
      <c r="M81" s="85">
        <v>22.515827873473899</v>
      </c>
    </row>
    <row r="82" spans="1:13" x14ac:dyDescent="0.35">
      <c r="A82" s="23" t="str">
        <f>B3&amp;C61&amp;D82</f>
        <v>DISTRIBUCION VOLUMEN X CRITERIO (Consumiciones)Total BebidasDE 50 A 59 AÑOS</v>
      </c>
      <c r="B82" s="23">
        <v>0</v>
      </c>
      <c r="C82" s="23">
        <v>0</v>
      </c>
      <c r="D82" s="24" t="s">
        <v>92</v>
      </c>
      <c r="E82" s="24">
        <v>24.976502479288499</v>
      </c>
      <c r="F82" s="24">
        <v>24.639682430141502</v>
      </c>
      <c r="G82" s="24">
        <v>25.647605137581898</v>
      </c>
      <c r="H82" s="24">
        <v>24.873384620310802</v>
      </c>
      <c r="I82" s="24">
        <v>26.226395131489699</v>
      </c>
      <c r="J82" s="24">
        <v>26.4459949048649</v>
      </c>
      <c r="K82" s="24">
        <v>26.598129843597899</v>
      </c>
      <c r="L82" s="24">
        <v>26.029585088144199</v>
      </c>
      <c r="M82" s="85">
        <v>26.628282811972301</v>
      </c>
    </row>
    <row r="83" spans="1:13" x14ac:dyDescent="0.35">
      <c r="A83" s="23" t="str">
        <f>B3&amp;C61&amp;D83</f>
        <v>DISTRIBUCION VOLUMEN X CRITERIO (Consumiciones)Total BebidasDE 60 A 75 AÑOS</v>
      </c>
      <c r="B83" s="23">
        <v>0</v>
      </c>
      <c r="C83" s="23">
        <v>0</v>
      </c>
      <c r="D83" s="24" t="s">
        <v>93</v>
      </c>
      <c r="E83" s="24">
        <v>39.234001779220499</v>
      </c>
      <c r="F83" s="24">
        <v>40.507805725498898</v>
      </c>
      <c r="G83" s="24">
        <v>39.249148367575899</v>
      </c>
      <c r="H83" s="24">
        <v>39.414510995851799</v>
      </c>
      <c r="I83" s="24">
        <v>40.7886576459724</v>
      </c>
      <c r="J83" s="24">
        <v>41.6440463432331</v>
      </c>
      <c r="K83" s="24">
        <v>41.219522629809902</v>
      </c>
      <c r="L83" s="24">
        <v>40.675866692887098</v>
      </c>
      <c r="M83" s="85">
        <v>42.012188639993802</v>
      </c>
    </row>
    <row r="84" spans="1:13" x14ac:dyDescent="0.35">
      <c r="A84" s="23" t="str">
        <f>B3&amp;C61&amp;D84</f>
        <v>DISTRIBUCION VOLUMEN X CRITERIO (Consumiciones)Total BebidasNIVEL ALTO</v>
      </c>
      <c r="B84" s="23">
        <v>0</v>
      </c>
      <c r="C84" s="23">
        <v>0</v>
      </c>
      <c r="D84" s="24" t="s">
        <v>187</v>
      </c>
      <c r="E84" s="24">
        <v>23.130361235091399</v>
      </c>
      <c r="F84" s="24">
        <v>23.279226838613699</v>
      </c>
      <c r="G84" s="24">
        <v>23.975283791711099</v>
      </c>
      <c r="H84" s="24">
        <v>23.087659795684999</v>
      </c>
      <c r="I84" s="24">
        <v>23.773565682175299</v>
      </c>
      <c r="J84" s="24">
        <v>24.488898118310502</v>
      </c>
      <c r="K84" s="24">
        <v>24.449642018668001</v>
      </c>
      <c r="L84" s="24">
        <v>24.0752350269705</v>
      </c>
      <c r="M84" s="85">
        <v>22.537176159353901</v>
      </c>
    </row>
    <row r="85" spans="1:13" x14ac:dyDescent="0.35">
      <c r="A85" s="23" t="str">
        <f>B3&amp;C61&amp;D85</f>
        <v>DISTRIBUCION VOLUMEN X CRITERIO (Consumiciones)Total BebidasNIVEL MEDIO ALTO</v>
      </c>
      <c r="B85" s="23">
        <v>0</v>
      </c>
      <c r="C85" s="23">
        <v>0</v>
      </c>
      <c r="D85" s="24" t="s">
        <v>188</v>
      </c>
      <c r="E85" s="24">
        <v>14.0169171989406</v>
      </c>
      <c r="F85" s="24">
        <v>13.8201697666534</v>
      </c>
      <c r="G85" s="24">
        <v>14.154962795755701</v>
      </c>
      <c r="H85" s="24">
        <v>13.8689250014284</v>
      </c>
      <c r="I85" s="24">
        <v>13.9525296738521</v>
      </c>
      <c r="J85" s="24">
        <v>13.712637838733199</v>
      </c>
      <c r="K85" s="24">
        <v>13.703903811454801</v>
      </c>
      <c r="L85" s="24">
        <v>13.770237791993701</v>
      </c>
      <c r="M85" s="85">
        <v>14.4338499174461</v>
      </c>
    </row>
    <row r="86" spans="1:13" x14ac:dyDescent="0.35">
      <c r="A86" s="23" t="str">
        <f>B3&amp;C61&amp;D86</f>
        <v>DISTRIBUCION VOLUMEN X CRITERIO (Consumiciones)Total BebidasNIVEL MEDIO</v>
      </c>
      <c r="B86" s="23">
        <v>0</v>
      </c>
      <c r="C86" s="23">
        <v>0</v>
      </c>
      <c r="D86" s="24" t="s">
        <v>189</v>
      </c>
      <c r="E86" s="24">
        <v>25.6189712397458</v>
      </c>
      <c r="F86" s="24">
        <v>24.451156831622601</v>
      </c>
      <c r="G86" s="24">
        <v>25.0149614578438</v>
      </c>
      <c r="H86" s="24">
        <v>25.316659310356901</v>
      </c>
      <c r="I86" s="24">
        <v>24.5313510272698</v>
      </c>
      <c r="J86" s="24">
        <v>23.794318219743499</v>
      </c>
      <c r="K86" s="24">
        <v>24.371191775934101</v>
      </c>
      <c r="L86" s="24">
        <v>24.31393109747</v>
      </c>
      <c r="M86" s="85">
        <v>25.5609223428348</v>
      </c>
    </row>
    <row r="87" spans="1:13" x14ac:dyDescent="0.35">
      <c r="A87" s="23" t="str">
        <f>B3&amp;C61&amp;D87</f>
        <v>DISTRIBUCION VOLUMEN X CRITERIO (Consumiciones)Total BebidasNIVEL MEDIO BAJO</v>
      </c>
      <c r="B87" s="23">
        <v>0</v>
      </c>
      <c r="C87" s="23">
        <v>0</v>
      </c>
      <c r="D87" s="24" t="s">
        <v>190</v>
      </c>
      <c r="E87" s="24">
        <v>14.9520556600101</v>
      </c>
      <c r="F87" s="24">
        <v>15.041007438167799</v>
      </c>
      <c r="G87" s="24">
        <v>15.0333834764442</v>
      </c>
      <c r="H87" s="24">
        <v>15.0216451303636</v>
      </c>
      <c r="I87" s="24">
        <v>15.345434073563201</v>
      </c>
      <c r="J87" s="24">
        <v>15.008151969018799</v>
      </c>
      <c r="K87" s="24">
        <v>15.356770639223701</v>
      </c>
      <c r="L87" s="24">
        <v>15.8661451617374</v>
      </c>
      <c r="M87" s="85">
        <v>17.0147722333685</v>
      </c>
    </row>
    <row r="88" spans="1:13" x14ac:dyDescent="0.35">
      <c r="A88" s="23" t="str">
        <f>B3&amp;C61&amp;D88</f>
        <v>DISTRIBUCION VOLUMEN X CRITERIO (Consumiciones)Total BebidasHOMBRE</v>
      </c>
      <c r="B88" s="23">
        <v>0</v>
      </c>
      <c r="C88" s="23">
        <v>0</v>
      </c>
      <c r="D88" s="24" t="s">
        <v>98</v>
      </c>
      <c r="E88" s="24">
        <v>60.560473493615604</v>
      </c>
      <c r="F88" s="24">
        <v>60.138981820145801</v>
      </c>
      <c r="G88" s="24">
        <v>59.395701185938897</v>
      </c>
      <c r="H88" s="24">
        <v>60.440826074863601</v>
      </c>
      <c r="I88" s="24">
        <v>61.237040752482102</v>
      </c>
      <c r="J88" s="24">
        <v>60.519884253164697</v>
      </c>
      <c r="K88" s="24">
        <v>60.553204983731703</v>
      </c>
      <c r="L88" s="24">
        <v>61.219540201061399</v>
      </c>
      <c r="M88" s="85">
        <v>61.522786082505398</v>
      </c>
    </row>
    <row r="89" spans="1:13" x14ac:dyDescent="0.35">
      <c r="A89" s="23" t="str">
        <f>B3&amp;C61&amp;D89</f>
        <v>DISTRIBUCION VOLUMEN X CRITERIO (Consumiciones)Total BebidasMUJER</v>
      </c>
      <c r="B89" s="23">
        <v>0</v>
      </c>
      <c r="C89" s="23">
        <v>0</v>
      </c>
      <c r="D89" s="24" t="s">
        <v>99</v>
      </c>
      <c r="E89" s="24">
        <v>39.439551905677199</v>
      </c>
      <c r="F89" s="24">
        <v>39.861012178912098</v>
      </c>
      <c r="G89" s="24">
        <v>40.604320254957997</v>
      </c>
      <c r="H89" s="24">
        <v>39.559161368135499</v>
      </c>
      <c r="I89" s="24">
        <v>38.762965778573701</v>
      </c>
      <c r="J89" s="24">
        <v>39.480140468500302</v>
      </c>
      <c r="K89" s="24">
        <v>39.446790605730101</v>
      </c>
      <c r="L89" s="24">
        <v>38.780499393542598</v>
      </c>
      <c r="M89" s="85">
        <v>38.477247558033298</v>
      </c>
    </row>
    <row r="90" spans="1:13" x14ac:dyDescent="0.35">
      <c r="A90" s="23" t="str">
        <f>B3&amp;C90&amp;D90</f>
        <v>DISTRIBUCION VOLUMEN X CRITERIO (Consumiciones)Total Bebidas FriasT.ESPAÑA</v>
      </c>
      <c r="B90" s="23">
        <v>0</v>
      </c>
      <c r="C90" s="23" t="s">
        <v>58</v>
      </c>
      <c r="D90" s="24" t="s">
        <v>46</v>
      </c>
      <c r="E90" s="24">
        <v>100</v>
      </c>
      <c r="F90" s="24">
        <v>100</v>
      </c>
      <c r="G90" s="24">
        <v>100</v>
      </c>
      <c r="H90" s="24">
        <v>100</v>
      </c>
      <c r="I90" s="24">
        <v>100</v>
      </c>
      <c r="J90" s="24">
        <v>100</v>
      </c>
      <c r="K90" s="24">
        <v>100</v>
      </c>
      <c r="L90" s="24">
        <v>100</v>
      </c>
      <c r="M90" s="85">
        <v>100</v>
      </c>
    </row>
    <row r="91" spans="1:13" x14ac:dyDescent="0.35">
      <c r="A91" s="23" t="str">
        <f>B3&amp;C90&amp;D91</f>
        <v>DISTRIBUCION VOLUMEN X CRITERIO (Consumiciones)Total Bebidas FriasBCN AM</v>
      </c>
      <c r="B91" s="23">
        <v>0</v>
      </c>
      <c r="C91" s="23">
        <v>0</v>
      </c>
      <c r="D91" s="24" t="s">
        <v>50</v>
      </c>
      <c r="E91" s="24">
        <v>8.6375438160855396</v>
      </c>
      <c r="F91" s="24">
        <v>8.1163208227455197</v>
      </c>
      <c r="G91" s="24">
        <v>8.5652262714089797</v>
      </c>
      <c r="H91" s="24">
        <v>8.0609786613198597</v>
      </c>
      <c r="I91" s="24">
        <v>8.2901630397028594</v>
      </c>
      <c r="J91" s="24">
        <v>8.1160210047573695</v>
      </c>
      <c r="K91" s="24">
        <v>8.4522062571427004</v>
      </c>
      <c r="L91" s="24">
        <v>8.5039589878803401</v>
      </c>
      <c r="M91" s="85">
        <v>8.6340675004743801</v>
      </c>
    </row>
    <row r="92" spans="1:13" x14ac:dyDescent="0.35">
      <c r="A92" s="23" t="str">
        <f>B3&amp;C90&amp;D92</f>
        <v>DISTRIBUCION VOLUMEN X CRITERIO (Consumiciones)Total Bebidas FriasREST.CAT ARAGON</v>
      </c>
      <c r="B92" s="23">
        <v>0</v>
      </c>
      <c r="C92" s="23">
        <v>0</v>
      </c>
      <c r="D92" s="24" t="s">
        <v>55</v>
      </c>
      <c r="E92" s="24">
        <v>11.952058696972101</v>
      </c>
      <c r="F92" s="24">
        <v>12.6163232821675</v>
      </c>
      <c r="G92" s="24">
        <v>13.131036092551</v>
      </c>
      <c r="H92" s="24">
        <v>12.364684728569101</v>
      </c>
      <c r="I92" s="24">
        <v>13.188272743492099</v>
      </c>
      <c r="J92" s="24">
        <v>13.424815934026901</v>
      </c>
      <c r="K92" s="24">
        <v>13.815639100971699</v>
      </c>
      <c r="L92" s="24">
        <v>13.6293157977922</v>
      </c>
      <c r="M92" s="85">
        <v>13.7896169852032</v>
      </c>
    </row>
    <row r="93" spans="1:13" x14ac:dyDescent="0.35">
      <c r="A93" s="23" t="str">
        <f>B3&amp;C90&amp;D93</f>
        <v>DISTRIBUCION VOLUMEN X CRITERIO (Consumiciones)Total Bebidas FriasLEVANTE</v>
      </c>
      <c r="B93" s="23">
        <v>0</v>
      </c>
      <c r="C93" s="23">
        <v>0</v>
      </c>
      <c r="D93" s="24" t="s">
        <v>59</v>
      </c>
      <c r="E93" s="24">
        <v>13.5086713755317</v>
      </c>
      <c r="F93" s="24">
        <v>13.03241813322</v>
      </c>
      <c r="G93" s="24">
        <v>13.274135454860801</v>
      </c>
      <c r="H93" s="24">
        <v>13.932440960230901</v>
      </c>
      <c r="I93" s="24">
        <v>13.1502355739026</v>
      </c>
      <c r="J93" s="24">
        <v>12.381843159330099</v>
      </c>
      <c r="K93" s="24">
        <v>12.4407122047012</v>
      </c>
      <c r="L93" s="24">
        <v>12.490613221594</v>
      </c>
      <c r="M93" s="85">
        <v>13.2511870676369</v>
      </c>
    </row>
    <row r="94" spans="1:13" x14ac:dyDescent="0.35">
      <c r="A94" s="23" t="str">
        <f>B3&amp;C90&amp;D94</f>
        <v>DISTRIBUCION VOLUMEN X CRITERIO (Consumiciones)Total Bebidas FriasANDALUCIA</v>
      </c>
      <c r="B94" s="23">
        <v>0</v>
      </c>
      <c r="C94" s="23">
        <v>0</v>
      </c>
      <c r="D94" s="24" t="s">
        <v>63</v>
      </c>
      <c r="E94" s="24">
        <v>20.431916195128199</v>
      </c>
      <c r="F94" s="24">
        <v>20.779400668372499</v>
      </c>
      <c r="G94" s="24">
        <v>19.910386212664999</v>
      </c>
      <c r="H94" s="24">
        <v>20.457437856583301</v>
      </c>
      <c r="I94" s="24">
        <v>20.578120462439198</v>
      </c>
      <c r="J94" s="24">
        <v>21.549039889936399</v>
      </c>
      <c r="K94" s="24">
        <v>21.0624654601645</v>
      </c>
      <c r="L94" s="24">
        <v>21.591000105704801</v>
      </c>
      <c r="M94" s="85">
        <v>20.625258386630101</v>
      </c>
    </row>
    <row r="95" spans="1:13" x14ac:dyDescent="0.35">
      <c r="A95" s="23" t="str">
        <f>B3&amp;C90&amp;D95</f>
        <v>DISTRIBUCION VOLUMEN X CRITERIO (Consumiciones)Total Bebidas FriasMDD AM</v>
      </c>
      <c r="B95" s="23">
        <v>0</v>
      </c>
      <c r="C95" s="23">
        <v>0</v>
      </c>
      <c r="D95" s="24" t="s">
        <v>67</v>
      </c>
      <c r="E95" s="24">
        <v>14.2173935473922</v>
      </c>
      <c r="F95" s="24">
        <v>14.074701499952299</v>
      </c>
      <c r="G95" s="24">
        <v>13.7721886681126</v>
      </c>
      <c r="H95" s="24">
        <v>13.593998137165901</v>
      </c>
      <c r="I95" s="24">
        <v>14.1603233311704</v>
      </c>
      <c r="J95" s="24">
        <v>14.0044586336747</v>
      </c>
      <c r="K95" s="24">
        <v>13.363080068033399</v>
      </c>
      <c r="L95" s="24">
        <v>13.3393071717851</v>
      </c>
      <c r="M95" s="85">
        <v>12.9267655280463</v>
      </c>
    </row>
    <row r="96" spans="1:13" x14ac:dyDescent="0.35">
      <c r="A96" s="23" t="str">
        <f>B3&amp;C90&amp;D96</f>
        <v>DISTRIBUCION VOLUMEN X CRITERIO (Consumiciones)Total Bebidas FriasRTO CENTRO</v>
      </c>
      <c r="B96" s="23">
        <v>0</v>
      </c>
      <c r="C96" s="23">
        <v>0</v>
      </c>
      <c r="D96" s="24" t="s">
        <v>70</v>
      </c>
      <c r="E96" s="24">
        <v>9.4377889537260202</v>
      </c>
      <c r="F96" s="24">
        <v>9.7062613932723991</v>
      </c>
      <c r="G96" s="24">
        <v>9.6685178160975394</v>
      </c>
      <c r="H96" s="24">
        <v>9.9510215357644594</v>
      </c>
      <c r="I96" s="24">
        <v>9.6421190838700301</v>
      </c>
      <c r="J96" s="24">
        <v>9.7427049315252194</v>
      </c>
      <c r="K96" s="24">
        <v>9.8883793238508595</v>
      </c>
      <c r="L96" s="24">
        <v>9.9600062861225993</v>
      </c>
      <c r="M96" s="85">
        <v>9.9973467514251109</v>
      </c>
    </row>
    <row r="97" spans="1:13" x14ac:dyDescent="0.35">
      <c r="A97" s="23" t="str">
        <f>B3&amp;C90&amp;D97</f>
        <v>DISTRIBUCION VOLUMEN X CRITERIO (Consumiciones)Total Bebidas FriasNORTE-CENTRO</v>
      </c>
      <c r="B97" s="23">
        <v>0</v>
      </c>
      <c r="C97" s="23">
        <v>0</v>
      </c>
      <c r="D97" s="24" t="s">
        <v>73</v>
      </c>
      <c r="E97" s="24">
        <v>10.5196793254973</v>
      </c>
      <c r="F97" s="24">
        <v>9.7855246291437599</v>
      </c>
      <c r="G97" s="24">
        <v>10.759276009297899</v>
      </c>
      <c r="H97" s="24">
        <v>10.7456758173889</v>
      </c>
      <c r="I97" s="24">
        <v>10.313664317234</v>
      </c>
      <c r="J97" s="24">
        <v>10.214924839304301</v>
      </c>
      <c r="K97" s="24">
        <v>10.926438869185899</v>
      </c>
      <c r="L97" s="24">
        <v>10.447645843717099</v>
      </c>
      <c r="M97" s="85">
        <v>9.9840417835604001</v>
      </c>
    </row>
    <row r="98" spans="1:13" x14ac:dyDescent="0.35">
      <c r="A98" s="23" t="str">
        <f>B3&amp;C90&amp;D98</f>
        <v>DISTRIBUCION VOLUMEN X CRITERIO (Consumiciones)Total Bebidas FriasNOROESTE</v>
      </c>
      <c r="B98" s="23">
        <v>0</v>
      </c>
      <c r="C98" s="23">
        <v>0</v>
      </c>
      <c r="D98" s="24" t="s">
        <v>75</v>
      </c>
      <c r="E98" s="24">
        <v>11.2949401527405</v>
      </c>
      <c r="F98" s="24">
        <v>11.889082035496299</v>
      </c>
      <c r="G98" s="24">
        <v>10.9192010555766</v>
      </c>
      <c r="H98" s="24">
        <v>10.8937709092795</v>
      </c>
      <c r="I98" s="24">
        <v>10.6771073054678</v>
      </c>
      <c r="J98" s="24">
        <v>10.5661895752511</v>
      </c>
      <c r="K98" s="24">
        <v>10.0510988362423</v>
      </c>
      <c r="L98" s="24">
        <v>10.0381548320523</v>
      </c>
      <c r="M98" s="85">
        <v>10.791724211415399</v>
      </c>
    </row>
    <row r="99" spans="1:13" x14ac:dyDescent="0.35">
      <c r="A99" s="23" t="str">
        <f>B3&amp;C90&amp;D99</f>
        <v>DISTRIBUCION VOLUMEN X CRITERIO (Consumiciones)Total Bebidas Frias&lt;2MIL</v>
      </c>
      <c r="B99" s="23">
        <v>0</v>
      </c>
      <c r="C99" s="23">
        <v>0</v>
      </c>
      <c r="D99" s="24" t="s">
        <v>78</v>
      </c>
      <c r="E99" s="25">
        <v>5.6657646916759203</v>
      </c>
      <c r="F99" s="24">
        <v>5.5167767012067896</v>
      </c>
      <c r="G99" s="24">
        <v>5.8552303886765404</v>
      </c>
      <c r="H99" s="24">
        <v>5.3985244925670601</v>
      </c>
      <c r="I99" s="24">
        <v>5.7839341163890499</v>
      </c>
      <c r="J99" s="24">
        <v>5.9833482022195597</v>
      </c>
      <c r="K99" s="24">
        <v>6.2294337076602</v>
      </c>
      <c r="L99" s="24">
        <v>5.8328590096616004</v>
      </c>
      <c r="M99" s="85">
        <v>6.8554744638613103</v>
      </c>
    </row>
    <row r="100" spans="1:13" x14ac:dyDescent="0.35">
      <c r="A100" s="23" t="str">
        <f>B3&amp;C90&amp;D100</f>
        <v>DISTRIBUCION VOLUMEN X CRITERIO (Consumiciones)Total Bebidas Frias2-5MIL</v>
      </c>
      <c r="B100" s="23">
        <v>0</v>
      </c>
      <c r="C100" s="23">
        <v>0</v>
      </c>
      <c r="D100" s="24" t="s">
        <v>81</v>
      </c>
      <c r="E100" s="24">
        <v>5.6620876270687699</v>
      </c>
      <c r="F100" s="24">
        <v>5.1659745853168602</v>
      </c>
      <c r="G100" s="24">
        <v>5.3233507425670403</v>
      </c>
      <c r="H100" s="24">
        <v>5.2555168008998798</v>
      </c>
      <c r="I100" s="24">
        <v>5.2347825842478803</v>
      </c>
      <c r="J100" s="24">
        <v>4.8671981531420796</v>
      </c>
      <c r="K100" s="24">
        <v>5.1579892316194398</v>
      </c>
      <c r="L100" s="24">
        <v>4.5681183273836501</v>
      </c>
      <c r="M100" s="85">
        <v>4.1528116279176199</v>
      </c>
    </row>
    <row r="101" spans="1:13" x14ac:dyDescent="0.35">
      <c r="A101" s="23" t="str">
        <f>B3&amp;C90&amp;D101</f>
        <v>DISTRIBUCION VOLUMEN X CRITERIO (Consumiciones)Total Bebidas Frias5-10MIL</v>
      </c>
      <c r="B101" s="23">
        <v>0</v>
      </c>
      <c r="C101" s="23">
        <v>0</v>
      </c>
      <c r="D101" s="24" t="s">
        <v>82</v>
      </c>
      <c r="E101" s="24">
        <v>7.3185355010213096</v>
      </c>
      <c r="F101" s="24">
        <v>8.5339129699094602</v>
      </c>
      <c r="G101" s="24">
        <v>8.1909115371024193</v>
      </c>
      <c r="H101" s="24">
        <v>8.0571477811770293</v>
      </c>
      <c r="I101" s="24">
        <v>7.7652887574099001</v>
      </c>
      <c r="J101" s="24">
        <v>8.0862544428841705</v>
      </c>
      <c r="K101" s="24">
        <v>7.6973398290580004</v>
      </c>
      <c r="L101" s="24">
        <v>8.0722137991624301</v>
      </c>
      <c r="M101" s="85">
        <v>7.3105552940640797</v>
      </c>
    </row>
    <row r="102" spans="1:13" x14ac:dyDescent="0.35">
      <c r="A102" s="23" t="str">
        <f>B3&amp;C90&amp;D102</f>
        <v>DISTRIBUCION VOLUMEN X CRITERIO (Consumiciones)Total Bebidas Frias10-30MIL</v>
      </c>
      <c r="B102" s="23">
        <v>0</v>
      </c>
      <c r="C102" s="23">
        <v>0</v>
      </c>
      <c r="D102" s="24" t="s">
        <v>83</v>
      </c>
      <c r="E102" s="24">
        <v>16.5586280909368</v>
      </c>
      <c r="F102" s="24">
        <v>16.025406812992401</v>
      </c>
      <c r="G102" s="24">
        <v>16.3547658182502</v>
      </c>
      <c r="H102" s="24">
        <v>16.636379655821099</v>
      </c>
      <c r="I102" s="24">
        <v>17.0417414299516</v>
      </c>
      <c r="J102" s="24">
        <v>17.871581595638101</v>
      </c>
      <c r="K102" s="24">
        <v>17.6698219756518</v>
      </c>
      <c r="L102" s="24">
        <v>17.981422238607799</v>
      </c>
      <c r="M102" s="85">
        <v>17.9275699517076</v>
      </c>
    </row>
    <row r="103" spans="1:13" x14ac:dyDescent="0.35">
      <c r="A103" s="23" t="str">
        <f>B3&amp;C90&amp;D103</f>
        <v>DISTRIBUCION VOLUMEN X CRITERIO (Consumiciones)Total Bebidas Frias30-100MIL</v>
      </c>
      <c r="B103" s="23">
        <v>0</v>
      </c>
      <c r="C103" s="23">
        <v>0</v>
      </c>
      <c r="D103" s="24" t="s">
        <v>84</v>
      </c>
      <c r="E103" s="24">
        <v>19.716810466765001</v>
      </c>
      <c r="F103" s="24">
        <v>20.084269635287399</v>
      </c>
      <c r="G103" s="24">
        <v>20.4388423670074</v>
      </c>
      <c r="H103" s="24">
        <v>20.976419378207598</v>
      </c>
      <c r="I103" s="24">
        <v>19.996316942987701</v>
      </c>
      <c r="J103" s="24">
        <v>19.942438104450702</v>
      </c>
      <c r="K103" s="24">
        <v>21.00781203891</v>
      </c>
      <c r="L103" s="24">
        <v>21.527925448113699</v>
      </c>
      <c r="M103" s="85">
        <v>22.408825824264401</v>
      </c>
    </row>
    <row r="104" spans="1:13" x14ac:dyDescent="0.35">
      <c r="A104" s="23" t="str">
        <f>B3&amp;C90&amp;D104</f>
        <v>DISTRIBUCION VOLUMEN X CRITERIO (Consumiciones)Total Bebidas Frias100-200MIL</v>
      </c>
      <c r="B104" s="23">
        <v>0</v>
      </c>
      <c r="C104" s="23">
        <v>0</v>
      </c>
      <c r="D104" s="24" t="s">
        <v>85</v>
      </c>
      <c r="E104" s="24">
        <v>10.1670326156651</v>
      </c>
      <c r="F104" s="24">
        <v>9.8051272062244994</v>
      </c>
      <c r="G104" s="24">
        <v>9.7038614782611496</v>
      </c>
      <c r="H104" s="24">
        <v>9.5330532555811303</v>
      </c>
      <c r="I104" s="24">
        <v>10.4608401657516</v>
      </c>
      <c r="J104" s="24">
        <v>10.360622989397999</v>
      </c>
      <c r="K104" s="24">
        <v>10.421500008048101</v>
      </c>
      <c r="L104" s="24">
        <v>10.234900584117399</v>
      </c>
      <c r="M104" s="85">
        <v>9.4979797876673597</v>
      </c>
    </row>
    <row r="105" spans="1:13" x14ac:dyDescent="0.35">
      <c r="A105" s="23" t="str">
        <f>B3&amp;C90&amp;D105</f>
        <v>DISTRIBUCION VOLUMEN X CRITERIO (Consumiciones)Total Bebidas Frias200-500MIL</v>
      </c>
      <c r="B105" s="23">
        <v>0</v>
      </c>
      <c r="C105" s="23">
        <v>0</v>
      </c>
      <c r="D105" s="24" t="s">
        <v>86</v>
      </c>
      <c r="E105" s="24">
        <v>14.7260371436816</v>
      </c>
      <c r="F105" s="24">
        <v>14.892370774590001</v>
      </c>
      <c r="G105" s="24">
        <v>14.9371160323805</v>
      </c>
      <c r="H105" s="24">
        <v>14.723058886254201</v>
      </c>
      <c r="I105" s="24">
        <v>13.259825263311001</v>
      </c>
      <c r="J105" s="24">
        <v>13.394018033689701</v>
      </c>
      <c r="K105" s="24">
        <v>13.718364193390901</v>
      </c>
      <c r="L105" s="24">
        <v>13.4355086620096</v>
      </c>
      <c r="M105" s="85">
        <v>13.633531804775799</v>
      </c>
    </row>
    <row r="106" spans="1:13" x14ac:dyDescent="0.35">
      <c r="A106" s="23" t="str">
        <f>B3&amp;C90&amp;D106</f>
        <v>DISTRIBUCION VOLUMEN X CRITERIO (Consumiciones)Total Bebidas Frias&gt;500MIL</v>
      </c>
      <c r="B106" s="23">
        <v>0</v>
      </c>
      <c r="C106" s="23">
        <v>0</v>
      </c>
      <c r="D106" s="24" t="s">
        <v>87</v>
      </c>
      <c r="E106" s="24">
        <v>20.1851004616457</v>
      </c>
      <c r="F106" s="24">
        <v>19.976192795074098</v>
      </c>
      <c r="G106" s="24">
        <v>19.1958879195479</v>
      </c>
      <c r="H106" s="24">
        <v>19.419894370553401</v>
      </c>
      <c r="I106" s="24">
        <v>20.457284797420701</v>
      </c>
      <c r="J106" s="24">
        <v>19.494522221025498</v>
      </c>
      <c r="K106" s="24">
        <v>18.097747063778598</v>
      </c>
      <c r="L106" s="24">
        <v>18.347064287510801</v>
      </c>
      <c r="M106" s="85">
        <v>18.213254766195501</v>
      </c>
    </row>
    <row r="107" spans="1:13" x14ac:dyDescent="0.35">
      <c r="A107" s="23" t="str">
        <f>B3&amp;C90&amp;D107</f>
        <v>DISTRIBUCION VOLUMEN X CRITERIO (Consumiciones)Total Bebidas FriasDE 15 A 19 AÑOS</v>
      </c>
      <c r="B107" s="23">
        <v>0</v>
      </c>
      <c r="C107" s="23">
        <v>0</v>
      </c>
      <c r="D107" s="24" t="s">
        <v>88</v>
      </c>
      <c r="E107" s="24">
        <v>1.8088618050724901</v>
      </c>
      <c r="F107" s="24">
        <v>1.40105204235321</v>
      </c>
      <c r="G107" s="24">
        <v>2.26111386676263</v>
      </c>
      <c r="H107" s="24">
        <v>2.6263905363382798</v>
      </c>
      <c r="I107" s="24">
        <v>1.40233215762125</v>
      </c>
      <c r="J107" s="24">
        <v>1.41560907902999</v>
      </c>
      <c r="K107" s="24">
        <v>2.08685460808353</v>
      </c>
      <c r="L107" s="24">
        <v>1.93379823231447</v>
      </c>
      <c r="M107" s="85">
        <v>1.35962267308281</v>
      </c>
    </row>
    <row r="108" spans="1:13" x14ac:dyDescent="0.35">
      <c r="A108" s="23" t="str">
        <f>B3&amp;C90&amp;D108</f>
        <v>DISTRIBUCION VOLUMEN X CRITERIO (Consumiciones)Total Bebidas FriasDE 20 A 24 AÑOS</v>
      </c>
      <c r="B108" s="23">
        <v>0</v>
      </c>
      <c r="C108" s="23">
        <v>0</v>
      </c>
      <c r="D108" s="24" t="s">
        <v>89</v>
      </c>
      <c r="E108" s="24">
        <v>2.9144427682411802</v>
      </c>
      <c r="F108" s="24">
        <v>2.59871775574792</v>
      </c>
      <c r="G108" s="24">
        <v>2.8787059460475901</v>
      </c>
      <c r="H108" s="24">
        <v>2.38990764792565</v>
      </c>
      <c r="I108" s="24">
        <v>2.5167275101281099</v>
      </c>
      <c r="J108" s="24">
        <v>2.6203566906939701</v>
      </c>
      <c r="K108" s="24">
        <v>2.4498199904495701</v>
      </c>
      <c r="L108" s="24">
        <v>2.3486879404062999</v>
      </c>
      <c r="M108" s="85">
        <v>2.63642550033568</v>
      </c>
    </row>
    <row r="109" spans="1:13" x14ac:dyDescent="0.35">
      <c r="A109" s="23" t="str">
        <f>B3&amp;C90&amp;D109</f>
        <v>DISTRIBUCION VOLUMEN X CRITERIO (Consumiciones)Total Bebidas FriasDE 25 A 34 AÑOS</v>
      </c>
      <c r="B109" s="23">
        <v>0</v>
      </c>
      <c r="C109" s="23">
        <v>0</v>
      </c>
      <c r="D109" s="24" t="s">
        <v>90</v>
      </c>
      <c r="E109" s="24">
        <v>7.9154331832687301</v>
      </c>
      <c r="F109" s="24">
        <v>8.0204879689994808</v>
      </c>
      <c r="G109" s="24">
        <v>7.0441974083907999</v>
      </c>
      <c r="H109" s="24">
        <v>8.1155383123515303</v>
      </c>
      <c r="I109" s="24">
        <v>7.2892840964215901</v>
      </c>
      <c r="J109" s="24">
        <v>6.58459109208074</v>
      </c>
      <c r="K109" s="24">
        <v>6.4542565149507203</v>
      </c>
      <c r="L109" s="24">
        <v>7.10882057804245</v>
      </c>
      <c r="M109" s="85">
        <v>6.6813223152521699</v>
      </c>
    </row>
    <row r="110" spans="1:13" x14ac:dyDescent="0.35">
      <c r="A110" s="23" t="str">
        <f>B3&amp;C90&amp;D110</f>
        <v>DISTRIBUCION VOLUMEN X CRITERIO (Consumiciones)Total Bebidas FriasDE 35 A 49 AÑOS</v>
      </c>
      <c r="B110" s="23">
        <v>0</v>
      </c>
      <c r="C110" s="23">
        <v>0</v>
      </c>
      <c r="D110" s="24" t="s">
        <v>91</v>
      </c>
      <c r="E110" s="24">
        <v>24.269193330487401</v>
      </c>
      <c r="F110" s="24">
        <v>23.985276916160299</v>
      </c>
      <c r="G110" s="24">
        <v>24.2612616993617</v>
      </c>
      <c r="H110" s="24">
        <v>23.677829972608301</v>
      </c>
      <c r="I110" s="24">
        <v>22.8483080722559</v>
      </c>
      <c r="J110" s="24">
        <v>23.017198457971201</v>
      </c>
      <c r="K110" s="24">
        <v>22.725414343890701</v>
      </c>
      <c r="L110" s="24">
        <v>23.204284718217998</v>
      </c>
      <c r="M110" s="85">
        <v>22.487085509120401</v>
      </c>
    </row>
    <row r="111" spans="1:13" x14ac:dyDescent="0.35">
      <c r="A111" s="23" t="str">
        <f>B3&amp;C90&amp;D111</f>
        <v>DISTRIBUCION VOLUMEN X CRITERIO (Consumiciones)Total Bebidas FriasDE 50 A 59 AÑOS</v>
      </c>
      <c r="B111" s="23">
        <v>0</v>
      </c>
      <c r="C111" s="23">
        <v>0</v>
      </c>
      <c r="D111" s="24" t="s">
        <v>92</v>
      </c>
      <c r="E111" s="24">
        <v>24.721620811074501</v>
      </c>
      <c r="F111" s="24">
        <v>24.271750390310299</v>
      </c>
      <c r="G111" s="24">
        <v>25.674923895389</v>
      </c>
      <c r="H111" s="24">
        <v>24.5118559339484</v>
      </c>
      <c r="I111" s="24">
        <v>25.409356440845499</v>
      </c>
      <c r="J111" s="24">
        <v>25.701980779509</v>
      </c>
      <c r="K111" s="24">
        <v>26.115321468620401</v>
      </c>
      <c r="L111" s="24">
        <v>25.318021524914901</v>
      </c>
      <c r="M111" s="85">
        <v>25.537147885691802</v>
      </c>
    </row>
    <row r="112" spans="1:13" x14ac:dyDescent="0.35">
      <c r="A112" s="23" t="str">
        <f>B3&amp;C90&amp;D112</f>
        <v>DISTRIBUCION VOLUMEN X CRITERIO (Consumiciones)Total Bebidas FriasDE 60 A 75 AÑOS</v>
      </c>
      <c r="B112" s="23">
        <v>0</v>
      </c>
      <c r="C112" s="23">
        <v>0</v>
      </c>
      <c r="D112" s="24" t="s">
        <v>93</v>
      </c>
      <c r="E112" s="25">
        <v>38.370446968009098</v>
      </c>
      <c r="F112" s="24">
        <v>39.722734601804802</v>
      </c>
      <c r="G112" s="24">
        <v>37.879769303338897</v>
      </c>
      <c r="H112" s="24">
        <v>38.678474369464702</v>
      </c>
      <c r="I112" s="25">
        <v>40.533998751462399</v>
      </c>
      <c r="J112" s="24">
        <v>40.6602598363271</v>
      </c>
      <c r="K112" s="24">
        <v>40.168339780769301</v>
      </c>
      <c r="L112" s="24">
        <v>40.086388129428101</v>
      </c>
      <c r="M112" s="85">
        <v>41.298394943032598</v>
      </c>
    </row>
    <row r="113" spans="1:13" x14ac:dyDescent="0.35">
      <c r="A113" s="23" t="str">
        <f>B3&amp;C90&amp;D113</f>
        <v>DISTRIBUCION VOLUMEN X CRITERIO (Consumiciones)Total Bebidas FriasNIVEL ALTO</v>
      </c>
      <c r="B113" s="23">
        <v>0</v>
      </c>
      <c r="C113" s="23">
        <v>0</v>
      </c>
      <c r="D113" s="24" t="s">
        <v>187</v>
      </c>
      <c r="E113" s="24">
        <v>22.946992103325201</v>
      </c>
      <c r="F113" s="24">
        <v>23.0892406190267</v>
      </c>
      <c r="G113" s="24">
        <v>24.026331060731302</v>
      </c>
      <c r="H113" s="24">
        <v>23.073958040405302</v>
      </c>
      <c r="I113" s="24">
        <v>23.721101210617601</v>
      </c>
      <c r="J113" s="24">
        <v>24.940090920360301</v>
      </c>
      <c r="K113" s="24">
        <v>24.4198581921783</v>
      </c>
      <c r="L113" s="24">
        <v>23.4843069914916</v>
      </c>
      <c r="M113" s="85">
        <v>22.0727398482145</v>
      </c>
    </row>
    <row r="114" spans="1:13" x14ac:dyDescent="0.35">
      <c r="A114" s="23" t="str">
        <f>B3&amp;C90&amp;D114</f>
        <v>DISTRIBUCION VOLUMEN X CRITERIO (Consumiciones)Total Bebidas FriasNIVEL MEDIO ALTO</v>
      </c>
      <c r="B114" s="23">
        <v>0</v>
      </c>
      <c r="C114" s="23">
        <v>0</v>
      </c>
      <c r="D114" s="24" t="s">
        <v>188</v>
      </c>
      <c r="E114" s="24">
        <v>14.257611087205801</v>
      </c>
      <c r="F114" s="24">
        <v>13.789477412176501</v>
      </c>
      <c r="G114" s="24">
        <v>14.195463225019999</v>
      </c>
      <c r="H114" s="24">
        <v>14.0790170398323</v>
      </c>
      <c r="I114" s="24">
        <v>14.7017819131209</v>
      </c>
      <c r="J114" s="24">
        <v>13.8588011274612</v>
      </c>
      <c r="K114" s="24">
        <v>14.070348590774699</v>
      </c>
      <c r="L114" s="24">
        <v>14.0868345384918</v>
      </c>
      <c r="M114" s="85">
        <v>14.7385904737228</v>
      </c>
    </row>
    <row r="115" spans="1:13" x14ac:dyDescent="0.35">
      <c r="A115" s="23" t="str">
        <f>B3&amp;C90&amp;D115</f>
        <v>DISTRIBUCION VOLUMEN X CRITERIO (Consumiciones)Total Bebidas FriasNIVEL MEDIO</v>
      </c>
      <c r="B115" s="23">
        <v>0</v>
      </c>
      <c r="C115" s="23">
        <v>0</v>
      </c>
      <c r="D115" s="24" t="s">
        <v>189</v>
      </c>
      <c r="E115" s="24">
        <v>25.264517913926301</v>
      </c>
      <c r="F115" s="24">
        <v>24.816561550970501</v>
      </c>
      <c r="G115" s="24">
        <v>25.5754610853377</v>
      </c>
      <c r="H115" s="24">
        <v>24.9328116766862</v>
      </c>
      <c r="I115" s="24">
        <v>23.882375529600498</v>
      </c>
      <c r="J115" s="24">
        <v>23.262159124856002</v>
      </c>
      <c r="K115" s="24">
        <v>24.246977932063199</v>
      </c>
      <c r="L115" s="24">
        <v>23.864821853689499</v>
      </c>
      <c r="M115" s="85">
        <v>24.814363544810501</v>
      </c>
    </row>
    <row r="116" spans="1:13" x14ac:dyDescent="0.35">
      <c r="A116" s="23" t="str">
        <f>B3&amp;C90&amp;D116</f>
        <v>DISTRIBUCION VOLUMEN X CRITERIO (Consumiciones)Total Bebidas FriasNIVEL MEDIO BAJO</v>
      </c>
      <c r="B116" s="23">
        <v>0</v>
      </c>
      <c r="C116" s="23">
        <v>0</v>
      </c>
      <c r="D116" s="24" t="s">
        <v>190</v>
      </c>
      <c r="E116" s="24">
        <v>15.147306518994499</v>
      </c>
      <c r="F116" s="24">
        <v>15.1706199415838</v>
      </c>
      <c r="G116" s="24">
        <v>14.934373348635299</v>
      </c>
      <c r="H116" s="24">
        <v>15.426968320417799</v>
      </c>
      <c r="I116" s="24">
        <v>15.329307352161999</v>
      </c>
      <c r="J116" s="24">
        <v>14.830413409228999</v>
      </c>
      <c r="K116" s="24">
        <v>15.0062372906819</v>
      </c>
      <c r="L116" s="24">
        <v>16.1715334128872</v>
      </c>
      <c r="M116" s="85">
        <v>17.746348732149698</v>
      </c>
    </row>
    <row r="117" spans="1:13" x14ac:dyDescent="0.35">
      <c r="A117" s="23" t="str">
        <f>B3&amp;C90&amp;D117</f>
        <v>DISTRIBUCION VOLUMEN X CRITERIO (Consumiciones)Total Bebidas FriasHOMBRE</v>
      </c>
      <c r="B117" s="23">
        <v>0</v>
      </c>
      <c r="C117" s="23">
        <v>0</v>
      </c>
      <c r="D117" s="24" t="s">
        <v>98</v>
      </c>
      <c r="E117" s="24">
        <v>59.893168970926503</v>
      </c>
      <c r="F117" s="24">
        <v>58.963560219931402</v>
      </c>
      <c r="G117" s="24">
        <v>58.032704720593102</v>
      </c>
      <c r="H117" s="24">
        <v>60.014949146437701</v>
      </c>
      <c r="I117" s="24">
        <v>61.068587916644397</v>
      </c>
      <c r="J117" s="24">
        <v>59.195982758866002</v>
      </c>
      <c r="K117" s="24">
        <v>59.115464993373699</v>
      </c>
      <c r="L117" s="24">
        <v>61.013773191169903</v>
      </c>
      <c r="M117" s="85">
        <v>60.9588377996742</v>
      </c>
    </row>
    <row r="118" spans="1:13" x14ac:dyDescent="0.35">
      <c r="A118" s="23" t="str">
        <f>B3&amp;C90&amp;D118</f>
        <v>DISTRIBUCION VOLUMEN X CRITERIO (Consumiciones)Total Bebidas FriasMUJER</v>
      </c>
      <c r="B118" s="23">
        <v>0</v>
      </c>
      <c r="C118" s="23">
        <v>0</v>
      </c>
      <c r="D118" s="24" t="s">
        <v>99</v>
      </c>
      <c r="E118" s="24">
        <v>40.106831029073497</v>
      </c>
      <c r="F118" s="24">
        <v>41.036479130820602</v>
      </c>
      <c r="G118" s="24">
        <v>41.967262859977197</v>
      </c>
      <c r="H118" s="24">
        <v>39.985040095684901</v>
      </c>
      <c r="I118" s="24">
        <v>38.931412083355603</v>
      </c>
      <c r="J118" s="24">
        <v>40.804017241133998</v>
      </c>
      <c r="K118" s="24">
        <v>40.884548420154601</v>
      </c>
      <c r="L118" s="24">
        <v>38.986226808830097</v>
      </c>
      <c r="M118" s="85">
        <v>39.0411622003258</v>
      </c>
    </row>
    <row r="119" spans="1:13" x14ac:dyDescent="0.35">
      <c r="A119" s="23" t="str">
        <f>B3&amp;C119&amp;D119</f>
        <v>DISTRIBUCION VOLUMEN X CRITERIO (Consumiciones)Total Bebidas CalientesT.ESPAÑA</v>
      </c>
      <c r="B119" s="23">
        <v>0</v>
      </c>
      <c r="C119" s="23" t="s">
        <v>62</v>
      </c>
      <c r="D119" s="24" t="s">
        <v>46</v>
      </c>
      <c r="E119" s="24">
        <v>100</v>
      </c>
      <c r="F119" s="24">
        <v>100</v>
      </c>
      <c r="G119" s="24">
        <v>100</v>
      </c>
      <c r="H119" s="24">
        <v>100</v>
      </c>
      <c r="I119" s="24">
        <v>100</v>
      </c>
      <c r="J119" s="24">
        <v>100</v>
      </c>
      <c r="K119" s="24">
        <v>100</v>
      </c>
      <c r="L119" s="24">
        <v>100</v>
      </c>
      <c r="M119" s="85">
        <v>100</v>
      </c>
    </row>
    <row r="120" spans="1:13" x14ac:dyDescent="0.35">
      <c r="A120" s="23" t="str">
        <f>B3&amp;C119&amp;D120</f>
        <v>DISTRIBUCION VOLUMEN X CRITERIO (Consumiciones)Total Bebidas CalientesBCN AM</v>
      </c>
      <c r="B120" s="23">
        <v>0</v>
      </c>
      <c r="C120" s="23">
        <v>0</v>
      </c>
      <c r="D120" s="24" t="s">
        <v>50</v>
      </c>
      <c r="E120" s="24">
        <v>9.6521357743227298</v>
      </c>
      <c r="F120" s="25">
        <v>9.7925206049187103</v>
      </c>
      <c r="G120" s="24">
        <v>10.017335530264599</v>
      </c>
      <c r="H120" s="24">
        <v>10.1766127275099</v>
      </c>
      <c r="I120" s="24">
        <v>9.5699811441201792</v>
      </c>
      <c r="J120" s="24">
        <v>10.119463948070299</v>
      </c>
      <c r="K120" s="25">
        <v>10.0940143348028</v>
      </c>
      <c r="L120" s="24">
        <v>10.791859662324001</v>
      </c>
      <c r="M120" s="85">
        <v>10.1541285474253</v>
      </c>
    </row>
    <row r="121" spans="1:13" x14ac:dyDescent="0.35">
      <c r="A121" s="23" t="str">
        <f>B3&amp;C119&amp;D121</f>
        <v>DISTRIBUCION VOLUMEN X CRITERIO (Consumiciones)Total Bebidas CalientesREST.CAT ARAGON</v>
      </c>
      <c r="B121" s="23">
        <v>0</v>
      </c>
      <c r="C121" s="23">
        <v>0</v>
      </c>
      <c r="D121" s="24" t="s">
        <v>55</v>
      </c>
      <c r="E121" s="24">
        <v>16.076703807033098</v>
      </c>
      <c r="F121" s="24">
        <v>16.480796054195601</v>
      </c>
      <c r="G121" s="24">
        <v>15.6740672117123</v>
      </c>
      <c r="H121" s="24">
        <v>15.602874308922599</v>
      </c>
      <c r="I121" s="24">
        <v>16.459345468500299</v>
      </c>
      <c r="J121" s="24">
        <v>15.965869246430399</v>
      </c>
      <c r="K121" s="24">
        <v>15.1535185296354</v>
      </c>
      <c r="L121" s="24">
        <v>16.5920278156891</v>
      </c>
      <c r="M121" s="85">
        <v>15.8160152458568</v>
      </c>
    </row>
    <row r="122" spans="1:13" x14ac:dyDescent="0.35">
      <c r="A122" s="23" t="str">
        <f>B3&amp;C119&amp;D122</f>
        <v>DISTRIBUCION VOLUMEN X CRITERIO (Consumiciones)Total Bebidas CalientesLEVANTE</v>
      </c>
      <c r="B122" s="23">
        <v>0</v>
      </c>
      <c r="C122" s="23">
        <v>0</v>
      </c>
      <c r="D122" s="24" t="s">
        <v>59</v>
      </c>
      <c r="E122" s="24">
        <v>16.397546579642299</v>
      </c>
      <c r="F122" s="24">
        <v>15.055447291952399</v>
      </c>
      <c r="G122" s="24">
        <v>14.875125932687</v>
      </c>
      <c r="H122" s="24">
        <v>16.757076262976199</v>
      </c>
      <c r="I122" s="24">
        <v>15.4254380947812</v>
      </c>
      <c r="J122" s="24">
        <v>14.845072977874301</v>
      </c>
      <c r="K122" s="24">
        <v>14.664973773118099</v>
      </c>
      <c r="L122" s="24">
        <v>14.720678576890201</v>
      </c>
      <c r="M122" s="85">
        <v>15.2148005289057</v>
      </c>
    </row>
    <row r="123" spans="1:13" x14ac:dyDescent="0.35">
      <c r="A123" s="23" t="str">
        <f>B3&amp;C119&amp;D123</f>
        <v>DISTRIBUCION VOLUMEN X CRITERIO (Consumiciones)Total Bebidas CalientesANDALUCIA</v>
      </c>
      <c r="B123" s="23">
        <v>0</v>
      </c>
      <c r="C123" s="23">
        <v>0</v>
      </c>
      <c r="D123" s="24" t="s">
        <v>63</v>
      </c>
      <c r="E123" s="24">
        <v>16.534349631307201</v>
      </c>
      <c r="F123" s="24">
        <v>16.059473261881902</v>
      </c>
      <c r="G123" s="24">
        <v>16.552658224385802</v>
      </c>
      <c r="H123" s="24">
        <v>16.624338137670399</v>
      </c>
      <c r="I123" s="24">
        <v>17.569561960568699</v>
      </c>
      <c r="J123" s="24">
        <v>16.5940713710438</v>
      </c>
      <c r="K123" s="24">
        <v>17.5918881268063</v>
      </c>
      <c r="L123" s="24">
        <v>15.885730894469701</v>
      </c>
      <c r="M123" s="85">
        <v>16.377815922206398</v>
      </c>
    </row>
    <row r="124" spans="1:13" x14ac:dyDescent="0.35">
      <c r="A124" s="23" t="str">
        <f>B3&amp;C119&amp;D124</f>
        <v>DISTRIBUCION VOLUMEN X CRITERIO (Consumiciones)Total Bebidas CalientesMDD AM</v>
      </c>
      <c r="B124" s="23">
        <v>0</v>
      </c>
      <c r="C124" s="23">
        <v>0</v>
      </c>
      <c r="D124" s="24" t="s">
        <v>67</v>
      </c>
      <c r="E124" s="24">
        <v>9.8075145415481408</v>
      </c>
      <c r="F124" s="24">
        <v>10.1505172675104</v>
      </c>
      <c r="G124" s="24">
        <v>10.510795388065199</v>
      </c>
      <c r="H124" s="24">
        <v>10.113836927978699</v>
      </c>
      <c r="I124" s="24">
        <v>10.2688782043003</v>
      </c>
      <c r="J124" s="24">
        <v>10.4115158557181</v>
      </c>
      <c r="K124" s="24">
        <v>10.114917001239</v>
      </c>
      <c r="L124" s="24">
        <v>10.3373688861247</v>
      </c>
      <c r="M124" s="85">
        <v>9.8548063951228393</v>
      </c>
    </row>
    <row r="125" spans="1:13" x14ac:dyDescent="0.35">
      <c r="A125" s="23" t="str">
        <f>B3&amp;C119&amp;D125</f>
        <v>DISTRIBUCION VOLUMEN X CRITERIO (Consumiciones)Total Bebidas CalientesRTO CENTRO</v>
      </c>
      <c r="B125" s="23">
        <v>0</v>
      </c>
      <c r="C125" s="23">
        <v>0</v>
      </c>
      <c r="D125" s="24" t="s">
        <v>70</v>
      </c>
      <c r="E125" s="24">
        <v>7.6572935625497598</v>
      </c>
      <c r="F125" s="24">
        <v>8.4170175510131902</v>
      </c>
      <c r="G125" s="24">
        <v>8.1101929372339807</v>
      </c>
      <c r="H125" s="24">
        <v>7.4441992474202197</v>
      </c>
      <c r="I125" s="24">
        <v>7.1068202197023602</v>
      </c>
      <c r="J125" s="24">
        <v>7.4941299805239803</v>
      </c>
      <c r="K125" s="24">
        <v>7.6334229333657602</v>
      </c>
      <c r="L125" s="24">
        <v>7.6864707564789896</v>
      </c>
      <c r="M125" s="85">
        <v>7.8605606495100799</v>
      </c>
    </row>
    <row r="126" spans="1:13" x14ac:dyDescent="0.35">
      <c r="A126" s="23" t="str">
        <f>B3&amp;C119&amp;D126</f>
        <v>DISTRIBUCION VOLUMEN X CRITERIO (Consumiciones)Total Bebidas CalientesNORTE-CENTRO</v>
      </c>
      <c r="B126" s="23">
        <v>0</v>
      </c>
      <c r="C126" s="23">
        <v>0</v>
      </c>
      <c r="D126" s="24" t="s">
        <v>73</v>
      </c>
      <c r="E126" s="24">
        <v>11.3293377240007</v>
      </c>
      <c r="F126" s="24">
        <v>11.4024346616547</v>
      </c>
      <c r="G126" s="24">
        <v>11.9639142386372</v>
      </c>
      <c r="H126" s="24">
        <v>11.441724826613401</v>
      </c>
      <c r="I126" s="24">
        <v>11.3575377394346</v>
      </c>
      <c r="J126" s="24">
        <v>12.2426669127792</v>
      </c>
      <c r="K126" s="24">
        <v>12.052954623977399</v>
      </c>
      <c r="L126" s="24">
        <v>11.703918907591801</v>
      </c>
      <c r="M126" s="85">
        <v>11.6068562201219</v>
      </c>
    </row>
    <row r="127" spans="1:13" x14ac:dyDescent="0.35">
      <c r="A127" s="23" t="str">
        <f>B3&amp;C119&amp;D127</f>
        <v>DISTRIBUCION VOLUMEN X CRITERIO (Consumiciones)Total Bebidas CalientesNOROESTE</v>
      </c>
      <c r="B127" s="23">
        <v>0</v>
      </c>
      <c r="C127" s="23">
        <v>0</v>
      </c>
      <c r="D127" s="24" t="s">
        <v>75</v>
      </c>
      <c r="E127" s="24">
        <v>12.5451154931513</v>
      </c>
      <c r="F127" s="24">
        <v>12.641808693725499</v>
      </c>
      <c r="G127" s="24">
        <v>12.2959004066822</v>
      </c>
      <c r="H127" s="24">
        <v>11.8393511317723</v>
      </c>
      <c r="I127" s="24">
        <v>12.2424283126017</v>
      </c>
      <c r="J127" s="24">
        <v>12.327206552271701</v>
      </c>
      <c r="K127" s="24">
        <v>12.694317118157899</v>
      </c>
      <c r="L127" s="24">
        <v>12.2819429007991</v>
      </c>
      <c r="M127" s="85">
        <v>13.115014913910899</v>
      </c>
    </row>
    <row r="128" spans="1:13" x14ac:dyDescent="0.35">
      <c r="A128" s="23" t="str">
        <f>B3&amp;C119&amp;D128</f>
        <v>DISTRIBUCION VOLUMEN X CRITERIO (Consumiciones)Total Bebidas Calientes&lt;2MIL</v>
      </c>
      <c r="B128" s="23">
        <v>0</v>
      </c>
      <c r="C128" s="23">
        <v>0</v>
      </c>
      <c r="D128" s="25" t="s">
        <v>78</v>
      </c>
      <c r="E128" s="25">
        <v>5.3293873708514399</v>
      </c>
      <c r="F128" s="25">
        <v>5.4918538156701198</v>
      </c>
      <c r="G128" s="25">
        <v>6.0534126808454198</v>
      </c>
      <c r="H128" s="24">
        <v>5.7447411018485797</v>
      </c>
      <c r="I128" s="25">
        <v>5.77074940129814</v>
      </c>
      <c r="J128" s="25">
        <v>6.1052714612850103</v>
      </c>
      <c r="K128" s="24">
        <v>5.6888823733556801</v>
      </c>
      <c r="L128" s="24">
        <v>5.8836353759360298</v>
      </c>
      <c r="M128" s="85">
        <v>5.5202175546547698</v>
      </c>
    </row>
    <row r="129" spans="1:13" x14ac:dyDescent="0.35">
      <c r="A129" s="23" t="str">
        <f>B3&amp;C119&amp;D129</f>
        <v>DISTRIBUCION VOLUMEN X CRITERIO (Consumiciones)Total Bebidas Calientes2-5MIL</v>
      </c>
      <c r="B129" s="23">
        <v>0</v>
      </c>
      <c r="C129" s="23">
        <v>0</v>
      </c>
      <c r="D129" s="24" t="s">
        <v>81</v>
      </c>
      <c r="E129" s="24">
        <v>5.1848443174344601</v>
      </c>
      <c r="F129" s="24">
        <v>4.8813142833842802</v>
      </c>
      <c r="G129" s="24">
        <v>4.8268017174964504</v>
      </c>
      <c r="H129" s="24">
        <v>4.8421399442539101</v>
      </c>
      <c r="I129" s="24">
        <v>4.9790238484444798</v>
      </c>
      <c r="J129" s="24">
        <v>4.99126221786792</v>
      </c>
      <c r="K129" s="24">
        <v>4.3748562023825404</v>
      </c>
      <c r="L129" s="24">
        <v>4.4025644667881103</v>
      </c>
      <c r="M129" s="85">
        <v>4.4858725879715697</v>
      </c>
    </row>
    <row r="130" spans="1:13" x14ac:dyDescent="0.35">
      <c r="A130" s="23" t="str">
        <f>B3&amp;C119&amp;D130</f>
        <v>DISTRIBUCION VOLUMEN X CRITERIO (Consumiciones)Total Bebidas Calientes5-10MIL</v>
      </c>
      <c r="B130" s="23">
        <v>0</v>
      </c>
      <c r="C130" s="23">
        <v>0</v>
      </c>
      <c r="D130" s="24" t="s">
        <v>82</v>
      </c>
      <c r="E130" s="24">
        <v>7.2970912285416301</v>
      </c>
      <c r="F130" s="24">
        <v>8.3451732598046906</v>
      </c>
      <c r="G130" s="24">
        <v>7.8351367012296702</v>
      </c>
      <c r="H130" s="24">
        <v>7.1764129342393703</v>
      </c>
      <c r="I130" s="24">
        <v>7.5036999590410396</v>
      </c>
      <c r="J130" s="24">
        <v>7.4611966588652203</v>
      </c>
      <c r="K130" s="24">
        <v>7.3511441845989101</v>
      </c>
      <c r="L130" s="24">
        <v>6.9434206796646398</v>
      </c>
      <c r="M130" s="85">
        <v>7.2881471663569304</v>
      </c>
    </row>
    <row r="131" spans="1:13" x14ac:dyDescent="0.35">
      <c r="A131" s="23" t="str">
        <f>B3&amp;C119&amp;D131</f>
        <v>DISTRIBUCION VOLUMEN X CRITERIO (Consumiciones)Total Bebidas Calientes10-30MIL</v>
      </c>
      <c r="B131" s="23">
        <v>0</v>
      </c>
      <c r="C131" s="23">
        <v>0</v>
      </c>
      <c r="D131" s="24" t="s">
        <v>83</v>
      </c>
      <c r="E131" s="24">
        <v>17.5633094763859</v>
      </c>
      <c r="F131" s="24">
        <v>17.7123443331377</v>
      </c>
      <c r="G131" s="24">
        <v>17.524663559018599</v>
      </c>
      <c r="H131" s="24">
        <v>17.8642476350885</v>
      </c>
      <c r="I131" s="24">
        <v>18.097187116009799</v>
      </c>
      <c r="J131" s="24">
        <v>18.914123307089199</v>
      </c>
      <c r="K131" s="24">
        <v>18.377303306115</v>
      </c>
      <c r="L131" s="24">
        <v>18.370739138975399</v>
      </c>
      <c r="M131" s="85">
        <v>18.217600386034899</v>
      </c>
    </row>
    <row r="132" spans="1:13" x14ac:dyDescent="0.35">
      <c r="A132" s="23" t="str">
        <f>B3&amp;C119&amp;D132</f>
        <v>DISTRIBUCION VOLUMEN X CRITERIO (Consumiciones)Total Bebidas Calientes30-100MIL</v>
      </c>
      <c r="B132" s="23">
        <v>0</v>
      </c>
      <c r="C132" s="23">
        <v>0</v>
      </c>
      <c r="D132" s="24" t="s">
        <v>84</v>
      </c>
      <c r="E132" s="24">
        <v>23.078713782874999</v>
      </c>
      <c r="F132" s="24">
        <v>22.1596832154829</v>
      </c>
      <c r="G132" s="24">
        <v>22.112830115855498</v>
      </c>
      <c r="H132" s="24">
        <v>23.4304127578181</v>
      </c>
      <c r="I132" s="24">
        <v>21.865957203425801</v>
      </c>
      <c r="J132" s="24">
        <v>20.811114187517202</v>
      </c>
      <c r="K132" s="24">
        <v>21.903729733392499</v>
      </c>
      <c r="L132" s="24">
        <v>21.178829952030199</v>
      </c>
      <c r="M132" s="85">
        <v>22.460215772712498</v>
      </c>
    </row>
    <row r="133" spans="1:13" x14ac:dyDescent="0.35">
      <c r="A133" s="23" t="str">
        <f>B3&amp;C119&amp;D133</f>
        <v>DISTRIBUCION VOLUMEN X CRITERIO (Consumiciones)Total Bebidas Calientes100-200MIL</v>
      </c>
      <c r="B133" s="23">
        <v>0</v>
      </c>
      <c r="C133" s="23">
        <v>0</v>
      </c>
      <c r="D133" s="24" t="s">
        <v>85</v>
      </c>
      <c r="E133" s="24">
        <v>10.7350952288655</v>
      </c>
      <c r="F133" s="24">
        <v>10.838206477710999</v>
      </c>
      <c r="G133" s="24">
        <v>11.193611407563999</v>
      </c>
      <c r="H133" s="24">
        <v>10.569026313150699</v>
      </c>
      <c r="I133" s="24">
        <v>11.5938849385431</v>
      </c>
      <c r="J133" s="24">
        <v>11.6169732423664</v>
      </c>
      <c r="K133" s="24">
        <v>12.014261631922899</v>
      </c>
      <c r="L133" s="24">
        <v>11.4504379473772</v>
      </c>
      <c r="M133" s="85">
        <v>10.5278586178593</v>
      </c>
    </row>
    <row r="134" spans="1:13" x14ac:dyDescent="0.35">
      <c r="A134" s="23" t="str">
        <f>B3&amp;C119&amp;D134</f>
        <v>DISTRIBUCION VOLUMEN X CRITERIO (Consumiciones)Total Bebidas Calientes200-500MIL</v>
      </c>
      <c r="B134" s="23">
        <v>0</v>
      </c>
      <c r="C134" s="23">
        <v>0</v>
      </c>
      <c r="D134" s="24" t="s">
        <v>86</v>
      </c>
      <c r="E134" s="24">
        <v>13.535394091360899</v>
      </c>
      <c r="F134" s="24">
        <v>13.0791245804198</v>
      </c>
      <c r="G134" s="24">
        <v>12.772879480962301</v>
      </c>
      <c r="H134" s="24">
        <v>12.5382053739112</v>
      </c>
      <c r="I134" s="24">
        <v>12.1087958435884</v>
      </c>
      <c r="J134" s="24">
        <v>12.586803164438599</v>
      </c>
      <c r="K134" s="24">
        <v>12.692620531710499</v>
      </c>
      <c r="L134" s="24">
        <v>13.504621978054301</v>
      </c>
      <c r="M134" s="85">
        <v>13.829089656140299</v>
      </c>
    </row>
    <row r="135" spans="1:13" x14ac:dyDescent="0.35">
      <c r="A135" s="23" t="str">
        <f>B3&amp;C119&amp;D135</f>
        <v>DISTRIBUCION VOLUMEN X CRITERIO (Consumiciones)Total Bebidas Calientes&gt;500MIL</v>
      </c>
      <c r="B135" s="23">
        <v>0</v>
      </c>
      <c r="C135" s="23">
        <v>0</v>
      </c>
      <c r="D135" s="24" t="s">
        <v>87</v>
      </c>
      <c r="E135" s="24">
        <v>17.276180379131599</v>
      </c>
      <c r="F135" s="24">
        <v>17.4923123438715</v>
      </c>
      <c r="G135" s="24">
        <v>17.680658005570699</v>
      </c>
      <c r="H135" s="24">
        <v>17.834813939689599</v>
      </c>
      <c r="I135" s="24">
        <v>18.0806854536666</v>
      </c>
      <c r="J135" s="24">
        <v>17.5132541829263</v>
      </c>
      <c r="K135" s="24">
        <v>17.5972084776248</v>
      </c>
      <c r="L135" s="24">
        <v>18.265755260071401</v>
      </c>
      <c r="M135" s="85">
        <v>17.670985642748999</v>
      </c>
    </row>
    <row r="136" spans="1:13" x14ac:dyDescent="0.35">
      <c r="A136" s="23" t="str">
        <f>B3&amp;C119&amp;D136</f>
        <v>DISTRIBUCION VOLUMEN X CRITERIO (Consumiciones)Total Bebidas CalientesDE 15 A 19 AÑOS</v>
      </c>
      <c r="B136" s="23">
        <v>0</v>
      </c>
      <c r="C136" s="23">
        <v>0</v>
      </c>
      <c r="D136" s="24" t="s">
        <v>88</v>
      </c>
      <c r="E136" s="25">
        <v>0.71155959086954002</v>
      </c>
      <c r="F136" s="25">
        <v>0.55708883830033795</v>
      </c>
      <c r="G136" s="24">
        <v>0.75334478229663704</v>
      </c>
      <c r="H136" s="24">
        <v>0.87103140825606096</v>
      </c>
      <c r="I136" s="25">
        <v>0.32137651612712798</v>
      </c>
      <c r="J136" s="25">
        <v>0.35656745651421101</v>
      </c>
      <c r="K136" s="25">
        <v>0.636786219544212</v>
      </c>
      <c r="L136" s="25">
        <v>1.0176821773429301</v>
      </c>
      <c r="M136" s="85">
        <v>0.48120642224620902</v>
      </c>
    </row>
    <row r="137" spans="1:13" x14ac:dyDescent="0.35">
      <c r="A137" s="23" t="str">
        <f>B3&amp;C119&amp;D137</f>
        <v>DISTRIBUCION VOLUMEN X CRITERIO (Consumiciones)Total Bebidas CalientesDE 20 A 24 AÑOS</v>
      </c>
      <c r="B137" s="23">
        <v>0</v>
      </c>
      <c r="C137" s="23">
        <v>0</v>
      </c>
      <c r="D137" s="24" t="s">
        <v>89</v>
      </c>
      <c r="E137" s="24">
        <v>1.32029304919555</v>
      </c>
      <c r="F137" s="24">
        <v>1.4767131529122299</v>
      </c>
      <c r="G137" s="24">
        <v>1.34994142135646</v>
      </c>
      <c r="H137" s="24">
        <v>1.26199185597393</v>
      </c>
      <c r="I137" s="24">
        <v>1.3529370523573501</v>
      </c>
      <c r="J137" s="24">
        <v>1.3087597902679899</v>
      </c>
      <c r="K137" s="24">
        <v>1.2146380241994801</v>
      </c>
      <c r="L137" s="24">
        <v>1.6193959275916801</v>
      </c>
      <c r="M137" s="85">
        <v>1.39623064010364</v>
      </c>
    </row>
    <row r="138" spans="1:13" x14ac:dyDescent="0.35">
      <c r="A138" s="23" t="str">
        <f>B3&amp;C119&amp;D138</f>
        <v>DISTRIBUCION VOLUMEN X CRITERIO (Consumiciones)Total Bebidas CalientesDE 25 A 34 AÑOS</v>
      </c>
      <c r="B138" s="23">
        <v>0</v>
      </c>
      <c r="C138" s="23">
        <v>0</v>
      </c>
      <c r="D138" s="24" t="s">
        <v>90</v>
      </c>
      <c r="E138" s="24">
        <v>5.2901418240224096</v>
      </c>
      <c r="F138" s="24">
        <v>5.5530042444632297</v>
      </c>
      <c r="G138" s="24">
        <v>5.3765849537221104</v>
      </c>
      <c r="H138" s="24">
        <v>5.2142952462018499</v>
      </c>
      <c r="I138" s="24">
        <v>5.0437877071471497</v>
      </c>
      <c r="J138" s="24">
        <v>4.6747442047214198</v>
      </c>
      <c r="K138" s="24">
        <v>4.8231311849078304</v>
      </c>
      <c r="L138" s="24">
        <v>4.68277848481533</v>
      </c>
      <c r="M138" s="85">
        <v>4.5022223028213801</v>
      </c>
    </row>
    <row r="139" spans="1:13" x14ac:dyDescent="0.35">
      <c r="A139" s="23" t="str">
        <f>B3&amp;C119&amp;D139</f>
        <v>DISTRIBUCION VOLUMEN X CRITERIO (Consumiciones)Total Bebidas CalientesDE 35 A 49 AÑOS</v>
      </c>
      <c r="B139" s="23">
        <v>0</v>
      </c>
      <c r="C139" s="23">
        <v>0</v>
      </c>
      <c r="D139" s="24" t="s">
        <v>91</v>
      </c>
      <c r="E139" s="24">
        <v>27.0439240408957</v>
      </c>
      <c r="F139" s="24">
        <v>25.462301826957901</v>
      </c>
      <c r="G139" s="24">
        <v>25.002393290883901</v>
      </c>
      <c r="H139" s="24">
        <v>26.826370600684101</v>
      </c>
      <c r="I139" s="24">
        <v>24.916550739290699</v>
      </c>
      <c r="J139" s="24">
        <v>22.887262337768899</v>
      </c>
      <c r="K139" s="24">
        <v>22.5613276710029</v>
      </c>
      <c r="L139" s="24">
        <v>24.122041719694501</v>
      </c>
      <c r="M139" s="85">
        <v>22.554437943070901</v>
      </c>
    </row>
    <row r="140" spans="1:13" x14ac:dyDescent="0.35">
      <c r="A140" s="23" t="str">
        <f>B3&amp;C119&amp;D140</f>
        <v>DISTRIBUCION VOLUMEN X CRITERIO (Consumiciones)Total Bebidas CalientesDE 50 A 59 AÑOS</v>
      </c>
      <c r="B140" s="23">
        <v>0</v>
      </c>
      <c r="C140" s="23">
        <v>0</v>
      </c>
      <c r="D140" s="24" t="s">
        <v>92</v>
      </c>
      <c r="E140" s="24">
        <v>25.300915479267498</v>
      </c>
      <c r="F140" s="24">
        <v>25.215173590622001</v>
      </c>
      <c r="G140" s="24">
        <v>25.594232599508999</v>
      </c>
      <c r="H140" s="24">
        <v>25.380123660725399</v>
      </c>
      <c r="I140" s="24">
        <v>27.255831116260701</v>
      </c>
      <c r="J140" s="24">
        <v>27.601168403258502</v>
      </c>
      <c r="K140" s="24">
        <v>27.525498393202501</v>
      </c>
      <c r="L140" s="24">
        <v>27.0428426364758</v>
      </c>
      <c r="M140" s="85">
        <v>28.0945596355376</v>
      </c>
    </row>
    <row r="141" spans="1:13" x14ac:dyDescent="0.35">
      <c r="A141" s="23" t="str">
        <f>B3&amp;C119&amp;D141</f>
        <v>DISTRIBUCION VOLUMEN X CRITERIO (Consumiciones)Total Bebidas CalientesDE 60 A 75 AÑOS</v>
      </c>
      <c r="B141" s="23">
        <v>0</v>
      </c>
      <c r="C141" s="23">
        <v>0</v>
      </c>
      <c r="D141" s="24" t="s">
        <v>93</v>
      </c>
      <c r="E141" s="24">
        <v>40.333159232603997</v>
      </c>
      <c r="F141" s="24">
        <v>41.735729271409497</v>
      </c>
      <c r="G141" s="24">
        <v>41.923504345152601</v>
      </c>
      <c r="H141" s="24">
        <v>40.446179839577297</v>
      </c>
      <c r="I141" s="24">
        <v>41.109493252842199</v>
      </c>
      <c r="J141" s="24">
        <v>43.171490708070401</v>
      </c>
      <c r="K141" s="24">
        <v>43.238632806391003</v>
      </c>
      <c r="L141" s="24">
        <v>41.515261453528403</v>
      </c>
      <c r="M141" s="85">
        <v>42.9713493639806</v>
      </c>
    </row>
    <row r="142" spans="1:13" x14ac:dyDescent="0.35">
      <c r="A142" s="23" t="str">
        <f>B3&amp;C119&amp;D142</f>
        <v>DISTRIBUCION VOLUMEN X CRITERIO (Consumiciones)Total Bebidas CalientesNIVEL ALTO</v>
      </c>
      <c r="B142" s="23">
        <v>0</v>
      </c>
      <c r="C142" s="23">
        <v>0</v>
      </c>
      <c r="D142" s="24" t="s">
        <v>187</v>
      </c>
      <c r="E142" s="24">
        <v>23.363750207643601</v>
      </c>
      <c r="F142" s="24">
        <v>23.576412263013601</v>
      </c>
      <c r="G142" s="24">
        <v>23.875571160768899</v>
      </c>
      <c r="H142" s="24">
        <v>23.106883368228001</v>
      </c>
      <c r="I142" s="24">
        <v>23.8396622915613</v>
      </c>
      <c r="J142" s="24">
        <v>23.788333794794202</v>
      </c>
      <c r="K142" s="24">
        <v>24.506862737267699</v>
      </c>
      <c r="L142" s="24">
        <v>24.9167071373681</v>
      </c>
      <c r="M142" s="85">
        <v>23.161276028381799</v>
      </c>
    </row>
    <row r="143" spans="1:13" x14ac:dyDescent="0.35">
      <c r="A143" s="23" t="str">
        <f>B3&amp;C119&amp;D143</f>
        <v>DISTRIBUCION VOLUMEN X CRITERIO (Consumiciones)Total Bebidas CalientesNIVEL MEDIO ALTO</v>
      </c>
      <c r="B143" s="23">
        <v>0</v>
      </c>
      <c r="C143" s="23">
        <v>0</v>
      </c>
      <c r="D143" s="24" t="s">
        <v>188</v>
      </c>
      <c r="E143" s="24">
        <v>13.7105421190748</v>
      </c>
      <c r="F143" s="24">
        <v>13.868183912892</v>
      </c>
      <c r="G143" s="24">
        <v>14.075855417878699</v>
      </c>
      <c r="H143" s="24">
        <v>13.574458428298</v>
      </c>
      <c r="I143" s="24">
        <v>13.0084847769213</v>
      </c>
      <c r="J143" s="24">
        <v>13.485684851382</v>
      </c>
      <c r="K143" s="24">
        <v>13.000051786465599</v>
      </c>
      <c r="L143" s="24">
        <v>13.319386137841001</v>
      </c>
      <c r="M143" s="85">
        <v>14.0243148392428</v>
      </c>
    </row>
    <row r="144" spans="1:13" x14ac:dyDescent="0.35">
      <c r="A144" s="23" t="str">
        <f>B3&amp;C119&amp;D144</f>
        <v>DISTRIBUCION VOLUMEN X CRITERIO (Consumiciones)Total Bebidas CalientesNIVEL MEDIO</v>
      </c>
      <c r="B144" s="23">
        <v>0</v>
      </c>
      <c r="C144" s="23">
        <v>0</v>
      </c>
      <c r="D144" s="24" t="s">
        <v>189</v>
      </c>
      <c r="E144" s="24">
        <v>26.070124156093701</v>
      </c>
      <c r="F144" s="24">
        <v>23.879656350038601</v>
      </c>
      <c r="G144" s="24">
        <v>23.920296575593301</v>
      </c>
      <c r="H144" s="24">
        <v>25.8546816840839</v>
      </c>
      <c r="I144" s="24">
        <v>25.349033036534699</v>
      </c>
      <c r="J144" s="24">
        <v>24.620556861056102</v>
      </c>
      <c r="K144" s="24">
        <v>24.609791558187801</v>
      </c>
      <c r="L144" s="24">
        <v>24.953434698843601</v>
      </c>
      <c r="M144" s="85">
        <v>26.564139278502601</v>
      </c>
    </row>
    <row r="145" spans="1:13" x14ac:dyDescent="0.35">
      <c r="A145" s="23" t="str">
        <f>B3&amp;C119&amp;D145</f>
        <v>DISTRIBUCION VOLUMEN X CRITERIO (Consumiciones)Total Bebidas CalientesNIVEL MEDIO BAJO</v>
      </c>
      <c r="B145" s="23">
        <v>0</v>
      </c>
      <c r="C145" s="23">
        <v>0</v>
      </c>
      <c r="D145" s="24" t="s">
        <v>190</v>
      </c>
      <c r="E145" s="24">
        <v>14.703520986402101</v>
      </c>
      <c r="F145" s="24">
        <v>14.838283411973</v>
      </c>
      <c r="G145" s="24">
        <v>15.2267370859797</v>
      </c>
      <c r="H145" s="24">
        <v>14.4535352476796</v>
      </c>
      <c r="I145" s="24">
        <v>15.3657339586647</v>
      </c>
      <c r="J145" s="24">
        <v>15.2841124134564</v>
      </c>
      <c r="K145" s="24">
        <v>16.030075311948998</v>
      </c>
      <c r="L145" s="24">
        <v>15.4312545149626</v>
      </c>
      <c r="M145" s="85">
        <v>16.031661803120599</v>
      </c>
    </row>
    <row r="146" spans="1:13" x14ac:dyDescent="0.35">
      <c r="A146" s="23" t="str">
        <f>B3&amp;C119&amp;D146</f>
        <v>DISTRIBUCION VOLUMEN X CRITERIO (Consumiciones)Total Bebidas CalientesHOMBRE</v>
      </c>
      <c r="B146" s="23">
        <v>0</v>
      </c>
      <c r="C146" s="23">
        <v>0</v>
      </c>
      <c r="D146" s="24" t="s">
        <v>98</v>
      </c>
      <c r="E146" s="24">
        <v>61.4098204645762</v>
      </c>
      <c r="F146" s="24">
        <v>61.977472109406698</v>
      </c>
      <c r="G146" s="24">
        <v>62.0575134391514</v>
      </c>
      <c r="H146" s="24">
        <v>61.037763943873898</v>
      </c>
      <c r="I146" s="24">
        <v>61.449268089283201</v>
      </c>
      <c r="J146" s="24">
        <v>62.575393641936301</v>
      </c>
      <c r="K146" s="24">
        <v>63.314802710313003</v>
      </c>
      <c r="L146" s="24">
        <v>61.512506886417803</v>
      </c>
      <c r="M146" s="85">
        <v>62.280586527097</v>
      </c>
    </row>
    <row r="147" spans="1:13" x14ac:dyDescent="0.35">
      <c r="A147" s="23" t="str">
        <f>B3&amp;C119&amp;D147</f>
        <v>DISTRIBUCION VOLUMEN X CRITERIO (Consumiciones)Total Bebidas CalientesMUJER</v>
      </c>
      <c r="B147" s="23">
        <v>0</v>
      </c>
      <c r="C147" s="23">
        <v>0</v>
      </c>
      <c r="D147" s="24" t="s">
        <v>99</v>
      </c>
      <c r="E147" s="24">
        <v>38.5901795354238</v>
      </c>
      <c r="F147" s="24">
        <v>38.022527890593302</v>
      </c>
      <c r="G147" s="24">
        <v>37.9424865608486</v>
      </c>
      <c r="H147" s="24">
        <v>38.962236056126102</v>
      </c>
      <c r="I147" s="24">
        <v>38.550717150732702</v>
      </c>
      <c r="J147" s="24">
        <v>37.424606358063699</v>
      </c>
      <c r="K147" s="24">
        <v>36.685197289686997</v>
      </c>
      <c r="L147" s="24">
        <v>38.487493113582197</v>
      </c>
      <c r="M147" s="85">
        <v>37.719429242303903</v>
      </c>
    </row>
    <row r="148" spans="1:13" x14ac:dyDescent="0.35">
      <c r="A148" s="23" t="str">
        <f>B3&amp;C148&amp;D148</f>
        <v>DISTRIBUCION VOLUMEN X CRITERIO (Consumiciones)Total AperitivosT.ESPAÑA</v>
      </c>
      <c r="B148" s="23">
        <v>0</v>
      </c>
      <c r="C148" s="23" t="s">
        <v>66</v>
      </c>
      <c r="D148" s="24" t="s">
        <v>46</v>
      </c>
      <c r="E148" s="24">
        <v>100</v>
      </c>
      <c r="F148" s="24">
        <v>100</v>
      </c>
      <c r="G148" s="24">
        <v>100</v>
      </c>
      <c r="H148" s="24">
        <v>100</v>
      </c>
      <c r="I148" s="24">
        <v>100</v>
      </c>
      <c r="J148" s="24">
        <v>100</v>
      </c>
      <c r="K148" s="24">
        <v>100</v>
      </c>
      <c r="L148" s="24">
        <v>100</v>
      </c>
      <c r="M148" s="85">
        <v>100</v>
      </c>
    </row>
    <row r="149" spans="1:13" x14ac:dyDescent="0.35">
      <c r="A149" s="23" t="str">
        <f>B3&amp;C148&amp;D149</f>
        <v>DISTRIBUCION VOLUMEN X CRITERIO (Consumiciones)Total AperitivosBCN AM</v>
      </c>
      <c r="B149" s="23">
        <v>0</v>
      </c>
      <c r="C149" s="23">
        <v>0</v>
      </c>
      <c r="D149" s="24" t="s">
        <v>50</v>
      </c>
      <c r="E149" s="24">
        <v>11.5562537437443</v>
      </c>
      <c r="F149" s="24">
        <v>9.7505491906048594</v>
      </c>
      <c r="G149" s="24">
        <v>9.8908203510640806</v>
      </c>
      <c r="H149" s="24">
        <v>10.5517375992558</v>
      </c>
      <c r="I149" s="24">
        <v>11.586217203862599</v>
      </c>
      <c r="J149" s="24">
        <v>11.858079064960799</v>
      </c>
      <c r="K149" s="24">
        <v>8.8941704354414792</v>
      </c>
      <c r="L149" s="24">
        <v>9.1887627928275197</v>
      </c>
      <c r="M149" s="85">
        <v>11.032867570853</v>
      </c>
    </row>
    <row r="150" spans="1:13" x14ac:dyDescent="0.35">
      <c r="A150" s="23" t="str">
        <f>B3&amp;C148&amp;D150</f>
        <v>DISTRIBUCION VOLUMEN X CRITERIO (Consumiciones)Total AperitivosREST.CAT ARAGON</v>
      </c>
      <c r="B150" s="23">
        <v>0</v>
      </c>
      <c r="C150" s="23">
        <v>0</v>
      </c>
      <c r="D150" s="24" t="s">
        <v>55</v>
      </c>
      <c r="E150" s="24">
        <v>11.753320580449399</v>
      </c>
      <c r="F150" s="24">
        <v>14.511613938179</v>
      </c>
      <c r="G150" s="24">
        <v>13.568968751910401</v>
      </c>
      <c r="H150" s="24">
        <v>12.1095551347221</v>
      </c>
      <c r="I150" s="24">
        <v>14.7291940169623</v>
      </c>
      <c r="J150" s="24">
        <v>17.569312602143199</v>
      </c>
      <c r="K150" s="24">
        <v>15.351509779082701</v>
      </c>
      <c r="L150" s="24">
        <v>16.4611794756674</v>
      </c>
      <c r="M150" s="85">
        <v>15.1302650271506</v>
      </c>
    </row>
    <row r="151" spans="1:13" x14ac:dyDescent="0.35">
      <c r="A151" s="23" t="str">
        <f>B3&amp;C148&amp;D151</f>
        <v>DISTRIBUCION VOLUMEN X CRITERIO (Consumiciones)Total AperitivosLEVANTE</v>
      </c>
      <c r="B151" s="23">
        <v>0</v>
      </c>
      <c r="C151" s="23">
        <v>0</v>
      </c>
      <c r="D151" s="24" t="s">
        <v>59</v>
      </c>
      <c r="E151" s="24">
        <v>15.9604969760207</v>
      </c>
      <c r="F151" s="24">
        <v>15.0509308185342</v>
      </c>
      <c r="G151" s="24">
        <v>13.8286375591202</v>
      </c>
      <c r="H151" s="24">
        <v>12.0567294594505</v>
      </c>
      <c r="I151" s="24">
        <v>14.502998807119599</v>
      </c>
      <c r="J151" s="24">
        <v>13.195972005292001</v>
      </c>
      <c r="K151" s="24">
        <v>14.4967057751048</v>
      </c>
      <c r="L151" s="24">
        <v>12.726733666813599</v>
      </c>
      <c r="M151" s="85">
        <v>10.948921773785701</v>
      </c>
    </row>
    <row r="152" spans="1:13" x14ac:dyDescent="0.35">
      <c r="A152" s="23" t="str">
        <f>B3&amp;C148&amp;D152</f>
        <v>DISTRIBUCION VOLUMEN X CRITERIO (Consumiciones)Total AperitivosANDALUCIA</v>
      </c>
      <c r="B152" s="23">
        <v>0</v>
      </c>
      <c r="C152" s="23">
        <v>0</v>
      </c>
      <c r="D152" s="24" t="s">
        <v>63</v>
      </c>
      <c r="E152" s="24">
        <v>19.947558595636998</v>
      </c>
      <c r="F152" s="24">
        <v>19.650512133862801</v>
      </c>
      <c r="G152" s="24">
        <v>21.420438615783599</v>
      </c>
      <c r="H152" s="24">
        <v>21.1008089969766</v>
      </c>
      <c r="I152" s="24">
        <v>20.822432424204099</v>
      </c>
      <c r="J152" s="24">
        <v>17.842843775846902</v>
      </c>
      <c r="K152" s="24">
        <v>18.063125991523201</v>
      </c>
      <c r="L152" s="24">
        <v>24.2404081183643</v>
      </c>
      <c r="M152" s="85">
        <v>26.4626805622921</v>
      </c>
    </row>
    <row r="153" spans="1:13" x14ac:dyDescent="0.35">
      <c r="A153" s="23" t="str">
        <f>B3&amp;C148&amp;D153</f>
        <v>DISTRIBUCION VOLUMEN X CRITERIO (Consumiciones)Total AperitivosMDD AM</v>
      </c>
      <c r="B153" s="23">
        <v>0</v>
      </c>
      <c r="C153" s="23">
        <v>0</v>
      </c>
      <c r="D153" s="24" t="s">
        <v>67</v>
      </c>
      <c r="E153" s="24">
        <v>9.5739995749038709</v>
      </c>
      <c r="F153" s="24">
        <v>10.3074821518099</v>
      </c>
      <c r="G153" s="24">
        <v>10.558792095612599</v>
      </c>
      <c r="H153" s="24">
        <v>12.2386208844148</v>
      </c>
      <c r="I153" s="24">
        <v>11.066211779163099</v>
      </c>
      <c r="J153" s="24">
        <v>9.1807548146445495</v>
      </c>
      <c r="K153" s="24">
        <v>14.328132029455601</v>
      </c>
      <c r="L153" s="24">
        <v>9.2274889612532593</v>
      </c>
      <c r="M153" s="85">
        <v>8.4101575792871692</v>
      </c>
    </row>
    <row r="154" spans="1:13" x14ac:dyDescent="0.35">
      <c r="A154" s="23" t="str">
        <f>B3&amp;C148&amp;D154</f>
        <v>DISTRIBUCION VOLUMEN X CRITERIO (Consumiciones)Total AperitivosRTO CENTRO</v>
      </c>
      <c r="B154" s="23">
        <v>0</v>
      </c>
      <c r="C154" s="23">
        <v>0</v>
      </c>
      <c r="D154" s="24" t="s">
        <v>70</v>
      </c>
      <c r="E154" s="24">
        <v>11.358931849361401</v>
      </c>
      <c r="F154" s="24">
        <v>12.478926500899</v>
      </c>
      <c r="G154" s="24">
        <v>11.5051867008535</v>
      </c>
      <c r="H154" s="24">
        <v>13.3857021827968</v>
      </c>
      <c r="I154" s="24">
        <v>10.227043972356199</v>
      </c>
      <c r="J154" s="24">
        <v>10.2169553673717</v>
      </c>
      <c r="K154" s="24">
        <v>8.9842362607439696</v>
      </c>
      <c r="L154" s="24">
        <v>12.599295058522999</v>
      </c>
      <c r="M154" s="85">
        <v>11.7154613098956</v>
      </c>
    </row>
    <row r="155" spans="1:13" x14ac:dyDescent="0.35">
      <c r="A155" s="23" t="str">
        <f>B3&amp;C148&amp;D155</f>
        <v>DISTRIBUCION VOLUMEN X CRITERIO (Consumiciones)Total AperitivosNORTE-CENTRO</v>
      </c>
      <c r="B155" s="23">
        <v>0</v>
      </c>
      <c r="C155" s="23">
        <v>0</v>
      </c>
      <c r="D155" s="24" t="s">
        <v>73</v>
      </c>
      <c r="E155" s="24">
        <v>14.244221591018899</v>
      </c>
      <c r="F155" s="24">
        <v>9.4672790582581996</v>
      </c>
      <c r="G155" s="24">
        <v>11.402464517316799</v>
      </c>
      <c r="H155" s="24">
        <v>10.976336423137001</v>
      </c>
      <c r="I155" s="24">
        <v>8.9124446113267393</v>
      </c>
      <c r="J155" s="24">
        <v>10.948350596254</v>
      </c>
      <c r="K155" s="24">
        <v>12.1820688205905</v>
      </c>
      <c r="L155" s="24">
        <v>9.4616168220036201</v>
      </c>
      <c r="M155" s="85">
        <v>9.7304929834098495</v>
      </c>
    </row>
    <row r="156" spans="1:13" x14ac:dyDescent="0.35">
      <c r="A156" s="23" t="str">
        <f>B3&amp;C148&amp;D156</f>
        <v>DISTRIBUCION VOLUMEN X CRITERIO (Consumiciones)Total AperitivosNOROESTE</v>
      </c>
      <c r="B156" s="23">
        <v>0</v>
      </c>
      <c r="C156" s="23">
        <v>0</v>
      </c>
      <c r="D156" s="24" t="s">
        <v>75</v>
      </c>
      <c r="E156" s="24">
        <v>5.6052456862404103</v>
      </c>
      <c r="F156" s="24">
        <v>8.7826900611234393</v>
      </c>
      <c r="G156" s="24">
        <v>7.8247265414475802</v>
      </c>
      <c r="H156" s="24">
        <v>7.58049769095319</v>
      </c>
      <c r="I156" s="24">
        <v>8.1534405787822308</v>
      </c>
      <c r="J156" s="24">
        <v>9.1877046257870596</v>
      </c>
      <c r="K156" s="24">
        <v>7.7000213103497304</v>
      </c>
      <c r="L156" s="24">
        <v>6.0945124214408803</v>
      </c>
      <c r="M156" s="85">
        <v>6.5691678390418602</v>
      </c>
    </row>
    <row r="157" spans="1:13" x14ac:dyDescent="0.35">
      <c r="A157" s="23" t="str">
        <f>B3&amp;C148&amp;D157</f>
        <v>DISTRIBUCION VOLUMEN X CRITERIO (Consumiciones)Total Aperitivos&lt;2MIL</v>
      </c>
      <c r="B157" s="23">
        <v>0</v>
      </c>
      <c r="C157" s="23">
        <v>0</v>
      </c>
      <c r="D157" s="25" t="s">
        <v>78</v>
      </c>
      <c r="E157" s="25">
        <v>5.4748408787896397</v>
      </c>
      <c r="F157" s="24">
        <v>4.1993127952328404</v>
      </c>
      <c r="G157" s="25">
        <v>6.5771828727499901</v>
      </c>
      <c r="H157" s="25">
        <v>4.0393144290508003</v>
      </c>
      <c r="I157" s="25">
        <v>4.3833620405726901</v>
      </c>
      <c r="J157" s="25">
        <v>5.9114270097894597</v>
      </c>
      <c r="K157" s="25">
        <v>5.4683689295100999</v>
      </c>
      <c r="L157" s="25">
        <v>4.6441065121674399</v>
      </c>
      <c r="M157" s="85">
        <v>5.7054160718639402</v>
      </c>
    </row>
    <row r="158" spans="1:13" x14ac:dyDescent="0.35">
      <c r="A158" s="23" t="str">
        <f>B3&amp;C148&amp;D158</f>
        <v>DISTRIBUCION VOLUMEN X CRITERIO (Consumiciones)Total Aperitivos2-5MIL</v>
      </c>
      <c r="B158" s="23">
        <v>0</v>
      </c>
      <c r="C158" s="23">
        <v>0</v>
      </c>
      <c r="D158" s="25" t="s">
        <v>81</v>
      </c>
      <c r="E158" s="25">
        <v>6.6854327285374797</v>
      </c>
      <c r="F158" s="24">
        <v>4.9957090068873899</v>
      </c>
      <c r="G158" s="24">
        <v>4.8319885550384702</v>
      </c>
      <c r="H158" s="24">
        <v>4.8185429748496604</v>
      </c>
      <c r="I158" s="24">
        <v>6.9850257996127096</v>
      </c>
      <c r="J158" s="24">
        <v>4.8936371221266404</v>
      </c>
      <c r="K158" s="24">
        <v>4.8040942509412101</v>
      </c>
      <c r="L158" s="25">
        <v>4.1181926237828801</v>
      </c>
      <c r="M158" s="85">
        <v>4.2370684790596398</v>
      </c>
    </row>
    <row r="159" spans="1:13" x14ac:dyDescent="0.35">
      <c r="A159" s="23" t="str">
        <f>B3&amp;C148&amp;D159</f>
        <v>DISTRIBUCION VOLUMEN X CRITERIO (Consumiciones)Total Aperitivos5-10MIL</v>
      </c>
      <c r="B159" s="23">
        <v>0</v>
      </c>
      <c r="C159" s="23">
        <v>0</v>
      </c>
      <c r="D159" s="24" t="s">
        <v>82</v>
      </c>
      <c r="E159" s="24">
        <v>6.3216887909879604</v>
      </c>
      <c r="F159" s="24">
        <v>8.6955623138584901</v>
      </c>
      <c r="G159" s="24">
        <v>8.4350308011964898</v>
      </c>
      <c r="H159" s="24">
        <v>7.66453204425396</v>
      </c>
      <c r="I159" s="24">
        <v>5.7272861464428999</v>
      </c>
      <c r="J159" s="24">
        <v>5.3842603066242196</v>
      </c>
      <c r="K159" s="24">
        <v>5.99547451045391</v>
      </c>
      <c r="L159" s="24">
        <v>8.7367568577962604</v>
      </c>
      <c r="M159" s="85">
        <v>13.172753110276201</v>
      </c>
    </row>
    <row r="160" spans="1:13" x14ac:dyDescent="0.35">
      <c r="A160" s="23" t="str">
        <f>B3&amp;C148&amp;D160</f>
        <v>DISTRIBUCION VOLUMEN X CRITERIO (Consumiciones)Total Aperitivos10-30MIL</v>
      </c>
      <c r="B160" s="23">
        <v>0</v>
      </c>
      <c r="C160" s="23">
        <v>0</v>
      </c>
      <c r="D160" s="24" t="s">
        <v>83</v>
      </c>
      <c r="E160" s="24">
        <v>20.386234614418498</v>
      </c>
      <c r="F160" s="24">
        <v>21.923971513941499</v>
      </c>
      <c r="G160" s="24">
        <v>22.2886058409496</v>
      </c>
      <c r="H160" s="24">
        <v>24.369937539453101</v>
      </c>
      <c r="I160" s="24">
        <v>20.780252617555899</v>
      </c>
      <c r="J160" s="24">
        <v>23.253995688945299</v>
      </c>
      <c r="K160" s="24">
        <v>20.340085063812701</v>
      </c>
      <c r="L160" s="24">
        <v>20.627229773179099</v>
      </c>
      <c r="M160" s="85">
        <v>16.9324462049935</v>
      </c>
    </row>
    <row r="161" spans="1:13" x14ac:dyDescent="0.35">
      <c r="A161" s="23" t="str">
        <f>B3&amp;C148&amp;D161</f>
        <v>DISTRIBUCION VOLUMEN X CRITERIO (Consumiciones)Total Aperitivos30-100MIL</v>
      </c>
      <c r="B161" s="23">
        <v>0</v>
      </c>
      <c r="C161" s="23">
        <v>0</v>
      </c>
      <c r="D161" s="24" t="s">
        <v>84</v>
      </c>
      <c r="E161" s="24">
        <v>22.849519834599</v>
      </c>
      <c r="F161" s="24">
        <v>20.3245411705248</v>
      </c>
      <c r="G161" s="24">
        <v>18.3620593341995</v>
      </c>
      <c r="H161" s="24">
        <v>19.6765839396658</v>
      </c>
      <c r="I161" s="24">
        <v>20.738847767985199</v>
      </c>
      <c r="J161" s="24">
        <v>19.589391040897102</v>
      </c>
      <c r="K161" s="24">
        <v>21.7377258305117</v>
      </c>
      <c r="L161" s="24">
        <v>21.845163298324799</v>
      </c>
      <c r="M161" s="85">
        <v>21.6453169462132</v>
      </c>
    </row>
    <row r="162" spans="1:13" x14ac:dyDescent="0.35">
      <c r="A162" s="23" t="str">
        <f>B3&amp;C148&amp;D162</f>
        <v>DISTRIBUCION VOLUMEN X CRITERIO (Consumiciones)Total Aperitivos100-200MIL</v>
      </c>
      <c r="B162" s="23">
        <v>0</v>
      </c>
      <c r="C162" s="23">
        <v>0</v>
      </c>
      <c r="D162" s="24" t="s">
        <v>85</v>
      </c>
      <c r="E162" s="24">
        <v>7.2579259173381301</v>
      </c>
      <c r="F162" s="24">
        <v>7.0174336228172596</v>
      </c>
      <c r="G162" s="24">
        <v>9.0382592528311996</v>
      </c>
      <c r="H162" s="24">
        <v>6.3534419748164401</v>
      </c>
      <c r="I162" s="24">
        <v>9.4215314443446996</v>
      </c>
      <c r="J162" s="24">
        <v>8.6868757160205803</v>
      </c>
      <c r="K162" s="24">
        <v>8.5564457888381096</v>
      </c>
      <c r="L162" s="24">
        <v>9.2120521560101096</v>
      </c>
      <c r="M162" s="85">
        <v>6.9116105204484404</v>
      </c>
    </row>
    <row r="163" spans="1:13" x14ac:dyDescent="0.35">
      <c r="A163" s="23" t="str">
        <f>B3&amp;C148&amp;D163</f>
        <v>DISTRIBUCION VOLUMEN X CRITERIO (Consumiciones)Total Aperitivos200-500MIL</v>
      </c>
      <c r="B163" s="23">
        <v>0</v>
      </c>
      <c r="C163" s="23">
        <v>0</v>
      </c>
      <c r="D163" s="24" t="s">
        <v>86</v>
      </c>
      <c r="E163" s="24">
        <v>16.691762796359601</v>
      </c>
      <c r="F163" s="24">
        <v>16.024061854887702</v>
      </c>
      <c r="G163" s="24">
        <v>15.750123492877499</v>
      </c>
      <c r="H163" s="24">
        <v>14.9564769593674</v>
      </c>
      <c r="I163" s="24">
        <v>15.1020406280474</v>
      </c>
      <c r="J163" s="24">
        <v>13.5788631629242</v>
      </c>
      <c r="K163" s="24">
        <v>14.696334915824099</v>
      </c>
      <c r="L163" s="24">
        <v>14.689801602172199</v>
      </c>
      <c r="M163" s="85">
        <v>14.910751592290801</v>
      </c>
    </row>
    <row r="164" spans="1:13" x14ac:dyDescent="0.35">
      <c r="A164" s="23" t="str">
        <f>B3&amp;C148&amp;D164</f>
        <v>DISTRIBUCION VOLUMEN X CRITERIO (Consumiciones)Total Aperitivos&gt;500MIL</v>
      </c>
      <c r="B164" s="23">
        <v>0</v>
      </c>
      <c r="C164" s="23">
        <v>0</v>
      </c>
      <c r="D164" s="24" t="s">
        <v>87</v>
      </c>
      <c r="E164" s="24">
        <v>14.332626127953899</v>
      </c>
      <c r="F164" s="24">
        <v>16.819393189794301</v>
      </c>
      <c r="G164" s="24">
        <v>14.716781469955199</v>
      </c>
      <c r="H164" s="24">
        <v>18.121150204325701</v>
      </c>
      <c r="I164" s="24">
        <v>16.8616544780064</v>
      </c>
      <c r="J164" s="24">
        <v>18.701525519742699</v>
      </c>
      <c r="K164" s="24">
        <v>18.4014499917126</v>
      </c>
      <c r="L164" s="24">
        <v>16.1266944934608</v>
      </c>
      <c r="M164" s="85">
        <v>16.484640520905</v>
      </c>
    </row>
    <row r="165" spans="1:13" x14ac:dyDescent="0.35">
      <c r="A165" s="23" t="str">
        <f>B3&amp;C148&amp;D165</f>
        <v>DISTRIBUCION VOLUMEN X CRITERIO (Consumiciones)Total AperitivosDE 15 A 19 AÑOS</v>
      </c>
      <c r="B165" s="23">
        <v>0</v>
      </c>
      <c r="C165" s="23">
        <v>0</v>
      </c>
      <c r="D165" s="25" t="s">
        <v>88</v>
      </c>
      <c r="E165" s="25">
        <v>9.6247792398508292</v>
      </c>
      <c r="F165" s="24">
        <v>6.4088941024881301</v>
      </c>
      <c r="G165" s="24">
        <v>8.3700696830080101</v>
      </c>
      <c r="H165" s="24">
        <v>12.15495531413</v>
      </c>
      <c r="I165" s="24">
        <v>6.9252996731341696</v>
      </c>
      <c r="J165" s="25">
        <v>5.4528697833432602</v>
      </c>
      <c r="K165" s="25">
        <v>4.7746371321004899</v>
      </c>
      <c r="L165" s="25">
        <v>8.9326898051796508</v>
      </c>
      <c r="M165" s="85">
        <v>5.63070569089441</v>
      </c>
    </row>
    <row r="166" spans="1:13" x14ac:dyDescent="0.35">
      <c r="A166" s="23" t="str">
        <f>B3&amp;C148&amp;D166</f>
        <v>DISTRIBUCION VOLUMEN X CRITERIO (Consumiciones)Total AperitivosDE 20 A 24 AÑOS</v>
      </c>
      <c r="B166" s="23">
        <v>0</v>
      </c>
      <c r="C166" s="23">
        <v>0</v>
      </c>
      <c r="D166" s="24" t="s">
        <v>89</v>
      </c>
      <c r="E166" s="24">
        <v>4.9481831004965899</v>
      </c>
      <c r="F166" s="24">
        <v>4.23684263640554</v>
      </c>
      <c r="G166" s="24">
        <v>3.2774581055244001</v>
      </c>
      <c r="H166" s="24">
        <v>3.6152762550250799</v>
      </c>
      <c r="I166" s="24">
        <v>4.4251645169295797</v>
      </c>
      <c r="J166" s="24">
        <v>5.2752631969493198</v>
      </c>
      <c r="K166" s="24">
        <v>4.3261156856013097</v>
      </c>
      <c r="L166" s="24">
        <v>3.1039533783439301</v>
      </c>
      <c r="M166" s="85">
        <v>4.7245020241240798</v>
      </c>
    </row>
    <row r="167" spans="1:13" x14ac:dyDescent="0.35">
      <c r="A167" s="23" t="str">
        <f>B3&amp;C148&amp;D167</f>
        <v>DISTRIBUCION VOLUMEN X CRITERIO (Consumiciones)Total AperitivosDE 25 A 34 AÑOS</v>
      </c>
      <c r="B167" s="23">
        <v>0</v>
      </c>
      <c r="C167" s="23">
        <v>0</v>
      </c>
      <c r="D167" s="24" t="s">
        <v>90</v>
      </c>
      <c r="E167" s="24">
        <v>10.130890962842701</v>
      </c>
      <c r="F167" s="24">
        <v>11.114350324266701</v>
      </c>
      <c r="G167" s="24">
        <v>11.337854730216399</v>
      </c>
      <c r="H167" s="24">
        <v>8.1070907671351193</v>
      </c>
      <c r="I167" s="24">
        <v>10.7871626514972</v>
      </c>
      <c r="J167" s="24">
        <v>10.736670931871901</v>
      </c>
      <c r="K167" s="24">
        <v>9.6932493547699696</v>
      </c>
      <c r="L167" s="24">
        <v>9.2030369186491097</v>
      </c>
      <c r="M167" s="85">
        <v>7.6731713746899599</v>
      </c>
    </row>
    <row r="168" spans="1:13" x14ac:dyDescent="0.35">
      <c r="A168" s="23" t="str">
        <f>B3&amp;C148&amp;D168</f>
        <v>DISTRIBUCION VOLUMEN X CRITERIO (Consumiciones)Total AperitivosDE 35 A 49 AÑOS</v>
      </c>
      <c r="B168" s="23">
        <v>0</v>
      </c>
      <c r="C168" s="23">
        <v>0</v>
      </c>
      <c r="D168" s="24" t="s">
        <v>91</v>
      </c>
      <c r="E168" s="24">
        <v>31.346619519641401</v>
      </c>
      <c r="F168" s="24">
        <v>30.249927137887401</v>
      </c>
      <c r="G168" s="24">
        <v>29.1839351751983</v>
      </c>
      <c r="H168" s="24">
        <v>29.107030133891499</v>
      </c>
      <c r="I168" s="24">
        <v>27.187228707362401</v>
      </c>
      <c r="J168" s="24">
        <v>28.193827337009701</v>
      </c>
      <c r="K168" s="24">
        <v>29.422526519546299</v>
      </c>
      <c r="L168" s="24">
        <v>21.388033524519599</v>
      </c>
      <c r="M168" s="85">
        <v>23.153239847719</v>
      </c>
    </row>
    <row r="169" spans="1:13" x14ac:dyDescent="0.35">
      <c r="A169" s="23" t="str">
        <f>B3&amp;C148&amp;D169</f>
        <v>DISTRIBUCION VOLUMEN X CRITERIO (Consumiciones)Total AperitivosDE 50 A 59 AÑOS</v>
      </c>
      <c r="B169" s="23">
        <v>0</v>
      </c>
      <c r="C169" s="23">
        <v>0</v>
      </c>
      <c r="D169" s="24" t="s">
        <v>92</v>
      </c>
      <c r="E169" s="24">
        <v>18.699862809885399</v>
      </c>
      <c r="F169" s="24">
        <v>20.7652822730719</v>
      </c>
      <c r="G169" s="24">
        <v>22.390217818248001</v>
      </c>
      <c r="H169" s="24">
        <v>22.282991129273402</v>
      </c>
      <c r="I169" s="24">
        <v>22.900009317936298</v>
      </c>
      <c r="J169" s="24">
        <v>20.717242228065999</v>
      </c>
      <c r="K169" s="24">
        <v>21.014402244690199</v>
      </c>
      <c r="L169" s="24">
        <v>19.143087378935999</v>
      </c>
      <c r="M169" s="85">
        <v>18.985542955453798</v>
      </c>
    </row>
    <row r="170" spans="1:13" x14ac:dyDescent="0.35">
      <c r="A170" s="23" t="str">
        <f>B3&amp;C148&amp;D170</f>
        <v>DISTRIBUCION VOLUMEN X CRITERIO (Consumiciones)Total AperitivosDE 60 A 75 AÑOS</v>
      </c>
      <c r="B170" s="23">
        <v>0</v>
      </c>
      <c r="C170" s="23">
        <v>0</v>
      </c>
      <c r="D170" s="25" t="s">
        <v>93</v>
      </c>
      <c r="E170" s="25">
        <v>25.249689873050801</v>
      </c>
      <c r="F170" s="24">
        <v>27.224684149806102</v>
      </c>
      <c r="G170" s="24">
        <v>25.440495404940702</v>
      </c>
      <c r="H170" s="24">
        <v>24.732632313365901</v>
      </c>
      <c r="I170" s="24">
        <v>27.775116681781402</v>
      </c>
      <c r="J170" s="24">
        <v>29.624103899676602</v>
      </c>
      <c r="K170" s="24">
        <v>30.769044645182699</v>
      </c>
      <c r="L170" s="24">
        <v>38.229185578840003</v>
      </c>
      <c r="M170" s="85">
        <v>39.832832076529897</v>
      </c>
    </row>
    <row r="171" spans="1:13" x14ac:dyDescent="0.35">
      <c r="A171" s="23" t="str">
        <f>B3&amp;C148&amp;D171</f>
        <v>DISTRIBUCION VOLUMEN X CRITERIO (Consumiciones)Total AperitivosNIVEL ALTO</v>
      </c>
      <c r="B171" s="23">
        <v>0</v>
      </c>
      <c r="C171" s="23">
        <v>0</v>
      </c>
      <c r="D171" s="24" t="s">
        <v>187</v>
      </c>
      <c r="E171" s="24">
        <v>18.881943075763701</v>
      </c>
      <c r="F171" s="24">
        <v>21.194123236676301</v>
      </c>
      <c r="G171" s="24">
        <v>19.332091495047301</v>
      </c>
      <c r="H171" s="24">
        <v>20.406367321173501</v>
      </c>
      <c r="I171" s="24">
        <v>22.7086318225053</v>
      </c>
      <c r="J171" s="24">
        <v>21.512995603882501</v>
      </c>
      <c r="K171" s="24">
        <v>22.133824556626301</v>
      </c>
      <c r="L171" s="24">
        <v>17.816568539504701</v>
      </c>
      <c r="M171" s="85">
        <v>16.099690803093502</v>
      </c>
    </row>
    <row r="172" spans="1:13" x14ac:dyDescent="0.35">
      <c r="A172" s="23" t="str">
        <f>B3&amp;C148&amp;D172</f>
        <v>DISTRIBUCION VOLUMEN X CRITERIO (Consumiciones)Total AperitivosNIVEL MEDIO ALTO</v>
      </c>
      <c r="B172" s="23">
        <v>0</v>
      </c>
      <c r="C172" s="23">
        <v>0</v>
      </c>
      <c r="D172" s="24" t="s">
        <v>188</v>
      </c>
      <c r="E172" s="24">
        <v>11.774745425386</v>
      </c>
      <c r="F172" s="24">
        <v>12.9162525703574</v>
      </c>
      <c r="G172" s="24">
        <v>12.6976536001951</v>
      </c>
      <c r="H172" s="24">
        <v>12.0741552875511</v>
      </c>
      <c r="I172" s="24">
        <v>12.379090550966801</v>
      </c>
      <c r="J172" s="24">
        <v>11.4371177830102</v>
      </c>
      <c r="K172" s="24">
        <v>9.8639319371107899</v>
      </c>
      <c r="L172" s="24">
        <v>8.3261145847401004</v>
      </c>
      <c r="M172" s="85">
        <v>10.991222047143699</v>
      </c>
    </row>
    <row r="173" spans="1:13" x14ac:dyDescent="0.35">
      <c r="A173" s="23" t="str">
        <f>B3&amp;C148&amp;D173</f>
        <v>DISTRIBUCION VOLUMEN X CRITERIO (Consumiciones)Total AperitivosNIVEL MEDIO</v>
      </c>
      <c r="B173" s="23">
        <v>0</v>
      </c>
      <c r="C173" s="23">
        <v>0</v>
      </c>
      <c r="D173" s="24" t="s">
        <v>189</v>
      </c>
      <c r="E173" s="24">
        <v>29.370479006048001</v>
      </c>
      <c r="F173" s="24">
        <v>30.979953029166602</v>
      </c>
      <c r="G173" s="24">
        <v>31.686501648796799</v>
      </c>
      <c r="H173" s="24">
        <v>30.320010631582399</v>
      </c>
      <c r="I173" s="24">
        <v>26.281968132657902</v>
      </c>
      <c r="J173" s="24">
        <v>24.243692231957201</v>
      </c>
      <c r="K173" s="24">
        <v>26.462962908152399</v>
      </c>
      <c r="L173" s="24">
        <v>29.3893697114856</v>
      </c>
      <c r="M173" s="85">
        <v>28.446778760955201</v>
      </c>
    </row>
    <row r="174" spans="1:13" x14ac:dyDescent="0.35">
      <c r="A174" s="23" t="str">
        <f>B3&amp;C148&amp;D174</f>
        <v>DISTRIBUCION VOLUMEN X CRITERIO (Consumiciones)Total AperitivosNIVEL MEDIO BAJO</v>
      </c>
      <c r="B174" s="23">
        <v>0</v>
      </c>
      <c r="C174" s="23">
        <v>0</v>
      </c>
      <c r="D174" s="24" t="s">
        <v>190</v>
      </c>
      <c r="E174" s="24">
        <v>11.717867563233</v>
      </c>
      <c r="F174" s="24">
        <v>12.6606902242054</v>
      </c>
      <c r="G174" s="24">
        <v>11.6531041155626</v>
      </c>
      <c r="H174" s="24">
        <v>13.522160204658</v>
      </c>
      <c r="I174" s="24">
        <v>12.680253632380699</v>
      </c>
      <c r="J174" s="24">
        <v>12.078445993271</v>
      </c>
      <c r="K174" s="24">
        <v>14.4852884592617</v>
      </c>
      <c r="L174" s="24">
        <v>16.922629050708</v>
      </c>
      <c r="M174" s="85">
        <v>13.516987738089799</v>
      </c>
    </row>
    <row r="175" spans="1:13" x14ac:dyDescent="0.35">
      <c r="A175" s="23" t="str">
        <f>B3&amp;C148&amp;D175</f>
        <v>DISTRIBUCION VOLUMEN X CRITERIO (Consumiciones)Total AperitivosHOMBRE</v>
      </c>
      <c r="B175" s="23">
        <v>0</v>
      </c>
      <c r="C175" s="23">
        <v>0</v>
      </c>
      <c r="D175" s="24" t="s">
        <v>98</v>
      </c>
      <c r="E175" s="24">
        <v>38.351832743995502</v>
      </c>
      <c r="F175" s="24">
        <v>41.529555375609199</v>
      </c>
      <c r="G175" s="24">
        <v>36.304439630427801</v>
      </c>
      <c r="H175" s="24">
        <v>38.602686135752002</v>
      </c>
      <c r="I175" s="24">
        <v>42.578632772750296</v>
      </c>
      <c r="J175" s="24">
        <v>42.612296460120902</v>
      </c>
      <c r="K175" s="24">
        <v>40.4016556957829</v>
      </c>
      <c r="L175" s="24">
        <v>41.222924102970502</v>
      </c>
      <c r="M175" s="85">
        <v>40.691734388743797</v>
      </c>
    </row>
    <row r="176" spans="1:13" x14ac:dyDescent="0.35">
      <c r="A176" s="23" t="str">
        <f>B3&amp;C148&amp;D176</f>
        <v>DISTRIBUCION VOLUMEN X CRITERIO (Consumiciones)Total AperitivosMUJER</v>
      </c>
      <c r="B176" s="23">
        <v>0</v>
      </c>
      <c r="C176" s="23">
        <v>0</v>
      </c>
      <c r="D176" s="24" t="s">
        <v>99</v>
      </c>
      <c r="E176" s="24">
        <v>61.648190443066099</v>
      </c>
      <c r="F176" s="24">
        <v>58.470428477662203</v>
      </c>
      <c r="G176" s="24">
        <v>63.695588476059299</v>
      </c>
      <c r="H176" s="24">
        <v>61.397305558324199</v>
      </c>
      <c r="I176" s="24">
        <v>57.421348775890699</v>
      </c>
      <c r="J176" s="24">
        <v>57.3876854414126</v>
      </c>
      <c r="K176" s="24">
        <v>59.5983147065091</v>
      </c>
      <c r="L176" s="24">
        <v>58.777066953341702</v>
      </c>
      <c r="M176" s="85">
        <v>59.308274226383098</v>
      </c>
    </row>
    <row r="177" spans="1:13" x14ac:dyDescent="0.35">
      <c r="A177" s="23" t="str">
        <f>B177&amp;C177&amp;D177</f>
        <v>DISTRIBUCION VOLUMEN X CRITERIO (kg ó litros)TotalAlimentacionT.ESPAÑA</v>
      </c>
      <c r="B177" s="23" t="s">
        <v>49</v>
      </c>
      <c r="C177" s="23" t="s">
        <v>43</v>
      </c>
      <c r="D177" s="24" t="s">
        <v>46</v>
      </c>
      <c r="E177" s="24">
        <v>100</v>
      </c>
      <c r="F177" s="24">
        <v>100</v>
      </c>
      <c r="G177" s="24">
        <v>100</v>
      </c>
      <c r="H177" s="24">
        <v>100</v>
      </c>
      <c r="I177" s="24">
        <v>100</v>
      </c>
      <c r="J177" s="24">
        <v>100</v>
      </c>
      <c r="K177" s="24">
        <v>100</v>
      </c>
      <c r="L177" s="24">
        <v>100</v>
      </c>
      <c r="M177" s="85">
        <v>100</v>
      </c>
    </row>
    <row r="178" spans="1:13" x14ac:dyDescent="0.35">
      <c r="A178" s="23" t="str">
        <f>B177&amp;C177&amp;D178</f>
        <v>DISTRIBUCION VOLUMEN X CRITERIO (kg ó litros)TotalAlimentacionBCN AM</v>
      </c>
      <c r="B178" s="23">
        <v>0</v>
      </c>
      <c r="C178" s="23">
        <v>0</v>
      </c>
      <c r="D178" s="24" t="s">
        <v>50</v>
      </c>
      <c r="E178" s="25">
        <v>9.5302469127856693</v>
      </c>
      <c r="F178" s="25">
        <v>8.8943925691027008</v>
      </c>
      <c r="G178" s="25">
        <v>9.6611825640848199</v>
      </c>
      <c r="H178" s="25">
        <v>9.0083949270812997</v>
      </c>
      <c r="I178" s="25">
        <v>9.1142918757960292</v>
      </c>
      <c r="J178" s="25">
        <v>9.1830199706006201</v>
      </c>
      <c r="K178" s="25">
        <v>9.2653132794802193</v>
      </c>
      <c r="L178" s="25">
        <v>9.3215791681004401</v>
      </c>
      <c r="M178" s="85">
        <v>8.7972654891515898</v>
      </c>
    </row>
    <row r="179" spans="1:13" x14ac:dyDescent="0.35">
      <c r="A179" s="23" t="str">
        <f>B177&amp;C177&amp;D179</f>
        <v>DISTRIBUCION VOLUMEN X CRITERIO (kg ó litros)TotalAlimentacionREST.CAT ARAGON</v>
      </c>
      <c r="B179" s="23">
        <v>0</v>
      </c>
      <c r="C179" s="23">
        <v>0</v>
      </c>
      <c r="D179" s="24" t="s">
        <v>55</v>
      </c>
      <c r="E179" s="24">
        <v>12.767319838313799</v>
      </c>
      <c r="F179" s="24">
        <v>13.121807143617</v>
      </c>
      <c r="G179" s="24">
        <v>13.028275132068</v>
      </c>
      <c r="H179" s="24">
        <v>12.0987884162183</v>
      </c>
      <c r="I179" s="25">
        <v>13.437403635803401</v>
      </c>
      <c r="J179" s="25">
        <v>13.645404274853099</v>
      </c>
      <c r="K179" s="24">
        <v>15.0014753147791</v>
      </c>
      <c r="L179" s="24">
        <v>15.227876025807999</v>
      </c>
      <c r="M179" s="85">
        <v>15.151989605403299</v>
      </c>
    </row>
    <row r="180" spans="1:13" x14ac:dyDescent="0.35">
      <c r="A180" s="23" t="str">
        <f>B177&amp;C177&amp;D180</f>
        <v>DISTRIBUCION VOLUMEN X CRITERIO (kg ó litros)TotalAlimentacionLEVANTE</v>
      </c>
      <c r="B180" s="23">
        <v>0</v>
      </c>
      <c r="C180" s="23">
        <v>0</v>
      </c>
      <c r="D180" s="24" t="s">
        <v>59</v>
      </c>
      <c r="E180" s="24">
        <v>15.583267220788301</v>
      </c>
      <c r="F180" s="24">
        <v>15.129173022597101</v>
      </c>
      <c r="G180" s="24">
        <v>15.6121518416969</v>
      </c>
      <c r="H180" s="24">
        <v>16.1814106064387</v>
      </c>
      <c r="I180" s="24">
        <v>15.4387642016918</v>
      </c>
      <c r="J180" s="24">
        <v>15.004260862409801</v>
      </c>
      <c r="K180" s="24">
        <v>14.9040098700226</v>
      </c>
      <c r="L180" s="24">
        <v>14.8386835378826</v>
      </c>
      <c r="M180" s="85">
        <v>15.364570922236799</v>
      </c>
    </row>
    <row r="181" spans="1:13" x14ac:dyDescent="0.35">
      <c r="A181" s="23" t="str">
        <f>B177&amp;C177&amp;D181</f>
        <v>DISTRIBUCION VOLUMEN X CRITERIO (kg ó litros)TotalAlimentacionANDALUCIA</v>
      </c>
      <c r="B181" s="23">
        <v>0</v>
      </c>
      <c r="C181" s="23">
        <v>0</v>
      </c>
      <c r="D181" s="24" t="s">
        <v>63</v>
      </c>
      <c r="E181" s="24">
        <v>19.160272394572502</v>
      </c>
      <c r="F181" s="24">
        <v>19.494442580319699</v>
      </c>
      <c r="G181" s="24">
        <v>18.7481543056006</v>
      </c>
      <c r="H181" s="24">
        <v>19.782073322143301</v>
      </c>
      <c r="I181" s="24">
        <v>19.4227011860429</v>
      </c>
      <c r="J181" s="24">
        <v>19.988703272614401</v>
      </c>
      <c r="K181" s="24">
        <v>19.4471171673543</v>
      </c>
      <c r="L181" s="24">
        <v>19.8630857314953</v>
      </c>
      <c r="M181" s="85">
        <v>18.9631751057372</v>
      </c>
    </row>
    <row r="182" spans="1:13" x14ac:dyDescent="0.35">
      <c r="A182" s="23" t="str">
        <f>B177&amp;C177&amp;D182</f>
        <v>DISTRIBUCION VOLUMEN X CRITERIO (kg ó litros)TotalAlimentacionMDD AM</v>
      </c>
      <c r="B182" s="23">
        <v>0</v>
      </c>
      <c r="C182" s="23">
        <v>0</v>
      </c>
      <c r="D182" s="24" t="s">
        <v>67</v>
      </c>
      <c r="E182" s="24">
        <v>14.3638213694621</v>
      </c>
      <c r="F182" s="24">
        <v>15.0455211029038</v>
      </c>
      <c r="G182" s="24">
        <v>14.2262350815991</v>
      </c>
      <c r="H182" s="24">
        <v>14.227644247355499</v>
      </c>
      <c r="I182" s="24">
        <v>14.445358646369399</v>
      </c>
      <c r="J182" s="24">
        <v>14.8361668288502</v>
      </c>
      <c r="K182" s="24">
        <v>13.952084255159701</v>
      </c>
      <c r="L182" s="24">
        <v>13.9372767128239</v>
      </c>
      <c r="M182" s="85">
        <v>13.8826155064641</v>
      </c>
    </row>
    <row r="183" spans="1:13" x14ac:dyDescent="0.35">
      <c r="A183" s="23" t="str">
        <f>B177&amp;C177&amp;D183</f>
        <v>DISTRIBUCION VOLUMEN X CRITERIO (kg ó litros)TotalAlimentacionRTO CENTRO</v>
      </c>
      <c r="B183" s="23">
        <v>0</v>
      </c>
      <c r="C183" s="23">
        <v>0</v>
      </c>
      <c r="D183" s="24" t="s">
        <v>70</v>
      </c>
      <c r="E183" s="24">
        <v>9.4084946992117295</v>
      </c>
      <c r="F183" s="24">
        <v>9.3886227670428202</v>
      </c>
      <c r="G183" s="24">
        <v>9.1605126690153806</v>
      </c>
      <c r="H183" s="24">
        <v>9.7190862728562593</v>
      </c>
      <c r="I183" s="24">
        <v>9.5403889654081109</v>
      </c>
      <c r="J183" s="24">
        <v>9.2705599321638399</v>
      </c>
      <c r="K183" s="24">
        <v>9.2160412911170706</v>
      </c>
      <c r="L183" s="24">
        <v>9.9016310234458391</v>
      </c>
      <c r="M183" s="85">
        <v>10.176888144142699</v>
      </c>
    </row>
    <row r="184" spans="1:13" x14ac:dyDescent="0.35">
      <c r="A184" s="23" t="str">
        <f>B177&amp;C177&amp;D184</f>
        <v>DISTRIBUCION VOLUMEN X CRITERIO (kg ó litros)TotalAlimentacionNORTE-CENTRO</v>
      </c>
      <c r="B184" s="23">
        <v>0</v>
      </c>
      <c r="C184" s="23">
        <v>0</v>
      </c>
      <c r="D184" s="24" t="s">
        <v>73</v>
      </c>
      <c r="E184" s="24">
        <v>9.3811033526310208</v>
      </c>
      <c r="F184" s="24">
        <v>8.20611792571124</v>
      </c>
      <c r="G184" s="24">
        <v>9.5683544405048693</v>
      </c>
      <c r="H184" s="24">
        <v>9.4202483836454203</v>
      </c>
      <c r="I184" s="25">
        <v>8.8961251019253194</v>
      </c>
      <c r="J184" s="25">
        <v>8.5067318185158491</v>
      </c>
      <c r="K184" s="24">
        <v>9.33586849114708</v>
      </c>
      <c r="L184" s="24">
        <v>8.8818265539247996</v>
      </c>
      <c r="M184" s="85">
        <v>9.0775349454535803</v>
      </c>
    </row>
    <row r="185" spans="1:13" x14ac:dyDescent="0.35">
      <c r="A185" s="23" t="str">
        <f>B177&amp;C177&amp;D185</f>
        <v>DISTRIBUCION VOLUMEN X CRITERIO (kg ó litros)TotalAlimentacionNOROESTE</v>
      </c>
      <c r="B185" s="23">
        <v>0</v>
      </c>
      <c r="C185" s="23">
        <v>0</v>
      </c>
      <c r="D185" s="24" t="s">
        <v>75</v>
      </c>
      <c r="E185" s="24">
        <v>9.80547412280694</v>
      </c>
      <c r="F185" s="24">
        <v>10.7199250116534</v>
      </c>
      <c r="G185" s="24">
        <v>9.9951402575635697</v>
      </c>
      <c r="H185" s="24">
        <v>9.5623549850302894</v>
      </c>
      <c r="I185" s="24">
        <v>9.7049696921100495</v>
      </c>
      <c r="J185" s="24">
        <v>9.5651552257495105</v>
      </c>
      <c r="K185" s="24">
        <v>8.8780904440049202</v>
      </c>
      <c r="L185" s="24">
        <v>8.0280422514721792</v>
      </c>
      <c r="M185" s="85">
        <v>8.5859653364825892</v>
      </c>
    </row>
    <row r="186" spans="1:13" x14ac:dyDescent="0.35">
      <c r="A186" s="23" t="str">
        <f>B177&amp;C177&amp;D186</f>
        <v>DISTRIBUCION VOLUMEN X CRITERIO (kg ó litros)TotalAlimentacion&lt;2MIL</v>
      </c>
      <c r="B186" s="23">
        <v>0</v>
      </c>
      <c r="C186" s="23">
        <v>0</v>
      </c>
      <c r="D186" s="25" t="s">
        <v>78</v>
      </c>
      <c r="E186" s="25">
        <v>5.2435925457494497</v>
      </c>
      <c r="F186" s="25">
        <v>5.0198203614869303</v>
      </c>
      <c r="G186" s="25">
        <v>5.29331442342062</v>
      </c>
      <c r="H186" s="25">
        <v>5.0711936141369396</v>
      </c>
      <c r="I186" s="25">
        <v>5.7514387222451901</v>
      </c>
      <c r="J186" s="25">
        <v>5.6044072485365897</v>
      </c>
      <c r="K186" s="25">
        <v>5.59007942363972</v>
      </c>
      <c r="L186" s="25">
        <v>5.3377720009493999</v>
      </c>
      <c r="M186" s="85">
        <v>5.8310413393748499</v>
      </c>
    </row>
    <row r="187" spans="1:13" x14ac:dyDescent="0.35">
      <c r="A187" s="23" t="str">
        <f>B177&amp;C177&amp;D187</f>
        <v>DISTRIBUCION VOLUMEN X CRITERIO (kg ó litros)TotalAlimentacion2-5MIL</v>
      </c>
      <c r="B187" s="23">
        <v>0</v>
      </c>
      <c r="C187" s="23">
        <v>0</v>
      </c>
      <c r="D187" s="25" t="s">
        <v>81</v>
      </c>
      <c r="E187" s="25">
        <v>5.1994885532036603</v>
      </c>
      <c r="F187" s="25">
        <v>4.4981582918098004</v>
      </c>
      <c r="G187" s="25">
        <v>4.8682707947981099</v>
      </c>
      <c r="H187" s="24">
        <v>4.6661494605694802</v>
      </c>
      <c r="I187" s="25">
        <v>4.5892191760715599</v>
      </c>
      <c r="J187" s="25">
        <v>4.4452449388661401</v>
      </c>
      <c r="K187" s="25">
        <v>4.4077105020677996</v>
      </c>
      <c r="L187" s="25">
        <v>3.9209991146641299</v>
      </c>
      <c r="M187" s="85">
        <v>3.83519667775193</v>
      </c>
    </row>
    <row r="188" spans="1:13" x14ac:dyDescent="0.35">
      <c r="A188" s="23" t="str">
        <f>B177&amp;C177&amp;D188</f>
        <v>DISTRIBUCION VOLUMEN X CRITERIO (kg ó litros)TotalAlimentacion5-10MIL</v>
      </c>
      <c r="B188" s="23">
        <v>0</v>
      </c>
      <c r="C188" s="23">
        <v>0</v>
      </c>
      <c r="D188" s="24" t="s">
        <v>82</v>
      </c>
      <c r="E188" s="25">
        <v>7.4408449245747601</v>
      </c>
      <c r="F188" s="24">
        <v>8.2523733742163206</v>
      </c>
      <c r="G188" s="25">
        <v>8.0526591263909797</v>
      </c>
      <c r="H188" s="24">
        <v>7.7854374217362201</v>
      </c>
      <c r="I188" s="25">
        <v>8.3717486410605897</v>
      </c>
      <c r="J188" s="25">
        <v>8.1605853001172495</v>
      </c>
      <c r="K188" s="25">
        <v>7.7067310754540301</v>
      </c>
      <c r="L188" s="25">
        <v>8.5535307089078696</v>
      </c>
      <c r="M188" s="85">
        <v>8.0377350300227306</v>
      </c>
    </row>
    <row r="189" spans="1:13" x14ac:dyDescent="0.35">
      <c r="A189" s="23" t="str">
        <f>B177&amp;C177&amp;D189</f>
        <v>DISTRIBUCION VOLUMEN X CRITERIO (kg ó litros)TotalAlimentacion10-30MIL</v>
      </c>
      <c r="B189" s="23">
        <v>0</v>
      </c>
      <c r="C189" s="23">
        <v>0</v>
      </c>
      <c r="D189" s="24" t="s">
        <v>83</v>
      </c>
      <c r="E189" s="24">
        <v>17.3364800026315</v>
      </c>
      <c r="F189" s="24">
        <v>17.200308324259101</v>
      </c>
      <c r="G189" s="24">
        <v>17.336868792493298</v>
      </c>
      <c r="H189" s="24">
        <v>17.728082176234299</v>
      </c>
      <c r="I189" s="24">
        <v>17.4696421738245</v>
      </c>
      <c r="J189" s="24">
        <v>18.517608248517899</v>
      </c>
      <c r="K189" s="24">
        <v>17.9851117739782</v>
      </c>
      <c r="L189" s="24">
        <v>18.500850724823</v>
      </c>
      <c r="M189" s="85">
        <v>17.947864620703001</v>
      </c>
    </row>
    <row r="190" spans="1:13" x14ac:dyDescent="0.35">
      <c r="A190" s="23" t="str">
        <f>B177&amp;C177&amp;D190</f>
        <v>DISTRIBUCION VOLUMEN X CRITERIO (kg ó litros)TotalAlimentacion30-100MIL</v>
      </c>
      <c r="B190" s="23">
        <v>0</v>
      </c>
      <c r="C190" s="23">
        <v>0</v>
      </c>
      <c r="D190" s="24" t="s">
        <v>84</v>
      </c>
      <c r="E190" s="24">
        <v>21.055068856716101</v>
      </c>
      <c r="F190" s="24">
        <v>20.706005327661899</v>
      </c>
      <c r="G190" s="24">
        <v>21.159925516477202</v>
      </c>
      <c r="H190" s="24">
        <v>20.672028320172299</v>
      </c>
      <c r="I190" s="24">
        <v>20.033810479100602</v>
      </c>
      <c r="J190" s="24">
        <v>20.346296999796799</v>
      </c>
      <c r="K190" s="24">
        <v>22.9395474612177</v>
      </c>
      <c r="L190" s="24">
        <v>22.252117815240499</v>
      </c>
      <c r="M190" s="85">
        <v>23.607038485320398</v>
      </c>
    </row>
    <row r="191" spans="1:13" x14ac:dyDescent="0.35">
      <c r="A191" s="23" t="str">
        <f>B177&amp;C177&amp;D191</f>
        <v>DISTRIBUCION VOLUMEN X CRITERIO (kg ó litros)TotalAlimentacion100-200MIL</v>
      </c>
      <c r="B191" s="23">
        <v>0</v>
      </c>
      <c r="C191" s="23">
        <v>0</v>
      </c>
      <c r="D191" s="24" t="s">
        <v>85</v>
      </c>
      <c r="E191" s="24">
        <v>9.3992728707034505</v>
      </c>
      <c r="F191" s="24">
        <v>9.5150048837862702</v>
      </c>
      <c r="G191" s="24">
        <v>9.3111240404169706</v>
      </c>
      <c r="H191" s="24">
        <v>9.3200502871673603</v>
      </c>
      <c r="I191" s="24">
        <v>10.2947604745276</v>
      </c>
      <c r="J191" s="24">
        <v>10.5443389380252</v>
      </c>
      <c r="K191" s="24">
        <v>10.4112758389776</v>
      </c>
      <c r="L191" s="24">
        <v>9.6913991267402206</v>
      </c>
      <c r="M191" s="85">
        <v>9.4956851836685008</v>
      </c>
    </row>
    <row r="192" spans="1:13" x14ac:dyDescent="0.35">
      <c r="A192" s="23" t="str">
        <f>B177&amp;C177&amp;D192</f>
        <v>DISTRIBUCION VOLUMEN X CRITERIO (kg ó litros)TotalAlimentacion200-500MIL</v>
      </c>
      <c r="B192" s="23">
        <v>0</v>
      </c>
      <c r="C192" s="23">
        <v>0</v>
      </c>
      <c r="D192" s="24" t="s">
        <v>86</v>
      </c>
      <c r="E192" s="24">
        <v>14.6565098268574</v>
      </c>
      <c r="F192" s="24">
        <v>15.123215739179599</v>
      </c>
      <c r="G192" s="24">
        <v>15.5484661178069</v>
      </c>
      <c r="H192" s="24">
        <v>15.6044033719892</v>
      </c>
      <c r="I192" s="24">
        <v>13.903349216717199</v>
      </c>
      <c r="J192" s="24">
        <v>13.955067285461499</v>
      </c>
      <c r="K192" s="24">
        <v>13.570141879641399</v>
      </c>
      <c r="L192" s="24">
        <v>13.8214094583983</v>
      </c>
      <c r="M192" s="85">
        <v>13.8255832031828</v>
      </c>
    </row>
    <row r="193" spans="1:13" x14ac:dyDescent="0.35">
      <c r="A193" s="23" t="str">
        <f>B177&amp;C177&amp;D193</f>
        <v>DISTRIBUCION VOLUMEN X CRITERIO (kg ó litros)TotalAlimentacion&gt;500MIL</v>
      </c>
      <c r="B193" s="23">
        <v>0</v>
      </c>
      <c r="C193" s="23">
        <v>0</v>
      </c>
      <c r="D193" s="24" t="s">
        <v>87</v>
      </c>
      <c r="E193" s="24">
        <v>19.668744262729501</v>
      </c>
      <c r="F193" s="24">
        <v>19.685117884888001</v>
      </c>
      <c r="G193" s="24">
        <v>18.429377956725901</v>
      </c>
      <c r="H193" s="24">
        <v>19.152656056070001</v>
      </c>
      <c r="I193" s="24">
        <v>19.586033630912599</v>
      </c>
      <c r="J193" s="24">
        <v>18.426453288187101</v>
      </c>
      <c r="K193" s="24">
        <v>17.3894016349286</v>
      </c>
      <c r="L193" s="24">
        <v>17.9219219296821</v>
      </c>
      <c r="M193" s="85">
        <v>17.419859196577701</v>
      </c>
    </row>
    <row r="194" spans="1:13" x14ac:dyDescent="0.35">
      <c r="A194" s="23" t="str">
        <f>B177&amp;C177&amp;D194</f>
        <v>DISTRIBUCION VOLUMEN X CRITERIO (kg ó litros)TotalAlimentacionDE 15 A 19 AÑOS</v>
      </c>
      <c r="B194" s="23">
        <v>0</v>
      </c>
      <c r="C194" s="23">
        <v>0</v>
      </c>
      <c r="D194" s="25" t="s">
        <v>88</v>
      </c>
      <c r="E194" s="25">
        <v>2.3998390953559499</v>
      </c>
      <c r="F194" s="25">
        <v>2.17960437346539</v>
      </c>
      <c r="G194" s="25">
        <v>2.5647336278428998</v>
      </c>
      <c r="H194" s="25">
        <v>3.0826596450797998</v>
      </c>
      <c r="I194" s="25">
        <v>1.80088089161323</v>
      </c>
      <c r="J194" s="25">
        <v>1.6246001751088599</v>
      </c>
      <c r="K194" s="25">
        <v>2.2275118151217699</v>
      </c>
      <c r="L194" s="25">
        <v>2.6776037665623802</v>
      </c>
      <c r="M194" s="85">
        <v>1.8917497008053901</v>
      </c>
    </row>
    <row r="195" spans="1:13" x14ac:dyDescent="0.35">
      <c r="A195" s="23" t="str">
        <f>B177&amp;C177&amp;D195</f>
        <v>DISTRIBUCION VOLUMEN X CRITERIO (kg ó litros)TotalAlimentacionDE 20 A 24 AÑOS</v>
      </c>
      <c r="B195" s="23">
        <v>0</v>
      </c>
      <c r="C195" s="23">
        <v>0</v>
      </c>
      <c r="D195" s="24" t="s">
        <v>89</v>
      </c>
      <c r="E195" s="24">
        <v>2.7357084395542901</v>
      </c>
      <c r="F195" s="24">
        <v>2.3124278442452102</v>
      </c>
      <c r="G195" s="24">
        <v>2.7580211452682701</v>
      </c>
      <c r="H195" s="24">
        <v>2.5539393390354901</v>
      </c>
      <c r="I195" s="25">
        <v>2.6082097539100202</v>
      </c>
      <c r="J195" s="25">
        <v>2.4152633204745801</v>
      </c>
      <c r="K195" s="25">
        <v>2.5206428304761501</v>
      </c>
      <c r="L195" s="24">
        <v>2.56038007760072</v>
      </c>
      <c r="M195" s="85">
        <v>2.8633763117580999</v>
      </c>
    </row>
    <row r="196" spans="1:13" x14ac:dyDescent="0.35">
      <c r="A196" s="23" t="str">
        <f>B177&amp;C177&amp;D196</f>
        <v>DISTRIBUCION VOLUMEN X CRITERIO (kg ó litros)TotalAlimentacionDE 25 A 34 AÑOS</v>
      </c>
      <c r="B196" s="23">
        <v>0</v>
      </c>
      <c r="C196" s="23">
        <v>0</v>
      </c>
      <c r="D196" s="24" t="s">
        <v>90</v>
      </c>
      <c r="E196" s="24">
        <v>8.9640420621721706</v>
      </c>
      <c r="F196" s="24">
        <v>8.9207935785416002</v>
      </c>
      <c r="G196" s="24">
        <v>8.2319904025917907</v>
      </c>
      <c r="H196" s="24">
        <v>9.3215348466536803</v>
      </c>
      <c r="I196" s="24">
        <v>7.8562999358271002</v>
      </c>
      <c r="J196" s="24">
        <v>7.4883103093753602</v>
      </c>
      <c r="K196" s="24">
        <v>7.5385752429547699</v>
      </c>
      <c r="L196" s="24">
        <v>8.0160933579462892</v>
      </c>
      <c r="M196" s="85">
        <v>7.60882583251884</v>
      </c>
    </row>
    <row r="197" spans="1:13" x14ac:dyDescent="0.35">
      <c r="A197" s="23" t="str">
        <f>B177&amp;C177&amp;D197</f>
        <v>DISTRIBUCION VOLUMEN X CRITERIO (kg ó litros)TotalAlimentacionDE 35 A 49 AÑOS</v>
      </c>
      <c r="B197" s="23">
        <v>0</v>
      </c>
      <c r="C197" s="23">
        <v>0</v>
      </c>
      <c r="D197" s="24" t="s">
        <v>91</v>
      </c>
      <c r="E197" s="24">
        <v>25.928505915404902</v>
      </c>
      <c r="F197" s="24">
        <v>25.677349950862901</v>
      </c>
      <c r="G197" s="24">
        <v>25.693342593303999</v>
      </c>
      <c r="H197" s="24">
        <v>25.715136561937001</v>
      </c>
      <c r="I197" s="24">
        <v>24.4628126301177</v>
      </c>
      <c r="J197" s="24">
        <v>24.6020929043999</v>
      </c>
      <c r="K197" s="24">
        <v>24.037983880200301</v>
      </c>
      <c r="L197" s="24">
        <v>24.401922691822701</v>
      </c>
      <c r="M197" s="85">
        <v>22.991171951640901</v>
      </c>
    </row>
    <row r="198" spans="1:13" x14ac:dyDescent="0.35">
      <c r="A198" s="23" t="str">
        <f>B177&amp;C177&amp;D198</f>
        <v>DISTRIBUCION VOLUMEN X CRITERIO (kg ó litros)TotalAlimentacionDE 50 A 59 AÑOS</v>
      </c>
      <c r="B198" s="23">
        <v>0</v>
      </c>
      <c r="C198" s="23">
        <v>0</v>
      </c>
      <c r="D198" s="24" t="s">
        <v>92</v>
      </c>
      <c r="E198" s="24">
        <v>24.814163087173998</v>
      </c>
      <c r="F198" s="24">
        <v>24.415245223173699</v>
      </c>
      <c r="G198" s="24">
        <v>25.294888178337299</v>
      </c>
      <c r="H198" s="24">
        <v>24.947860963194199</v>
      </c>
      <c r="I198" s="24">
        <v>26.6021830787491</v>
      </c>
      <c r="J198" s="24">
        <v>27.2603592891967</v>
      </c>
      <c r="K198" s="24">
        <v>26.4785557624379</v>
      </c>
      <c r="L198" s="24">
        <v>25.2591853975274</v>
      </c>
      <c r="M198" s="85">
        <v>24.989086742298799</v>
      </c>
    </row>
    <row r="199" spans="1:13" x14ac:dyDescent="0.35">
      <c r="A199" s="23" t="str">
        <f>B177&amp;C177&amp;D199</f>
        <v>DISTRIBUCION VOLUMEN X CRITERIO (kg ó litros)TotalAlimentacionDE 60 A 75 AÑOS</v>
      </c>
      <c r="B199" s="23">
        <v>0</v>
      </c>
      <c r="C199" s="23">
        <v>0</v>
      </c>
      <c r="D199" s="24" t="s">
        <v>93</v>
      </c>
      <c r="E199" s="25">
        <v>35.157743108788402</v>
      </c>
      <c r="F199" s="25">
        <v>36.494578888578602</v>
      </c>
      <c r="G199" s="25">
        <v>35.457029807922801</v>
      </c>
      <c r="H199" s="24">
        <v>34.3788702901861</v>
      </c>
      <c r="I199" s="24">
        <v>36.669616513229997</v>
      </c>
      <c r="J199" s="24">
        <v>36.609374976919298</v>
      </c>
      <c r="K199" s="24">
        <v>37.196730322984102</v>
      </c>
      <c r="L199" s="24">
        <v>37.084814119840097</v>
      </c>
      <c r="M199" s="85">
        <v>39.655792358542001</v>
      </c>
    </row>
    <row r="200" spans="1:13" x14ac:dyDescent="0.35">
      <c r="A200" s="23" t="str">
        <f>B177&amp;C177&amp;D200</f>
        <v>DISTRIBUCION VOLUMEN X CRITERIO (kg ó litros)TotalAlimentacionNIVEL ALTO</v>
      </c>
      <c r="B200" s="23">
        <v>0</v>
      </c>
      <c r="C200" s="23">
        <v>0</v>
      </c>
      <c r="D200" s="24" t="s">
        <v>187</v>
      </c>
      <c r="E200" s="24">
        <v>24.347210900337899</v>
      </c>
      <c r="F200" s="24">
        <v>24.237706042222801</v>
      </c>
      <c r="G200" s="24">
        <v>24.586475915136401</v>
      </c>
      <c r="H200" s="24">
        <v>23.705937190924701</v>
      </c>
      <c r="I200" s="24">
        <v>24.0314304540703</v>
      </c>
      <c r="J200" s="24">
        <v>23.8564563147103</v>
      </c>
      <c r="K200" s="24">
        <v>25.007960187650902</v>
      </c>
      <c r="L200" s="24">
        <v>23.067306425177499</v>
      </c>
      <c r="M200" s="85">
        <v>22.951154570142101</v>
      </c>
    </row>
    <row r="201" spans="1:13" x14ac:dyDescent="0.35">
      <c r="A201" s="23" t="str">
        <f>B177&amp;C177&amp;D201</f>
        <v>DISTRIBUCION VOLUMEN X CRITERIO (kg ó litros)TotalAlimentacionNIVEL MEDIO ALTO</v>
      </c>
      <c r="B201" s="23">
        <v>0</v>
      </c>
      <c r="C201" s="23">
        <v>0</v>
      </c>
      <c r="D201" s="24" t="s">
        <v>188</v>
      </c>
      <c r="E201" s="24">
        <v>14.4060962390533</v>
      </c>
      <c r="F201" s="24">
        <v>14.039305538787801</v>
      </c>
      <c r="G201" s="24">
        <v>14.283118576393401</v>
      </c>
      <c r="H201" s="24">
        <v>13.8925848604795</v>
      </c>
      <c r="I201" s="24">
        <v>14.2163767868736</v>
      </c>
      <c r="J201" s="24">
        <v>14.1914664508318</v>
      </c>
      <c r="K201" s="24">
        <v>14.221742307404501</v>
      </c>
      <c r="L201" s="24">
        <v>14.568199326739499</v>
      </c>
      <c r="M201" s="85">
        <v>14.907635252082301</v>
      </c>
    </row>
    <row r="202" spans="1:13" x14ac:dyDescent="0.35">
      <c r="A202" s="23" t="str">
        <f>B177&amp;C177&amp;D202</f>
        <v>DISTRIBUCION VOLUMEN X CRITERIO (kg ó litros)TotalAlimentacionNIVEL MEDIO</v>
      </c>
      <c r="B202" s="23">
        <v>0</v>
      </c>
      <c r="C202" s="23">
        <v>0</v>
      </c>
      <c r="D202" s="24" t="s">
        <v>189</v>
      </c>
      <c r="E202" s="24">
        <v>25.4216345281645</v>
      </c>
      <c r="F202" s="24">
        <v>24.9708076950159</v>
      </c>
      <c r="G202" s="24">
        <v>26.525366869364699</v>
      </c>
      <c r="H202" s="24">
        <v>26.2006414281704</v>
      </c>
      <c r="I202" s="24">
        <v>24.791883916154202</v>
      </c>
      <c r="J202" s="24">
        <v>25.0425359531169</v>
      </c>
      <c r="K202" s="24">
        <v>25.5742512180781</v>
      </c>
      <c r="L202" s="24">
        <v>25.585774549150301</v>
      </c>
      <c r="M202" s="85">
        <v>25.726591913182599</v>
      </c>
    </row>
    <row r="203" spans="1:13" x14ac:dyDescent="0.35">
      <c r="A203" s="23" t="str">
        <f>B177&amp;C177&amp;D203</f>
        <v>DISTRIBUCION VOLUMEN X CRITERIO (kg ó litros)TotalAlimentacionNIVEL MEDIO BAJO</v>
      </c>
      <c r="B203" s="23">
        <v>0</v>
      </c>
      <c r="C203" s="23">
        <v>0</v>
      </c>
      <c r="D203" s="24" t="s">
        <v>190</v>
      </c>
      <c r="E203" s="25">
        <v>14.429124015043399</v>
      </c>
      <c r="F203" s="25">
        <v>13.9627502826089</v>
      </c>
      <c r="G203" s="24">
        <v>14.134046373518601</v>
      </c>
      <c r="H203" s="24">
        <v>14.9119165772759</v>
      </c>
      <c r="I203" s="24">
        <v>15.3917000887849</v>
      </c>
      <c r="J203" s="24">
        <v>14.481759337840099</v>
      </c>
      <c r="K203" s="24">
        <v>14.345204557188501</v>
      </c>
      <c r="L203" s="24">
        <v>15.4217741455069</v>
      </c>
      <c r="M203" s="85">
        <v>17.3880649327374</v>
      </c>
    </row>
    <row r="204" spans="1:13" x14ac:dyDescent="0.35">
      <c r="A204" s="23" t="str">
        <f>B177&amp;C177&amp;D204</f>
        <v>DISTRIBUCION VOLUMEN X CRITERIO (kg ó litros)TotalAlimentacionHOMBRE</v>
      </c>
      <c r="B204" s="23">
        <v>0</v>
      </c>
      <c r="C204" s="23">
        <v>0</v>
      </c>
      <c r="D204" s="24" t="s">
        <v>98</v>
      </c>
      <c r="E204" s="24">
        <v>53.9478102419666</v>
      </c>
      <c r="F204" s="24">
        <v>54.757158399166599</v>
      </c>
      <c r="G204" s="24">
        <v>54.047118223082499</v>
      </c>
      <c r="H204" s="24">
        <v>54.589818552824497</v>
      </c>
      <c r="I204" s="24">
        <v>55.149744046958403</v>
      </c>
      <c r="J204" s="24">
        <v>54.269176622981803</v>
      </c>
      <c r="K204" s="24">
        <v>54.888440741477801</v>
      </c>
      <c r="L204" s="24">
        <v>55.867005242822998</v>
      </c>
      <c r="M204" s="85">
        <v>54.857831919657201</v>
      </c>
    </row>
    <row r="205" spans="1:13" x14ac:dyDescent="0.35">
      <c r="A205" s="23" t="str">
        <f>B177&amp;C177&amp;D205</f>
        <v>DISTRIBUCION VOLUMEN X CRITERIO (kg ó litros)TotalAlimentacionMUJER</v>
      </c>
      <c r="B205" s="23">
        <v>0</v>
      </c>
      <c r="C205" s="23">
        <v>0</v>
      </c>
      <c r="D205" s="24" t="s">
        <v>99</v>
      </c>
      <c r="E205" s="24">
        <v>46.052189156496297</v>
      </c>
      <c r="F205" s="24">
        <v>45.242845000421902</v>
      </c>
      <c r="G205" s="24">
        <v>45.952885877287201</v>
      </c>
      <c r="H205" s="24">
        <v>45.410181540135298</v>
      </c>
      <c r="I205" s="24">
        <v>44.850258841191099</v>
      </c>
      <c r="J205" s="24">
        <v>45.730823366358997</v>
      </c>
      <c r="K205" s="24">
        <v>45.111559537879003</v>
      </c>
      <c r="L205" s="24">
        <v>44.132993328810699</v>
      </c>
      <c r="M205" s="85">
        <v>45.142174041771</v>
      </c>
    </row>
    <row r="206" spans="1:13" x14ac:dyDescent="0.35">
      <c r="A206" s="23" t="str">
        <f>B177&amp;C206&amp;D206</f>
        <v>DISTRIBUCION VOLUMEN X CRITERIO (kg ó litros).T.Alimentos TOTAL INGT.ESPAÑA</v>
      </c>
      <c r="B206" s="23">
        <v>0</v>
      </c>
      <c r="C206" s="23" t="s">
        <v>45</v>
      </c>
      <c r="D206" s="24" t="s">
        <v>46</v>
      </c>
      <c r="E206" s="24">
        <v>100</v>
      </c>
      <c r="F206" s="24">
        <v>100</v>
      </c>
      <c r="G206" s="24">
        <v>100</v>
      </c>
      <c r="H206" s="24">
        <v>100</v>
      </c>
      <c r="I206" s="24">
        <v>100</v>
      </c>
      <c r="J206" s="24">
        <v>100</v>
      </c>
      <c r="K206" s="24">
        <v>100</v>
      </c>
      <c r="L206" s="24">
        <v>100</v>
      </c>
      <c r="M206" s="85">
        <v>100</v>
      </c>
    </row>
    <row r="207" spans="1:13" x14ac:dyDescent="0.35">
      <c r="A207" s="23" t="str">
        <f>B177&amp;C206&amp;D207</f>
        <v>DISTRIBUCION VOLUMEN X CRITERIO (kg ó litros).T.Alimentos TOTAL INGBCN AM</v>
      </c>
      <c r="B207" s="23">
        <v>0</v>
      </c>
      <c r="C207" s="23">
        <v>0</v>
      </c>
      <c r="D207" s="25" t="s">
        <v>50</v>
      </c>
      <c r="E207" s="25">
        <v>8.8037481757345599</v>
      </c>
      <c r="F207" s="24">
        <v>9.1287548137963395</v>
      </c>
      <c r="G207" s="25">
        <v>9.0371534209618503</v>
      </c>
      <c r="H207" s="24">
        <v>8.2621901897010002</v>
      </c>
      <c r="I207" s="25">
        <v>7.7248808891641696</v>
      </c>
      <c r="J207" s="25">
        <v>8.6677879393086403</v>
      </c>
      <c r="K207" s="25">
        <v>9.6517319234375005</v>
      </c>
      <c r="L207" s="24">
        <v>9.3874152960008495</v>
      </c>
      <c r="M207" s="85">
        <v>8.5119698145783502</v>
      </c>
    </row>
    <row r="208" spans="1:13" x14ac:dyDescent="0.35">
      <c r="A208" s="23" t="str">
        <f>B177&amp;C206&amp;D208</f>
        <v>DISTRIBUCION VOLUMEN X CRITERIO (kg ó litros).T.Alimentos TOTAL INGREST.CAT ARAGON</v>
      </c>
      <c r="B208" s="23">
        <v>0</v>
      </c>
      <c r="C208" s="23">
        <v>0</v>
      </c>
      <c r="D208" s="25" t="s">
        <v>55</v>
      </c>
      <c r="E208" s="25">
        <v>12.5346564669141</v>
      </c>
      <c r="F208" s="24">
        <v>12.7238097742276</v>
      </c>
      <c r="G208" s="24">
        <v>12.862544876454299</v>
      </c>
      <c r="H208" s="24">
        <v>11.424581778973501</v>
      </c>
      <c r="I208" s="24">
        <v>13.2548659835543</v>
      </c>
      <c r="J208" s="25">
        <v>12.5403300820573</v>
      </c>
      <c r="K208" s="24">
        <v>13.395777475228099</v>
      </c>
      <c r="L208" s="25">
        <v>13.4769778868821</v>
      </c>
      <c r="M208" s="85">
        <v>12.7986702488824</v>
      </c>
    </row>
    <row r="209" spans="1:13" x14ac:dyDescent="0.35">
      <c r="A209" s="23" t="str">
        <f>B177&amp;C206&amp;D209</f>
        <v>DISTRIBUCION VOLUMEN X CRITERIO (kg ó litros).T.Alimentos TOTAL INGLEVANTE</v>
      </c>
      <c r="B209" s="23">
        <v>0</v>
      </c>
      <c r="C209" s="23">
        <v>0</v>
      </c>
      <c r="D209" s="25" t="s">
        <v>59</v>
      </c>
      <c r="E209" s="24">
        <v>16.502453834212599</v>
      </c>
      <c r="F209" s="24">
        <v>16.6496365314751</v>
      </c>
      <c r="G209" s="24">
        <v>17.142101022679601</v>
      </c>
      <c r="H209" s="24">
        <v>17.0896947998577</v>
      </c>
      <c r="I209" s="24">
        <v>16.759124469935699</v>
      </c>
      <c r="J209" s="24">
        <v>17.193944555961298</v>
      </c>
      <c r="K209" s="25">
        <v>16.9082360993484</v>
      </c>
      <c r="L209" s="24">
        <v>16.671753525602998</v>
      </c>
      <c r="M209" s="85">
        <v>16.885290472829301</v>
      </c>
    </row>
    <row r="210" spans="1:13" x14ac:dyDescent="0.35">
      <c r="A210" s="23" t="str">
        <f>B177&amp;C206&amp;D210</f>
        <v>DISTRIBUCION VOLUMEN X CRITERIO (kg ó litros).T.Alimentos TOTAL INGANDALUCIA</v>
      </c>
      <c r="B210" s="23">
        <v>0</v>
      </c>
      <c r="C210" s="23">
        <v>0</v>
      </c>
      <c r="D210" s="24" t="s">
        <v>63</v>
      </c>
      <c r="E210" s="24">
        <v>19.732962486141599</v>
      </c>
      <c r="F210" s="24">
        <v>19.022120451893301</v>
      </c>
      <c r="G210" s="24">
        <v>18.8517042333281</v>
      </c>
      <c r="H210" s="24">
        <v>20.520191360741698</v>
      </c>
      <c r="I210" s="24">
        <v>19.716526707117701</v>
      </c>
      <c r="J210" s="24">
        <v>19.6141762086257</v>
      </c>
      <c r="K210" s="24">
        <v>19.303517322331398</v>
      </c>
      <c r="L210" s="24">
        <v>20.3283977298981</v>
      </c>
      <c r="M210" s="85">
        <v>19.347452426585001</v>
      </c>
    </row>
    <row r="211" spans="1:13" x14ac:dyDescent="0.35">
      <c r="A211" s="23" t="str">
        <f>B177&amp;C206&amp;D211</f>
        <v>DISTRIBUCION VOLUMEN X CRITERIO (kg ó litros).T.Alimentos TOTAL INGMDD AM</v>
      </c>
      <c r="B211" s="23">
        <v>0</v>
      </c>
      <c r="C211" s="23">
        <v>0</v>
      </c>
      <c r="D211" s="25" t="s">
        <v>67</v>
      </c>
      <c r="E211" s="24">
        <v>16.328921978695501</v>
      </c>
      <c r="F211" s="24">
        <v>17.430897477287601</v>
      </c>
      <c r="G211" s="24">
        <v>16.141855976352801</v>
      </c>
      <c r="H211" s="24">
        <v>16.5121647787978</v>
      </c>
      <c r="I211" s="24">
        <v>16.580410423836</v>
      </c>
      <c r="J211" s="25">
        <v>18.068055522027102</v>
      </c>
      <c r="K211" s="24">
        <v>15.906721542481799</v>
      </c>
      <c r="L211" s="24">
        <v>16.297166624621799</v>
      </c>
      <c r="M211" s="85">
        <v>16.908278613692101</v>
      </c>
    </row>
    <row r="212" spans="1:13" x14ac:dyDescent="0.35">
      <c r="A212" s="23" t="str">
        <f>B177&amp;C206&amp;D212</f>
        <v>DISTRIBUCION VOLUMEN X CRITERIO (kg ó litros).T.Alimentos TOTAL INGRTO CENTRO</v>
      </c>
      <c r="B212" s="23">
        <v>0</v>
      </c>
      <c r="C212" s="23">
        <v>0</v>
      </c>
      <c r="D212" s="24" t="s">
        <v>70</v>
      </c>
      <c r="E212" s="25">
        <v>10.339141581961799</v>
      </c>
      <c r="F212" s="24">
        <v>10.1703483777355</v>
      </c>
      <c r="G212" s="24">
        <v>9.3002400623903494</v>
      </c>
      <c r="H212" s="24">
        <v>10.4609769342885</v>
      </c>
      <c r="I212" s="24">
        <v>10.6150279226945</v>
      </c>
      <c r="J212" s="24">
        <v>9.5211004435056505</v>
      </c>
      <c r="K212" s="24">
        <v>9.7347664232677094</v>
      </c>
      <c r="L212" s="24">
        <v>10.893326349413501</v>
      </c>
      <c r="M212" s="85">
        <v>11.023977360289701</v>
      </c>
    </row>
    <row r="213" spans="1:13" x14ac:dyDescent="0.35">
      <c r="A213" s="23" t="str">
        <f>B177&amp;C206&amp;D213</f>
        <v>DISTRIBUCION VOLUMEN X CRITERIO (kg ó litros).T.Alimentos TOTAL INGNORTE-CENTRO</v>
      </c>
      <c r="B213" s="23">
        <v>0</v>
      </c>
      <c r="C213" s="23">
        <v>0</v>
      </c>
      <c r="D213" s="25" t="s">
        <v>73</v>
      </c>
      <c r="E213" s="25">
        <v>8.4842355360731307</v>
      </c>
      <c r="F213" s="24">
        <v>6.7271772713531499</v>
      </c>
      <c r="G213" s="25">
        <v>8.6045594750606593</v>
      </c>
      <c r="H213" s="25">
        <v>8.3174195534483406</v>
      </c>
      <c r="I213" s="25">
        <v>8.0044884655006392</v>
      </c>
      <c r="J213" s="24">
        <v>7.2236850058016202</v>
      </c>
      <c r="K213" s="25">
        <v>8.1949034449738605</v>
      </c>
      <c r="L213" s="25">
        <v>7.57866309421859</v>
      </c>
      <c r="M213" s="85">
        <v>8.6593585999587006</v>
      </c>
    </row>
    <row r="214" spans="1:13" x14ac:dyDescent="0.35">
      <c r="A214" s="23" t="str">
        <f>B177&amp;C206&amp;D214</f>
        <v>DISTRIBUCION VOLUMEN X CRITERIO (kg ó litros).T.Alimentos TOTAL INGNOROESTE</v>
      </c>
      <c r="B214" s="23">
        <v>0</v>
      </c>
      <c r="C214" s="23">
        <v>0</v>
      </c>
      <c r="D214" s="25" t="s">
        <v>75</v>
      </c>
      <c r="E214" s="25">
        <v>7.2738800114025501</v>
      </c>
      <c r="F214" s="24">
        <v>8.1472541439936208</v>
      </c>
      <c r="G214" s="24">
        <v>8.0598440409371399</v>
      </c>
      <c r="H214" s="24">
        <v>7.4127814607673503</v>
      </c>
      <c r="I214" s="24">
        <v>7.3446779277361998</v>
      </c>
      <c r="J214" s="24">
        <v>7.1709220180284001</v>
      </c>
      <c r="K214" s="24">
        <v>6.9043474613648099</v>
      </c>
      <c r="L214" s="25">
        <v>5.3662998082908802</v>
      </c>
      <c r="M214" s="85">
        <v>5.8650048749396904</v>
      </c>
    </row>
    <row r="215" spans="1:13" x14ac:dyDescent="0.35">
      <c r="A215" s="23" t="str">
        <f>B177&amp;C206&amp;D215</f>
        <v>DISTRIBUCION VOLUMEN X CRITERIO (kg ó litros).T.Alimentos TOTAL ING&lt;2MIL</v>
      </c>
      <c r="B215" s="23">
        <v>0</v>
      </c>
      <c r="C215" s="23">
        <v>0</v>
      </c>
      <c r="D215" s="25" t="s">
        <v>78</v>
      </c>
      <c r="E215" s="25">
        <v>4.7540164356157497</v>
      </c>
      <c r="F215" s="25">
        <v>4.2993283178078601</v>
      </c>
      <c r="G215" s="25">
        <v>4.1270811766008704</v>
      </c>
      <c r="H215" s="25">
        <v>5.0116900038060699</v>
      </c>
      <c r="I215" s="25">
        <v>6.1105496942789701</v>
      </c>
      <c r="J215" s="25">
        <v>5.3068603632223796</v>
      </c>
      <c r="K215" s="25">
        <v>5.2980006344461996</v>
      </c>
      <c r="L215" s="25">
        <v>5.5643192830290404</v>
      </c>
      <c r="M215" s="85">
        <v>5.3707846662709997</v>
      </c>
    </row>
    <row r="216" spans="1:13" x14ac:dyDescent="0.35">
      <c r="A216" s="23" t="str">
        <f>B177&amp;C206&amp;D216</f>
        <v>DISTRIBUCION VOLUMEN X CRITERIO (kg ó litros).T.Alimentos TOTAL ING2-5MIL</v>
      </c>
      <c r="B216" s="23">
        <v>0</v>
      </c>
      <c r="C216" s="23">
        <v>0</v>
      </c>
      <c r="D216" s="25" t="s">
        <v>81</v>
      </c>
      <c r="E216" s="25">
        <v>5.5066560164153504</v>
      </c>
      <c r="F216" s="25">
        <v>4.26144077361245</v>
      </c>
      <c r="G216" s="25">
        <v>4.7103846838274599</v>
      </c>
      <c r="H216" s="25">
        <v>4.6549935436642</v>
      </c>
      <c r="I216" s="25">
        <v>4.1608237949554896</v>
      </c>
      <c r="J216" s="25">
        <v>4.15188418069779</v>
      </c>
      <c r="K216" s="25">
        <v>3.9257207747873002</v>
      </c>
      <c r="L216" s="25">
        <v>3.4441051794476998</v>
      </c>
      <c r="M216" s="85">
        <v>3.7024459938843299</v>
      </c>
    </row>
    <row r="217" spans="1:13" x14ac:dyDescent="0.35">
      <c r="A217" s="23" t="str">
        <f>B177&amp;C206&amp;D217</f>
        <v>DISTRIBUCION VOLUMEN X CRITERIO (kg ó litros).T.Alimentos TOTAL ING5-10MIL</v>
      </c>
      <c r="B217" s="23">
        <v>0</v>
      </c>
      <c r="C217" s="23">
        <v>0</v>
      </c>
      <c r="D217" s="25" t="s">
        <v>82</v>
      </c>
      <c r="E217" s="25">
        <v>7.6767973101514801</v>
      </c>
      <c r="F217" s="25">
        <v>7.6969433757446097</v>
      </c>
      <c r="G217" s="24">
        <v>8.1494866160397308</v>
      </c>
      <c r="H217" s="25">
        <v>7.7853768310509004</v>
      </c>
      <c r="I217" s="25">
        <v>9.5309283723967599</v>
      </c>
      <c r="J217" s="25">
        <v>8.5853474609945302</v>
      </c>
      <c r="K217" s="25">
        <v>7.70976229029566</v>
      </c>
      <c r="L217" s="25">
        <v>9.0339567109345893</v>
      </c>
      <c r="M217" s="85">
        <v>9.0087586831925304</v>
      </c>
    </row>
    <row r="218" spans="1:13" x14ac:dyDescent="0.35">
      <c r="A218" s="23" t="str">
        <f>B177&amp;C206&amp;D218</f>
        <v>DISTRIBUCION VOLUMEN X CRITERIO (kg ó litros).T.Alimentos TOTAL ING10-30MIL</v>
      </c>
      <c r="B218" s="23">
        <v>0</v>
      </c>
      <c r="C218" s="23">
        <v>0</v>
      </c>
      <c r="D218" s="24" t="s">
        <v>83</v>
      </c>
      <c r="E218" s="24">
        <v>16.348706150796701</v>
      </c>
      <c r="F218" s="24">
        <v>16.488684309633999</v>
      </c>
      <c r="G218" s="24">
        <v>17.510382647688001</v>
      </c>
      <c r="H218" s="24">
        <v>17.094691714240099</v>
      </c>
      <c r="I218" s="24">
        <v>16.534612008399399</v>
      </c>
      <c r="J218" s="24">
        <v>18.161351641965599</v>
      </c>
      <c r="K218" s="24">
        <v>18.099432431417998</v>
      </c>
      <c r="L218" s="24">
        <v>19.5661939418877</v>
      </c>
      <c r="M218" s="85">
        <v>18.645289572435601</v>
      </c>
    </row>
    <row r="219" spans="1:13" x14ac:dyDescent="0.35">
      <c r="A219" s="23" t="str">
        <f>B177&amp;C206&amp;D219</f>
        <v>DISTRIBUCION VOLUMEN X CRITERIO (kg ó litros).T.Alimentos TOTAL ING30-100MIL</v>
      </c>
      <c r="B219" s="23">
        <v>0</v>
      </c>
      <c r="C219" s="23">
        <v>0</v>
      </c>
      <c r="D219" s="24" t="s">
        <v>84</v>
      </c>
      <c r="E219" s="24">
        <v>22.632248952763899</v>
      </c>
      <c r="F219" s="24">
        <v>21.932591289211601</v>
      </c>
      <c r="G219" s="24">
        <v>22.838395273328199</v>
      </c>
      <c r="H219" s="24">
        <v>20.941781798702799</v>
      </c>
      <c r="I219" s="24">
        <v>20.453669943802701</v>
      </c>
      <c r="J219" s="24">
        <v>21.124209392398999</v>
      </c>
      <c r="K219" s="24">
        <v>24.026335687594099</v>
      </c>
      <c r="L219" s="24">
        <v>21.591968611702299</v>
      </c>
      <c r="M219" s="85">
        <v>23.274004439977499</v>
      </c>
    </row>
    <row r="220" spans="1:13" x14ac:dyDescent="0.35">
      <c r="A220" s="23" t="str">
        <f>B177&amp;C206&amp;D220</f>
        <v>DISTRIBUCION VOLUMEN X CRITERIO (kg ó litros).T.Alimentos TOTAL ING100-200MIL</v>
      </c>
      <c r="B220" s="23">
        <v>0</v>
      </c>
      <c r="C220" s="23">
        <v>0</v>
      </c>
      <c r="D220" s="25" t="s">
        <v>85</v>
      </c>
      <c r="E220" s="24">
        <v>9.3254090051372494</v>
      </c>
      <c r="F220" s="24">
        <v>9.1721249617822007</v>
      </c>
      <c r="G220" s="24">
        <v>8.8028971504386408</v>
      </c>
      <c r="H220" s="24">
        <v>9.2900359023865402</v>
      </c>
      <c r="I220" s="24">
        <v>9.9585716145797107</v>
      </c>
      <c r="J220" s="24">
        <v>10.715958945140599</v>
      </c>
      <c r="K220" s="24">
        <v>10.0526740010419</v>
      </c>
      <c r="L220" s="24">
        <v>8.9210616238787406</v>
      </c>
      <c r="M220" s="85">
        <v>9.01921389683298</v>
      </c>
    </row>
    <row r="221" spans="1:13" x14ac:dyDescent="0.35">
      <c r="A221" s="23" t="str">
        <f>B177&amp;C206&amp;D221</f>
        <v>DISTRIBUCION VOLUMEN X CRITERIO (kg ó litros).T.Alimentos TOTAL ING200-500MIL</v>
      </c>
      <c r="B221" s="23">
        <v>0</v>
      </c>
      <c r="C221" s="23">
        <v>0</v>
      </c>
      <c r="D221" s="25" t="s">
        <v>86</v>
      </c>
      <c r="E221" s="24">
        <v>14.5033721667929</v>
      </c>
      <c r="F221" s="24">
        <v>16.302428163565502</v>
      </c>
      <c r="G221" s="24">
        <v>16.2148358132747</v>
      </c>
      <c r="H221" s="24">
        <v>16.192453989331501</v>
      </c>
      <c r="I221" s="24">
        <v>14.014959862623</v>
      </c>
      <c r="J221" s="24">
        <v>14.295556606348301</v>
      </c>
      <c r="K221" s="24">
        <v>13.971525670846001</v>
      </c>
      <c r="L221" s="24">
        <v>14.492734458588799</v>
      </c>
      <c r="M221" s="85">
        <v>14.2544471824403</v>
      </c>
    </row>
    <row r="222" spans="1:13" x14ac:dyDescent="0.35">
      <c r="A222" s="23" t="str">
        <f>B177&amp;C206&amp;D222</f>
        <v>DISTRIBUCION VOLUMEN X CRITERIO (kg ó litros).T.Alimentos TOTAL ING&gt;500MIL</v>
      </c>
      <c r="B222" s="23">
        <v>0</v>
      </c>
      <c r="C222" s="23">
        <v>0</v>
      </c>
      <c r="D222" s="24" t="s">
        <v>87</v>
      </c>
      <c r="E222" s="24">
        <v>19.2527947662605</v>
      </c>
      <c r="F222" s="24">
        <v>19.8464581914962</v>
      </c>
      <c r="G222" s="24">
        <v>17.6465396764129</v>
      </c>
      <c r="H222" s="24">
        <v>19.0289773164635</v>
      </c>
      <c r="I222" s="24">
        <v>19.235886456634901</v>
      </c>
      <c r="J222" s="24">
        <v>17.658833700820999</v>
      </c>
      <c r="K222" s="24">
        <v>16.9165498563945</v>
      </c>
      <c r="L222" s="24">
        <v>17.3856613508549</v>
      </c>
      <c r="M222" s="85">
        <v>16.725055675703899</v>
      </c>
    </row>
    <row r="223" spans="1:13" x14ac:dyDescent="0.35">
      <c r="A223" s="23" t="str">
        <f>B177&amp;C206&amp;D223</f>
        <v>DISTRIBUCION VOLUMEN X CRITERIO (kg ó litros).T.Alimentos TOTAL INGDE 15 A 19 AÑOS</v>
      </c>
      <c r="B223" s="23">
        <v>0</v>
      </c>
      <c r="C223" s="23">
        <v>0</v>
      </c>
      <c r="D223" s="25" t="s">
        <v>88</v>
      </c>
      <c r="E223" s="25">
        <v>3.25470403059709</v>
      </c>
      <c r="F223" s="25">
        <v>3.1419418383589401</v>
      </c>
      <c r="G223" s="25">
        <v>3.1120746511423398</v>
      </c>
      <c r="H223" s="25">
        <v>3.5150553131582498</v>
      </c>
      <c r="I223" s="25">
        <v>2.3225629233628</v>
      </c>
      <c r="J223" s="25">
        <v>1.95862090033602</v>
      </c>
      <c r="K223" s="25">
        <v>2.46423312608818</v>
      </c>
      <c r="L223" s="25">
        <v>3.75097878017259</v>
      </c>
      <c r="M223" s="85">
        <v>2.6522651697206601</v>
      </c>
    </row>
    <row r="224" spans="1:13" x14ac:dyDescent="0.35">
      <c r="A224" s="23" t="str">
        <f>B177&amp;C206&amp;D224</f>
        <v>DISTRIBUCION VOLUMEN X CRITERIO (kg ó litros).T.Alimentos TOTAL INGDE 20 A 24 AÑOS</v>
      </c>
      <c r="B224" s="23">
        <v>0</v>
      </c>
      <c r="C224" s="23">
        <v>0</v>
      </c>
      <c r="D224" s="25" t="s">
        <v>89</v>
      </c>
      <c r="E224" s="25">
        <v>2.7331291423309398</v>
      </c>
      <c r="F224" s="25">
        <v>2.2446398022019101</v>
      </c>
      <c r="G224" s="25">
        <v>3.0532013733776702</v>
      </c>
      <c r="H224" s="25">
        <v>3.11406430347609</v>
      </c>
      <c r="I224" s="25">
        <v>3.1537745490859201</v>
      </c>
      <c r="J224" s="25">
        <v>2.3773232850060402</v>
      </c>
      <c r="K224" s="25">
        <v>3.1674594060325298</v>
      </c>
      <c r="L224" s="25">
        <v>3.0794515630179902</v>
      </c>
      <c r="M224" s="85">
        <v>3.5792590683601899</v>
      </c>
    </row>
    <row r="225" spans="1:13" x14ac:dyDescent="0.35">
      <c r="A225" s="23" t="str">
        <f>B177&amp;C206&amp;D225</f>
        <v>DISTRIBUCION VOLUMEN X CRITERIO (kg ó litros).T.Alimentos TOTAL INGDE 25 A 34 AÑOS</v>
      </c>
      <c r="B225" s="23">
        <v>0</v>
      </c>
      <c r="C225" s="23">
        <v>0</v>
      </c>
      <c r="D225" s="24" t="s">
        <v>90</v>
      </c>
      <c r="E225" s="24">
        <v>11.0528640474194</v>
      </c>
      <c r="F225" s="24">
        <v>10.840348233710801</v>
      </c>
      <c r="G225" s="24">
        <v>10.386681211711</v>
      </c>
      <c r="H225" s="24">
        <v>11.2448178346289</v>
      </c>
      <c r="I225" s="24">
        <v>9.3854323419590102</v>
      </c>
      <c r="J225" s="24">
        <v>9.11341879540322</v>
      </c>
      <c r="K225" s="24">
        <v>9.4988447951036807</v>
      </c>
      <c r="L225" s="24">
        <v>9.7609472796736991</v>
      </c>
      <c r="M225" s="85">
        <v>8.8853969006851994</v>
      </c>
    </row>
    <row r="226" spans="1:13" x14ac:dyDescent="0.35">
      <c r="A226" s="23" t="str">
        <f>B177&amp;C206&amp;D226</f>
        <v>DISTRIBUCION VOLUMEN X CRITERIO (kg ó litros).T.Alimentos TOTAL INGDE 35 A 49 AÑOS</v>
      </c>
      <c r="B226" s="23">
        <v>0</v>
      </c>
      <c r="C226" s="23">
        <v>0</v>
      </c>
      <c r="D226" s="24" t="s">
        <v>91</v>
      </c>
      <c r="E226" s="24">
        <v>26.611689986806098</v>
      </c>
      <c r="F226" s="24">
        <v>27.402250140092299</v>
      </c>
      <c r="G226" s="24">
        <v>26.287271502504002</v>
      </c>
      <c r="H226" s="24">
        <v>26.846391545288299</v>
      </c>
      <c r="I226" s="24">
        <v>25.9972610096967</v>
      </c>
      <c r="J226" s="24">
        <v>26.152357890481099</v>
      </c>
      <c r="K226" s="24">
        <v>25.895541496261199</v>
      </c>
      <c r="L226" s="24">
        <v>26.936934843946901</v>
      </c>
      <c r="M226" s="85">
        <v>24.494574705539598</v>
      </c>
    </row>
    <row r="227" spans="1:13" x14ac:dyDescent="0.35">
      <c r="A227" s="23" t="str">
        <f>B177&amp;C206&amp;D227</f>
        <v>DISTRIBUCION VOLUMEN X CRITERIO (kg ó litros).T.Alimentos TOTAL INGDE 50 A 59 AÑOS</v>
      </c>
      <c r="B227" s="23">
        <v>0</v>
      </c>
      <c r="C227" s="23">
        <v>0</v>
      </c>
      <c r="D227" s="24" t="s">
        <v>92</v>
      </c>
      <c r="E227" s="24">
        <v>25.088200076335799</v>
      </c>
      <c r="F227" s="24">
        <v>24.537360408499001</v>
      </c>
      <c r="G227" s="24">
        <v>24.7110206456701</v>
      </c>
      <c r="H227" s="24">
        <v>25.623199043754401</v>
      </c>
      <c r="I227" s="24">
        <v>26.964722637441401</v>
      </c>
      <c r="J227" s="24">
        <v>28.324180698629402</v>
      </c>
      <c r="K227" s="24">
        <v>27.014517129305599</v>
      </c>
      <c r="L227" s="24">
        <v>25.165051557018199</v>
      </c>
      <c r="M227" s="85">
        <v>25.038458781340399</v>
      </c>
    </row>
    <row r="228" spans="1:13" x14ac:dyDescent="0.35">
      <c r="A228" s="23" t="str">
        <f>B177&amp;C206&amp;D228</f>
        <v>DISTRIBUCION VOLUMEN X CRITERIO (kg ó litros).T.Alimentos TOTAL INGDE 60 A 75 AÑOS</v>
      </c>
      <c r="B228" s="23">
        <v>0</v>
      </c>
      <c r="C228" s="23">
        <v>0</v>
      </c>
      <c r="D228" s="25" t="s">
        <v>93</v>
      </c>
      <c r="E228" s="25">
        <v>31.2594135385106</v>
      </c>
      <c r="F228" s="24">
        <v>31.833458156488799</v>
      </c>
      <c r="G228" s="24">
        <v>32.449752933172</v>
      </c>
      <c r="H228" s="24">
        <v>29.656473618348301</v>
      </c>
      <c r="I228" s="24">
        <v>32.176249327912501</v>
      </c>
      <c r="J228" s="24">
        <v>32.074099169514596</v>
      </c>
      <c r="K228" s="24">
        <v>31.959405201170998</v>
      </c>
      <c r="L228" s="24">
        <v>31.306637362116899</v>
      </c>
      <c r="M228" s="85">
        <v>35.3500469400119</v>
      </c>
    </row>
    <row r="229" spans="1:13" x14ac:dyDescent="0.35">
      <c r="A229" s="23" t="str">
        <f>B177&amp;C206&amp;D229</f>
        <v>DISTRIBUCION VOLUMEN X CRITERIO (kg ó litros).T.Alimentos TOTAL INGNIVEL ALTO</v>
      </c>
      <c r="B229" s="23">
        <v>0</v>
      </c>
      <c r="C229" s="23">
        <v>0</v>
      </c>
      <c r="D229" s="24" t="s">
        <v>187</v>
      </c>
      <c r="E229" s="24">
        <v>25.853357260110698</v>
      </c>
      <c r="F229" s="24">
        <v>25.163789162175899</v>
      </c>
      <c r="G229" s="24">
        <v>24.885192186961401</v>
      </c>
      <c r="H229" s="24">
        <v>24.4277634636064</v>
      </c>
      <c r="I229" s="24">
        <v>24.726868687996699</v>
      </c>
      <c r="J229" s="24">
        <v>23.305572667178598</v>
      </c>
      <c r="K229" s="24">
        <v>26.4447735643</v>
      </c>
      <c r="L229" s="24">
        <v>23.609609038352101</v>
      </c>
      <c r="M229" s="85">
        <v>24.868393781339002</v>
      </c>
    </row>
    <row r="230" spans="1:13" x14ac:dyDescent="0.35">
      <c r="A230" s="23" t="str">
        <f>B177&amp;C206&amp;D230</f>
        <v>DISTRIBUCION VOLUMEN X CRITERIO (kg ó litros).T.Alimentos TOTAL INGNIVEL MEDIO ALTO</v>
      </c>
      <c r="B230" s="23">
        <v>0</v>
      </c>
      <c r="C230" s="23">
        <v>0</v>
      </c>
      <c r="D230" s="24" t="s">
        <v>188</v>
      </c>
      <c r="E230" s="24">
        <v>14.76744192426</v>
      </c>
      <c r="F230" s="24">
        <v>14.196385966283801</v>
      </c>
      <c r="G230" s="24">
        <v>14.038771402518201</v>
      </c>
      <c r="H230" s="24">
        <v>14.0721132050899</v>
      </c>
      <c r="I230" s="24">
        <v>14.0479449047582</v>
      </c>
      <c r="J230" s="24">
        <v>15.116058035032101</v>
      </c>
      <c r="K230" s="24">
        <v>15.392225165289499</v>
      </c>
      <c r="L230" s="24">
        <v>15.9851560484574</v>
      </c>
      <c r="M230" s="85">
        <v>15.7135998480043</v>
      </c>
    </row>
    <row r="231" spans="1:13" x14ac:dyDescent="0.35">
      <c r="A231" s="23" t="str">
        <f>B177&amp;C206&amp;D231</f>
        <v>DISTRIBUCION VOLUMEN X CRITERIO (kg ó litros).T.Alimentos TOTAL INGNIVEL MEDIO</v>
      </c>
      <c r="B231" s="23">
        <v>0</v>
      </c>
      <c r="C231" s="23">
        <v>0</v>
      </c>
      <c r="D231" s="24" t="s">
        <v>189</v>
      </c>
      <c r="E231" s="24">
        <v>24.367229008305099</v>
      </c>
      <c r="F231" s="24">
        <v>24.8561329669153</v>
      </c>
      <c r="G231" s="24">
        <v>27.372462386793401</v>
      </c>
      <c r="H231" s="24">
        <v>26.778334922029</v>
      </c>
      <c r="I231" s="24">
        <v>25.229145308776701</v>
      </c>
      <c r="J231" s="24">
        <v>25.9211623332458</v>
      </c>
      <c r="K231" s="24">
        <v>25.271869842580401</v>
      </c>
      <c r="L231" s="24">
        <v>24.933951139214098</v>
      </c>
      <c r="M231" s="85">
        <v>27.007310969058398</v>
      </c>
    </row>
    <row r="232" spans="1:13" x14ac:dyDescent="0.35">
      <c r="A232" s="23" t="str">
        <f>B177&amp;C206&amp;D232</f>
        <v>DISTRIBUCION VOLUMEN X CRITERIO (kg ó litros).T.Alimentos TOTAL INGNIVEL MEDIO BAJO</v>
      </c>
      <c r="B232" s="23">
        <v>0</v>
      </c>
      <c r="C232" s="23">
        <v>0</v>
      </c>
      <c r="D232" s="25" t="s">
        <v>190</v>
      </c>
      <c r="E232" s="25">
        <v>14.5479961038697</v>
      </c>
      <c r="F232" s="24">
        <v>12.9597887480334</v>
      </c>
      <c r="G232" s="24">
        <v>13.8596897863974</v>
      </c>
      <c r="H232" s="24">
        <v>14.8033650699271</v>
      </c>
      <c r="I232" s="24">
        <v>15.395137991473501</v>
      </c>
      <c r="J232" s="24">
        <v>14.283584888996</v>
      </c>
      <c r="K232" s="24">
        <v>13.2378896966976</v>
      </c>
      <c r="L232" s="24">
        <v>15.309083066763099</v>
      </c>
      <c r="M232" s="85">
        <v>14.456734256339001</v>
      </c>
    </row>
    <row r="233" spans="1:13" x14ac:dyDescent="0.35">
      <c r="A233" s="23" t="str">
        <f>B177&amp;C206&amp;D233</f>
        <v>DISTRIBUCION VOLUMEN X CRITERIO (kg ó litros).T.Alimentos TOTAL INGHOMBRE</v>
      </c>
      <c r="B233" s="23">
        <v>0</v>
      </c>
      <c r="C233" s="23">
        <v>0</v>
      </c>
      <c r="D233" s="24" t="s">
        <v>98</v>
      </c>
      <c r="E233" s="24">
        <v>49.116710360321299</v>
      </c>
      <c r="F233" s="24">
        <v>50.613850917918398</v>
      </c>
      <c r="G233" s="24">
        <v>50.429977059439103</v>
      </c>
      <c r="H233" s="24">
        <v>49.366492924248497</v>
      </c>
      <c r="I233" s="24">
        <v>50.432960008708299</v>
      </c>
      <c r="J233" s="24">
        <v>49.275462030766903</v>
      </c>
      <c r="K233" s="24">
        <v>49.494348837520498</v>
      </c>
      <c r="L233" s="24">
        <v>50.660607916666301</v>
      </c>
      <c r="M233" s="85">
        <v>48.581114830456897</v>
      </c>
    </row>
    <row r="234" spans="1:13" x14ac:dyDescent="0.35">
      <c r="A234" s="23" t="str">
        <f>B177&amp;C206&amp;D234</f>
        <v>DISTRIBUCION VOLUMEN X CRITERIO (kg ó litros).T.Alimentos TOTAL INGMUJER</v>
      </c>
      <c r="B234" s="23">
        <v>0</v>
      </c>
      <c r="C234" s="23">
        <v>0</v>
      </c>
      <c r="D234" s="24" t="s">
        <v>99</v>
      </c>
      <c r="E234" s="24">
        <v>50.883290826095802</v>
      </c>
      <c r="F234" s="24">
        <v>49.386148114041603</v>
      </c>
      <c r="G234" s="24">
        <v>49.5700239735379</v>
      </c>
      <c r="H234" s="24">
        <v>50.6335059061594</v>
      </c>
      <c r="I234" s="24">
        <v>49.567041211836099</v>
      </c>
      <c r="J234" s="24">
        <v>50.724538097593403</v>
      </c>
      <c r="K234" s="24">
        <v>50.505650391897397</v>
      </c>
      <c r="L234" s="24">
        <v>49.339391725905799</v>
      </c>
      <c r="M234" s="85">
        <v>51.4188890737477</v>
      </c>
    </row>
    <row r="235" spans="1:13" x14ac:dyDescent="0.35">
      <c r="A235" s="23" t="str">
        <f>B177&amp;C235&amp;D235</f>
        <v>DISTRIBUCION VOLUMEN X CRITERIO (kg ó litros)Total BebidasT.ESPAÑA</v>
      </c>
      <c r="B235" s="23">
        <v>0</v>
      </c>
      <c r="C235" s="23" t="s">
        <v>53</v>
      </c>
      <c r="D235" s="24" t="s">
        <v>46</v>
      </c>
      <c r="E235" s="24">
        <v>100</v>
      </c>
      <c r="F235" s="24">
        <v>100</v>
      </c>
      <c r="G235" s="24">
        <v>100</v>
      </c>
      <c r="H235" s="24">
        <v>100</v>
      </c>
      <c r="I235" s="24">
        <v>100</v>
      </c>
      <c r="J235" s="24">
        <v>100</v>
      </c>
      <c r="K235" s="24">
        <v>100</v>
      </c>
      <c r="L235" s="24">
        <v>100</v>
      </c>
      <c r="M235" s="85">
        <v>100</v>
      </c>
    </row>
    <row r="236" spans="1:13" x14ac:dyDescent="0.35">
      <c r="A236" s="23" t="str">
        <f>B177&amp;C235&amp;D236</f>
        <v>DISTRIBUCION VOLUMEN X CRITERIO (kg ó litros)Total BebidasBCN AM</v>
      </c>
      <c r="B236" s="23">
        <v>0</v>
      </c>
      <c r="C236" s="23">
        <v>0</v>
      </c>
      <c r="D236" s="24" t="s">
        <v>50</v>
      </c>
      <c r="E236" s="25">
        <v>10.0321667192694</v>
      </c>
      <c r="F236" s="24">
        <v>8.7115077832037393</v>
      </c>
      <c r="G236" s="24">
        <v>10.040969011639101</v>
      </c>
      <c r="H236" s="25">
        <v>9.5174372881760707</v>
      </c>
      <c r="I236" s="24">
        <v>10.179136291680599</v>
      </c>
      <c r="J236" s="25">
        <v>9.4964180359683397</v>
      </c>
      <c r="K236" s="25">
        <v>9.0078451958721804</v>
      </c>
      <c r="L236" s="25">
        <v>9.2933671756977994</v>
      </c>
      <c r="M236" s="85">
        <v>9.0022852481373192</v>
      </c>
    </row>
    <row r="237" spans="1:13" x14ac:dyDescent="0.35">
      <c r="A237" s="23" t="str">
        <f>B177&amp;C235&amp;D237</f>
        <v>DISTRIBUCION VOLUMEN X CRITERIO (kg ó litros)Total BebidasREST.CAT ARAGON</v>
      </c>
      <c r="B237" s="23">
        <v>0</v>
      </c>
      <c r="C237" s="23">
        <v>0</v>
      </c>
      <c r="D237" s="25" t="s">
        <v>55</v>
      </c>
      <c r="E237" s="25">
        <v>12.938121753309501</v>
      </c>
      <c r="F237" s="24">
        <v>13.3323807377288</v>
      </c>
      <c r="G237" s="24">
        <v>13.1014215880084</v>
      </c>
      <c r="H237" s="24">
        <v>12.535403995450199</v>
      </c>
      <c r="I237" s="24">
        <v>13.529402752983399</v>
      </c>
      <c r="J237" s="24">
        <v>14.3924383083307</v>
      </c>
      <c r="K237" s="24">
        <v>16.074674477842599</v>
      </c>
      <c r="L237" s="24">
        <v>16.495451253844301</v>
      </c>
      <c r="M237" s="85">
        <v>16.985340274442802</v>
      </c>
    </row>
    <row r="238" spans="1:13" x14ac:dyDescent="0.35">
      <c r="A238" s="23" t="str">
        <f>B177&amp;C235&amp;D238</f>
        <v>DISTRIBUCION VOLUMEN X CRITERIO (kg ó litros)Total BebidasLEVANTE</v>
      </c>
      <c r="B238" s="23">
        <v>0</v>
      </c>
      <c r="C238" s="23">
        <v>0</v>
      </c>
      <c r="D238" s="24" t="s">
        <v>59</v>
      </c>
      <c r="E238" s="25">
        <v>14.8853304733596</v>
      </c>
      <c r="F238" s="24">
        <v>14.089963268052101</v>
      </c>
      <c r="G238" s="24">
        <v>14.6551256519754</v>
      </c>
      <c r="H238" s="24">
        <v>15.606302478039799</v>
      </c>
      <c r="I238" s="24">
        <v>14.4588560182486</v>
      </c>
      <c r="J238" s="24">
        <v>13.461902331722399</v>
      </c>
      <c r="K238" s="24">
        <v>13.5336941993476</v>
      </c>
      <c r="L238" s="24">
        <v>13.507763154417299</v>
      </c>
      <c r="M238" s="85">
        <v>14.226232023119</v>
      </c>
    </row>
    <row r="239" spans="1:13" x14ac:dyDescent="0.35">
      <c r="A239" s="23" t="str">
        <f>B177&amp;C235&amp;D239</f>
        <v>DISTRIBUCION VOLUMEN X CRITERIO (kg ó litros)Total BebidasANDALUCIA</v>
      </c>
      <c r="B239" s="23">
        <v>0</v>
      </c>
      <c r="C239" s="23">
        <v>0</v>
      </c>
      <c r="D239" s="24" t="s">
        <v>63</v>
      </c>
      <c r="E239" s="24">
        <v>18.748481913416001</v>
      </c>
      <c r="F239" s="24">
        <v>19.846278878092601</v>
      </c>
      <c r="G239" s="24">
        <v>18.652145447700502</v>
      </c>
      <c r="H239" s="24">
        <v>19.199928257936001</v>
      </c>
      <c r="I239" s="24">
        <v>19.158286116364401</v>
      </c>
      <c r="J239" s="24">
        <v>20.2795642973276</v>
      </c>
      <c r="K239" s="24">
        <v>19.559141061803299</v>
      </c>
      <c r="L239" s="24">
        <v>19.479523126793101</v>
      </c>
      <c r="M239" s="85">
        <v>18.599055160898001</v>
      </c>
    </row>
    <row r="240" spans="1:13" x14ac:dyDescent="0.35">
      <c r="A240" s="23" t="str">
        <f>B177&amp;C235&amp;D240</f>
        <v>DISTRIBUCION VOLUMEN X CRITERIO (kg ó litros)Total BebidasMDD AM</v>
      </c>
      <c r="B240" s="23">
        <v>0</v>
      </c>
      <c r="C240" s="23">
        <v>0</v>
      </c>
      <c r="D240" s="24" t="s">
        <v>67</v>
      </c>
      <c r="E240" s="24">
        <v>13.003032377659199</v>
      </c>
      <c r="F240" s="24">
        <v>13.4965544627052</v>
      </c>
      <c r="G240" s="24">
        <v>13.0381403359725</v>
      </c>
      <c r="H240" s="24">
        <v>12.629798618473201</v>
      </c>
      <c r="I240" s="24">
        <v>12.7756570582732</v>
      </c>
      <c r="J240" s="24">
        <v>12.5345995632134</v>
      </c>
      <c r="K240" s="24">
        <v>12.6044821109578</v>
      </c>
      <c r="L240" s="24">
        <v>12.202900797602901</v>
      </c>
      <c r="M240" s="85">
        <v>11.551213740416999</v>
      </c>
    </row>
    <row r="241" spans="1:13" x14ac:dyDescent="0.35">
      <c r="A241" s="23" t="str">
        <f>B177&amp;C235&amp;D241</f>
        <v>DISTRIBUCION VOLUMEN X CRITERIO (kg ó litros)Total BebidasRTO CENTRO</v>
      </c>
      <c r="B241" s="23">
        <v>0</v>
      </c>
      <c r="C241" s="23">
        <v>0</v>
      </c>
      <c r="D241" s="24" t="s">
        <v>70</v>
      </c>
      <c r="E241" s="24">
        <v>8.6461946411141106</v>
      </c>
      <c r="F241" s="24">
        <v>8.7953812308045105</v>
      </c>
      <c r="G241" s="24">
        <v>9.0537743564384598</v>
      </c>
      <c r="H241" s="24">
        <v>9.1009396772851403</v>
      </c>
      <c r="I241" s="24">
        <v>8.6515282989848892</v>
      </c>
      <c r="J241" s="24">
        <v>9.0841006398107709</v>
      </c>
      <c r="K241" s="24">
        <v>8.8545935012148593</v>
      </c>
      <c r="L241" s="24">
        <v>8.9744454249652392</v>
      </c>
      <c r="M241" s="85">
        <v>9.3615752896192195</v>
      </c>
    </row>
    <row r="242" spans="1:13" x14ac:dyDescent="0.35">
      <c r="A242" s="23" t="str">
        <f>B177&amp;C235&amp;D242</f>
        <v>DISTRIBUCION VOLUMEN X CRITERIO (kg ó litros)Total BebidasNORTE-CENTRO</v>
      </c>
      <c r="B242" s="23">
        <v>0</v>
      </c>
      <c r="C242" s="23">
        <v>0</v>
      </c>
      <c r="D242" s="24" t="s">
        <v>73</v>
      </c>
      <c r="E242" s="25">
        <v>9.9324334375312802</v>
      </c>
      <c r="F242" s="24">
        <v>9.1863368241293593</v>
      </c>
      <c r="G242" s="24">
        <v>10.1636062927839</v>
      </c>
      <c r="H242" s="24">
        <v>10.210727344920301</v>
      </c>
      <c r="I242" s="24">
        <v>9.6008351562174106</v>
      </c>
      <c r="J242" s="24">
        <v>9.3966901000961904</v>
      </c>
      <c r="K242" s="24">
        <v>10.081712901150601</v>
      </c>
      <c r="L242" s="24">
        <v>9.86968117667098</v>
      </c>
      <c r="M242" s="85">
        <v>9.4078508212022296</v>
      </c>
    </row>
    <row r="243" spans="1:13" x14ac:dyDescent="0.35">
      <c r="A243" s="23" t="str">
        <f>B177&amp;C235&amp;D243</f>
        <v>DISTRIBUCION VOLUMEN X CRITERIO (kg ó litros)Total BebidasNOROESTE</v>
      </c>
      <c r="B243" s="23">
        <v>0</v>
      </c>
      <c r="C243" s="23">
        <v>0</v>
      </c>
      <c r="D243" s="24" t="s">
        <v>75</v>
      </c>
      <c r="E243" s="25">
        <v>11.8142383821161</v>
      </c>
      <c r="F243" s="24">
        <v>12.5416012557226</v>
      </c>
      <c r="G243" s="24">
        <v>11.2948257730293</v>
      </c>
      <c r="H243" s="24">
        <v>11.1994637933407</v>
      </c>
      <c r="I243" s="24">
        <v>11.6463020068111</v>
      </c>
      <c r="J243" s="24">
        <v>11.3542892776518</v>
      </c>
      <c r="K243" s="24">
        <v>10.2838554879282</v>
      </c>
      <c r="L243" s="24">
        <v>10.1768695250097</v>
      </c>
      <c r="M243" s="85">
        <v>10.8664548717964</v>
      </c>
    </row>
    <row r="244" spans="1:13" x14ac:dyDescent="0.35">
      <c r="A244" s="23" t="str">
        <f>B177&amp;C235&amp;D244</f>
        <v>DISTRIBUCION VOLUMEN X CRITERIO (kg ó litros)Total Bebidas&lt;2MIL</v>
      </c>
      <c r="B244" s="23">
        <v>0</v>
      </c>
      <c r="C244" s="23">
        <v>0</v>
      </c>
      <c r="D244" s="25" t="s">
        <v>78</v>
      </c>
      <c r="E244" s="25">
        <v>5.6012056872263001</v>
      </c>
      <c r="F244" s="25">
        <v>5.5192776495391902</v>
      </c>
      <c r="G244" s="25">
        <v>6.0234378244842297</v>
      </c>
      <c r="H244" s="25">
        <v>5.1114334613881196</v>
      </c>
      <c r="I244" s="25">
        <v>5.4768656921189303</v>
      </c>
      <c r="J244" s="25">
        <v>5.79961068747585</v>
      </c>
      <c r="K244" s="25">
        <v>5.7822709565047896</v>
      </c>
      <c r="L244" s="24">
        <v>5.1891835758811302</v>
      </c>
      <c r="M244" s="85">
        <v>6.1725338141773696</v>
      </c>
    </row>
    <row r="245" spans="1:13" x14ac:dyDescent="0.35">
      <c r="A245" s="23" t="str">
        <f>B177&amp;C235&amp;D245</f>
        <v>DISTRIBUCION VOLUMEN X CRITERIO (kg ó litros)Total Bebidas2-5MIL</v>
      </c>
      <c r="B245" s="23">
        <v>0</v>
      </c>
      <c r="C245" s="23">
        <v>0</v>
      </c>
      <c r="D245" s="25" t="s">
        <v>81</v>
      </c>
      <c r="E245" s="25">
        <v>4.9280300701399398</v>
      </c>
      <c r="F245" s="24">
        <v>4.63987378910051</v>
      </c>
      <c r="G245" s="24">
        <v>4.9819853397266902</v>
      </c>
      <c r="H245" s="25">
        <v>4.6898879476179802</v>
      </c>
      <c r="I245" s="24">
        <v>4.8960144917226298</v>
      </c>
      <c r="J245" s="25">
        <v>4.6631553809429596</v>
      </c>
      <c r="K245" s="25">
        <v>4.7276566906430304</v>
      </c>
      <c r="L245" s="24">
        <v>4.2677418371011901</v>
      </c>
      <c r="M245" s="85">
        <v>3.93019453189719</v>
      </c>
    </row>
    <row r="246" spans="1:13" x14ac:dyDescent="0.35">
      <c r="A246" s="23" t="str">
        <f>B177&amp;C235&amp;D246</f>
        <v>DISTRIBUCION VOLUMEN X CRITERIO (kg ó litros)Total Bebidas5-10MIL</v>
      </c>
      <c r="B246" s="23">
        <v>0</v>
      </c>
      <c r="C246" s="23">
        <v>0</v>
      </c>
      <c r="D246" s="25" t="s">
        <v>82</v>
      </c>
      <c r="E246" s="25">
        <v>7.3126428228804103</v>
      </c>
      <c r="F246" s="24">
        <v>8.6448949204292695</v>
      </c>
      <c r="G246" s="24">
        <v>7.9754062703874098</v>
      </c>
      <c r="H246" s="24">
        <v>7.7652721285690003</v>
      </c>
      <c r="I246" s="24">
        <v>7.5296359793858301</v>
      </c>
      <c r="J246" s="24">
        <v>7.9204906045203201</v>
      </c>
      <c r="K246" s="24">
        <v>7.7496907237908896</v>
      </c>
      <c r="L246" s="24">
        <v>8.2639596378591307</v>
      </c>
      <c r="M246" s="85">
        <v>7.2853316866791999</v>
      </c>
    </row>
    <row r="247" spans="1:13" x14ac:dyDescent="0.35">
      <c r="A247" s="23" t="str">
        <f>B177&amp;C235&amp;D247</f>
        <v>DISTRIBUCION VOLUMEN X CRITERIO (kg ó litros)Total Bebidas10-30MIL</v>
      </c>
      <c r="B247" s="23">
        <v>0</v>
      </c>
      <c r="C247" s="23">
        <v>0</v>
      </c>
      <c r="D247" s="24" t="s">
        <v>83</v>
      </c>
      <c r="E247" s="24">
        <v>17.984698019385501</v>
      </c>
      <c r="F247" s="24">
        <v>17.5850428046461</v>
      </c>
      <c r="G247" s="24">
        <v>17.1562861917749</v>
      </c>
      <c r="H247" s="24">
        <v>18.0385567642094</v>
      </c>
      <c r="I247" s="24">
        <v>18.169821821420701</v>
      </c>
      <c r="J247" s="24">
        <v>18.691305872762999</v>
      </c>
      <c r="K247" s="24">
        <v>17.8628225477222</v>
      </c>
      <c r="L247" s="24">
        <v>17.5364602178668</v>
      </c>
      <c r="M247" s="85">
        <v>17.299089051036201</v>
      </c>
    </row>
    <row r="248" spans="1:13" x14ac:dyDescent="0.35">
      <c r="A248" s="23" t="str">
        <f>B177&amp;C235&amp;D248</f>
        <v>DISTRIBUCION VOLUMEN X CRITERIO (kg ó litros)Total Bebidas30-100MIL</v>
      </c>
      <c r="B248" s="23">
        <v>0</v>
      </c>
      <c r="C248" s="23">
        <v>0</v>
      </c>
      <c r="D248" s="24" t="s">
        <v>84</v>
      </c>
      <c r="E248" s="24">
        <v>19.818512497697</v>
      </c>
      <c r="F248" s="24">
        <v>19.853453840636899</v>
      </c>
      <c r="G248" s="24">
        <v>20.102758536845499</v>
      </c>
      <c r="H248" s="24">
        <v>20.479166050153001</v>
      </c>
      <c r="I248" s="24">
        <v>19.6450956322096</v>
      </c>
      <c r="J248" s="24">
        <v>19.746686103031099</v>
      </c>
      <c r="K248" s="24">
        <v>22.159172880378701</v>
      </c>
      <c r="L248" s="24">
        <v>22.758976001516999</v>
      </c>
      <c r="M248" s="85">
        <v>23.849511047792902</v>
      </c>
    </row>
    <row r="249" spans="1:13" x14ac:dyDescent="0.35">
      <c r="A249" s="23" t="str">
        <f>B177&amp;C235&amp;D249</f>
        <v>DISTRIBUCION VOLUMEN X CRITERIO (kg ó litros)Total Bebidas100-200MIL</v>
      </c>
      <c r="B249" s="23">
        <v>0</v>
      </c>
      <c r="C249" s="23">
        <v>0</v>
      </c>
      <c r="D249" s="24" t="s">
        <v>85</v>
      </c>
      <c r="E249" s="24">
        <v>9.5216592919847791</v>
      </c>
      <c r="F249" s="24">
        <v>9.8306185061522999</v>
      </c>
      <c r="G249" s="24">
        <v>9.6651719171473598</v>
      </c>
      <c r="H249" s="24">
        <v>9.3805951519280502</v>
      </c>
      <c r="I249" s="24">
        <v>10.558990879787</v>
      </c>
      <c r="J249" s="24">
        <v>10.443551468503999</v>
      </c>
      <c r="K249" s="24">
        <v>10.6934342514127</v>
      </c>
      <c r="L249" s="24">
        <v>10.3230563306336</v>
      </c>
      <c r="M249" s="85">
        <v>9.9132810434034209</v>
      </c>
    </row>
    <row r="250" spans="1:13" x14ac:dyDescent="0.35">
      <c r="A250" s="23" t="str">
        <f>B177&amp;C235&amp;D250</f>
        <v>DISTRIBUCION VOLUMEN X CRITERIO (kg ó litros)Total Bebidas200-500MIL</v>
      </c>
      <c r="B250" s="23">
        <v>0</v>
      </c>
      <c r="C250" s="23">
        <v>0</v>
      </c>
      <c r="D250" s="24" t="s">
        <v>86</v>
      </c>
      <c r="E250" s="24">
        <v>14.6787751052433</v>
      </c>
      <c r="F250" s="24">
        <v>14.248843584067901</v>
      </c>
      <c r="G250" s="24">
        <v>15.0888119990819</v>
      </c>
      <c r="H250" s="24">
        <v>15.1819221810121</v>
      </c>
      <c r="I250" s="24">
        <v>13.791345271017599</v>
      </c>
      <c r="J250" s="24">
        <v>13.6834845553962</v>
      </c>
      <c r="K250" s="24">
        <v>13.2822194024784</v>
      </c>
      <c r="L250" s="24">
        <v>13.257214015986699</v>
      </c>
      <c r="M250" s="85">
        <v>13.470337752906101</v>
      </c>
    </row>
    <row r="251" spans="1:13" x14ac:dyDescent="0.35">
      <c r="A251" s="23" t="str">
        <f>B177&amp;C235&amp;D251</f>
        <v>DISTRIBUCION VOLUMEN X CRITERIO (kg ó litros)Total Bebidas&gt;500MIL</v>
      </c>
      <c r="B251" s="23">
        <v>0</v>
      </c>
      <c r="C251" s="23">
        <v>0</v>
      </c>
      <c r="D251" s="24" t="s">
        <v>87</v>
      </c>
      <c r="E251" s="24">
        <v>20.154478990385002</v>
      </c>
      <c r="F251" s="24">
        <v>19.678002438973099</v>
      </c>
      <c r="G251" s="24">
        <v>19.006151224497199</v>
      </c>
      <c r="H251" s="24">
        <v>19.3531668574552</v>
      </c>
      <c r="I251" s="24">
        <v>19.9322334445331</v>
      </c>
      <c r="J251" s="24">
        <v>19.051717568679699</v>
      </c>
      <c r="K251" s="24">
        <v>17.742730838683801</v>
      </c>
      <c r="L251" s="24">
        <v>18.4034091554383</v>
      </c>
      <c r="M251" s="85">
        <v>18.0797279595904</v>
      </c>
    </row>
    <row r="252" spans="1:13" x14ac:dyDescent="0.35">
      <c r="A252" s="23" t="str">
        <f>B177&amp;C235&amp;D252</f>
        <v>DISTRIBUCION VOLUMEN X CRITERIO (kg ó litros)Total BebidasDE 15 A 19 AÑOS</v>
      </c>
      <c r="B252" s="23">
        <v>0</v>
      </c>
      <c r="C252" s="23">
        <v>0</v>
      </c>
      <c r="D252" s="25" t="s">
        <v>88</v>
      </c>
      <c r="E252" s="25">
        <v>1.61152937366732</v>
      </c>
      <c r="F252" s="24">
        <v>1.4318250151121601</v>
      </c>
      <c r="G252" s="24">
        <v>2.1199755211792302</v>
      </c>
      <c r="H252" s="24">
        <v>2.6529443122335898</v>
      </c>
      <c r="I252" s="24">
        <v>1.2670774855111</v>
      </c>
      <c r="J252" s="25">
        <v>1.30169642715449</v>
      </c>
      <c r="K252" s="25">
        <v>2.0030659450332098</v>
      </c>
      <c r="L252" s="25">
        <v>1.6718918423478899</v>
      </c>
      <c r="M252" s="85">
        <v>1.1300059335189001</v>
      </c>
    </row>
    <row r="253" spans="1:13" x14ac:dyDescent="0.35">
      <c r="A253" s="23" t="str">
        <f>B177&amp;C235&amp;D253</f>
        <v>DISTRIBUCION VOLUMEN X CRITERIO (kg ó litros)Total BebidasDE 20 A 24 AÑOS</v>
      </c>
      <c r="B253" s="23">
        <v>0</v>
      </c>
      <c r="C253" s="23">
        <v>0</v>
      </c>
      <c r="D253" s="24" t="s">
        <v>89</v>
      </c>
      <c r="E253" s="25">
        <v>2.7042813803736601</v>
      </c>
      <c r="F253" s="24">
        <v>2.3383166921449199</v>
      </c>
      <c r="G253" s="24">
        <v>2.5735162173923598</v>
      </c>
      <c r="H253" s="24">
        <v>2.1093852656852299</v>
      </c>
      <c r="I253" s="24">
        <v>2.1183299541610801</v>
      </c>
      <c r="J253" s="24">
        <v>2.3872742942172702</v>
      </c>
      <c r="K253" s="24">
        <v>2.04696975521603</v>
      </c>
      <c r="L253" s="24">
        <v>2.1316525862488498</v>
      </c>
      <c r="M253" s="85">
        <v>2.2484240645103801</v>
      </c>
    </row>
    <row r="254" spans="1:13" x14ac:dyDescent="0.35">
      <c r="A254" s="23" t="str">
        <f>B177&amp;C235&amp;D254</f>
        <v>DISTRIBUCION VOLUMEN X CRITERIO (kg ó litros)Total BebidasDE 25 A 34 AÑOS</v>
      </c>
      <c r="B254" s="23">
        <v>0</v>
      </c>
      <c r="C254" s="23">
        <v>0</v>
      </c>
      <c r="D254" s="24" t="s">
        <v>90</v>
      </c>
      <c r="E254" s="24">
        <v>7.3753083856173003</v>
      </c>
      <c r="F254" s="24">
        <v>7.5373244714381702</v>
      </c>
      <c r="G254" s="24">
        <v>6.7828604663500602</v>
      </c>
      <c r="H254" s="24">
        <v>7.9060400046903698</v>
      </c>
      <c r="I254" s="24">
        <v>6.5788423181397002</v>
      </c>
      <c r="J254" s="24">
        <v>6.2174847240255398</v>
      </c>
      <c r="K254" s="24">
        <v>6.1429741649775202</v>
      </c>
      <c r="L254" s="24">
        <v>6.6100800807256803</v>
      </c>
      <c r="M254" s="85">
        <v>6.5965402069688803</v>
      </c>
    </row>
    <row r="255" spans="1:13" x14ac:dyDescent="0.35">
      <c r="A255" s="23" t="str">
        <f>B177&amp;C235&amp;D255</f>
        <v>DISTRIBUCION VOLUMEN X CRITERIO (kg ó litros)Total BebidasDE 35 A 49 AÑOS</v>
      </c>
      <c r="B255" s="23">
        <v>0</v>
      </c>
      <c r="C255" s="23">
        <v>0</v>
      </c>
      <c r="D255" s="24" t="s">
        <v>91</v>
      </c>
      <c r="E255" s="24">
        <v>25.290921183107201</v>
      </c>
      <c r="F255" s="24">
        <v>24.4259396627053</v>
      </c>
      <c r="G255" s="24">
        <v>25.2534209911978</v>
      </c>
      <c r="H255" s="24">
        <v>24.810714622457301</v>
      </c>
      <c r="I255" s="24">
        <v>23.261335005459401</v>
      </c>
      <c r="J255" s="24">
        <v>23.450913562121801</v>
      </c>
      <c r="K255" s="24">
        <v>22.714012212545999</v>
      </c>
      <c r="L255" s="24">
        <v>22.6013781569347</v>
      </c>
      <c r="M255" s="85">
        <v>21.8025326396981</v>
      </c>
    </row>
    <row r="256" spans="1:13" x14ac:dyDescent="0.35">
      <c r="A256" s="23" t="str">
        <f>B177&amp;C235&amp;D256</f>
        <v>DISTRIBUCION VOLUMEN X CRITERIO (kg ó litros)Total BebidasDE 50 A 59 AÑOS</v>
      </c>
      <c r="B256" s="23">
        <v>0</v>
      </c>
      <c r="C256" s="23">
        <v>0</v>
      </c>
      <c r="D256" s="24" t="s">
        <v>92</v>
      </c>
      <c r="E256" s="25">
        <v>24.767608610815699</v>
      </c>
      <c r="F256" s="24">
        <v>24.419556727882199</v>
      </c>
      <c r="G256" s="24">
        <v>25.7384883109982</v>
      </c>
      <c r="H256" s="24">
        <v>24.514424899349098</v>
      </c>
      <c r="I256" s="24">
        <v>26.385592847924499</v>
      </c>
      <c r="J256" s="24">
        <v>26.5945836470929</v>
      </c>
      <c r="K256" s="24">
        <v>26.219021881054299</v>
      </c>
      <c r="L256" s="24">
        <v>25.492500769151501</v>
      </c>
      <c r="M256" s="85">
        <v>25.1215678498871</v>
      </c>
    </row>
    <row r="257" spans="1:13" x14ac:dyDescent="0.35">
      <c r="A257" s="23" t="str">
        <f>B177&amp;C235&amp;D257</f>
        <v>DISTRIBUCION VOLUMEN X CRITERIO (kg ó litros)Total BebidasDE 60 A 75 AÑOS</v>
      </c>
      <c r="B257" s="23">
        <v>0</v>
      </c>
      <c r="C257" s="23">
        <v>0</v>
      </c>
      <c r="D257" s="25" t="s">
        <v>93</v>
      </c>
      <c r="E257" s="25">
        <v>38.250353276131399</v>
      </c>
      <c r="F257" s="25">
        <v>39.8470380689336</v>
      </c>
      <c r="G257" s="25">
        <v>37.531746567486302</v>
      </c>
      <c r="H257" s="25">
        <v>38.006492591035602</v>
      </c>
      <c r="I257" s="25">
        <v>40.388825284798102</v>
      </c>
      <c r="J257" s="25">
        <v>40.0480485962388</v>
      </c>
      <c r="K257" s="25">
        <v>40.873954925967098</v>
      </c>
      <c r="L257" s="25">
        <v>41.492494415217003</v>
      </c>
      <c r="M257" s="85">
        <v>43.100933473501399</v>
      </c>
    </row>
    <row r="258" spans="1:13" x14ac:dyDescent="0.35">
      <c r="A258" s="23" t="str">
        <f>B177&amp;C235&amp;D258</f>
        <v>DISTRIBUCION VOLUMEN X CRITERIO (kg ó litros)Total BebidasNIVEL ALTO</v>
      </c>
      <c r="B258" s="23">
        <v>0</v>
      </c>
      <c r="C258" s="23">
        <v>0</v>
      </c>
      <c r="D258" s="24" t="s">
        <v>187</v>
      </c>
      <c r="E258" s="24">
        <v>23.381132345666501</v>
      </c>
      <c r="F258" s="24">
        <v>23.702561156607199</v>
      </c>
      <c r="G258" s="24">
        <v>24.4979766496248</v>
      </c>
      <c r="H258" s="24">
        <v>23.237582526368399</v>
      </c>
      <c r="I258" s="24">
        <v>23.512513193376101</v>
      </c>
      <c r="J258" s="24">
        <v>24.310547404845199</v>
      </c>
      <c r="K258" s="24">
        <v>24.067751076158899</v>
      </c>
      <c r="L258" s="24">
        <v>22.779458373603099</v>
      </c>
      <c r="M258" s="85">
        <v>21.571275691211198</v>
      </c>
    </row>
    <row r="259" spans="1:13" x14ac:dyDescent="0.35">
      <c r="A259" s="23" t="str">
        <f>B177&amp;C235&amp;D259</f>
        <v>DISTRIBUCION VOLUMEN X CRITERIO (kg ó litros)Total BebidasNIVEL MEDIO ALTO</v>
      </c>
      <c r="B259" s="23">
        <v>0</v>
      </c>
      <c r="C259" s="23">
        <v>0</v>
      </c>
      <c r="D259" s="24" t="s">
        <v>188</v>
      </c>
      <c r="E259" s="24">
        <v>14.2174844658963</v>
      </c>
      <c r="F259" s="24">
        <v>13.986851911044999</v>
      </c>
      <c r="G259" s="24">
        <v>14.456322283377199</v>
      </c>
      <c r="H259" s="24">
        <v>13.8150841496133</v>
      </c>
      <c r="I259" s="24">
        <v>14.437802628739901</v>
      </c>
      <c r="J259" s="24">
        <v>13.5788841701065</v>
      </c>
      <c r="K259" s="24">
        <v>13.480275661637799</v>
      </c>
      <c r="L259" s="24">
        <v>13.6227730122633</v>
      </c>
      <c r="M259" s="85">
        <v>14.3807518737965</v>
      </c>
    </row>
    <row r="260" spans="1:13" x14ac:dyDescent="0.35">
      <c r="A260" s="23" t="str">
        <f>B177&amp;C235&amp;D260</f>
        <v>DISTRIBUCION VOLUMEN X CRITERIO (kg ó litros)Total BebidasNIVEL MEDIO</v>
      </c>
      <c r="B260" s="23">
        <v>0</v>
      </c>
      <c r="C260" s="23">
        <v>0</v>
      </c>
      <c r="D260" s="24" t="s">
        <v>189</v>
      </c>
      <c r="E260" s="24">
        <v>26.044423880737799</v>
      </c>
      <c r="F260" s="24">
        <v>24.8355474674268</v>
      </c>
      <c r="G260" s="24">
        <v>25.882355719524099</v>
      </c>
      <c r="H260" s="24">
        <v>25.7207529182885</v>
      </c>
      <c r="I260" s="24">
        <v>24.398233430747499</v>
      </c>
      <c r="J260" s="24">
        <v>24.376014722602299</v>
      </c>
      <c r="K260" s="24">
        <v>25.7546339224644</v>
      </c>
      <c r="L260" s="24">
        <v>25.9050996072916</v>
      </c>
      <c r="M260" s="85">
        <v>24.431587014046801</v>
      </c>
    </row>
    <row r="261" spans="1:13" x14ac:dyDescent="0.35">
      <c r="A261" s="23" t="str">
        <f>B177&amp;C235&amp;D261</f>
        <v>DISTRIBUCION VOLUMEN X CRITERIO (kg ó litros)Total BebidasNIVEL MEDIO BAJO</v>
      </c>
      <c r="B261" s="23">
        <v>0</v>
      </c>
      <c r="C261" s="23">
        <v>0</v>
      </c>
      <c r="D261" s="24" t="s">
        <v>190</v>
      </c>
      <c r="E261" s="25">
        <v>14.4221100355403</v>
      </c>
      <c r="F261" s="24">
        <v>14.7089578192896</v>
      </c>
      <c r="G261" s="24">
        <v>14.361173019445699</v>
      </c>
      <c r="H261" s="24">
        <v>15.016418619822399</v>
      </c>
      <c r="I261" s="24">
        <v>15.459795151914401</v>
      </c>
      <c r="J261" s="24">
        <v>14.6930193328224</v>
      </c>
      <c r="K261" s="24">
        <v>15.122272346925699</v>
      </c>
      <c r="L261" s="24">
        <v>15.5478071171775</v>
      </c>
      <c r="M261" s="85">
        <v>19.8504413873823</v>
      </c>
    </row>
    <row r="262" spans="1:13" x14ac:dyDescent="0.35">
      <c r="A262" s="23" t="str">
        <f>B177&amp;C235&amp;D262</f>
        <v>DISTRIBUCION VOLUMEN X CRITERIO (kg ó litros)Total BebidasHOMBRE</v>
      </c>
      <c r="B262" s="23">
        <v>0</v>
      </c>
      <c r="C262" s="23">
        <v>0</v>
      </c>
      <c r="D262" s="24" t="s">
        <v>98</v>
      </c>
      <c r="E262" s="24">
        <v>58.070558584809802</v>
      </c>
      <c r="F262" s="24">
        <v>57.959686045245199</v>
      </c>
      <c r="G262" s="24">
        <v>56.716018092903397</v>
      </c>
      <c r="H262" s="24">
        <v>58.804273573670599</v>
      </c>
      <c r="I262" s="24">
        <v>59.326866224646203</v>
      </c>
      <c r="J262" s="24">
        <v>58.282586059217202</v>
      </c>
      <c r="K262" s="24">
        <v>58.943120331526998</v>
      </c>
      <c r="L262" s="24">
        <v>60.225562070984303</v>
      </c>
      <c r="M262" s="85">
        <v>60.175925330930397</v>
      </c>
    </row>
    <row r="263" spans="1:13" x14ac:dyDescent="0.35">
      <c r="A263" s="23" t="str">
        <f>B177&amp;C235&amp;D263</f>
        <v>DISTRIBUCION VOLUMEN X CRITERIO (kg ó litros)Total BebidasMUJER</v>
      </c>
      <c r="B263" s="23">
        <v>0</v>
      </c>
      <c r="C263" s="23">
        <v>0</v>
      </c>
      <c r="D263" s="24" t="s">
        <v>99</v>
      </c>
      <c r="E263" s="24">
        <v>41.9294392922085</v>
      </c>
      <c r="F263" s="24">
        <v>42.040320306617502</v>
      </c>
      <c r="G263" s="24">
        <v>43.283988098736003</v>
      </c>
      <c r="H263" s="24">
        <v>41.1957274821089</v>
      </c>
      <c r="I263" s="24">
        <v>40.673138020566299</v>
      </c>
      <c r="J263" s="24">
        <v>41.7174137977063</v>
      </c>
      <c r="K263" s="24">
        <v>41.056880635095801</v>
      </c>
      <c r="L263" s="24">
        <v>39.774435537768298</v>
      </c>
      <c r="M263" s="85">
        <v>39.824082457328302</v>
      </c>
    </row>
    <row r="264" spans="1:13" x14ac:dyDescent="0.35">
      <c r="A264" s="23" t="str">
        <f>B177&amp;C264&amp;D264</f>
        <v>DISTRIBUCION VOLUMEN X CRITERIO (kg ó litros)Total Bebidas FriasT.ESPAÑA</v>
      </c>
      <c r="B264" s="23">
        <v>0</v>
      </c>
      <c r="C264" s="23" t="s">
        <v>58</v>
      </c>
      <c r="D264" s="24" t="s">
        <v>46</v>
      </c>
      <c r="E264" s="24">
        <v>100</v>
      </c>
      <c r="F264" s="24">
        <v>100</v>
      </c>
      <c r="G264" s="24">
        <v>100</v>
      </c>
      <c r="H264" s="24">
        <v>100</v>
      </c>
      <c r="I264" s="24">
        <v>100</v>
      </c>
      <c r="J264" s="24">
        <v>100</v>
      </c>
      <c r="K264" s="24">
        <v>100</v>
      </c>
      <c r="L264" s="24">
        <v>100</v>
      </c>
      <c r="M264" s="85">
        <v>100</v>
      </c>
    </row>
    <row r="265" spans="1:13" x14ac:dyDescent="0.35">
      <c r="A265" s="23" t="str">
        <f>B177&amp;C264&amp;D265</f>
        <v>DISTRIBUCION VOLUMEN X CRITERIO (kg ó litros)Total Bebidas FriasBCN AM</v>
      </c>
      <c r="B265" s="23">
        <v>0</v>
      </c>
      <c r="C265" s="23">
        <v>0</v>
      </c>
      <c r="D265" s="24" t="s">
        <v>50</v>
      </c>
      <c r="E265" s="24">
        <v>10.1383757233358</v>
      </c>
      <c r="F265" s="24">
        <v>8.5604916047270194</v>
      </c>
      <c r="G265" s="24">
        <v>10.0918598376171</v>
      </c>
      <c r="H265" s="24">
        <v>9.4793150746469603</v>
      </c>
      <c r="I265" s="24">
        <v>10.4167646302267</v>
      </c>
      <c r="J265" s="24">
        <v>9.5047274999939209</v>
      </c>
      <c r="K265" s="24">
        <v>8.9547706464809291</v>
      </c>
      <c r="L265" s="24">
        <v>9.1177658855656603</v>
      </c>
      <c r="M265" s="85">
        <v>8.91441676354445</v>
      </c>
    </row>
    <row r="266" spans="1:13" x14ac:dyDescent="0.35">
      <c r="A266" s="23" t="str">
        <f>B177&amp;C264&amp;D266</f>
        <v>DISTRIBUCION VOLUMEN X CRITERIO (kg ó litros)Total Bebidas FriasREST.CAT ARAGON</v>
      </c>
      <c r="B266" s="23">
        <v>0</v>
      </c>
      <c r="C266" s="23">
        <v>0</v>
      </c>
      <c r="D266" s="24" t="s">
        <v>55</v>
      </c>
      <c r="E266" s="24">
        <v>12.7827624690331</v>
      </c>
      <c r="F266" s="24">
        <v>13.291757707457</v>
      </c>
      <c r="G266" s="24">
        <v>13.055594840673599</v>
      </c>
      <c r="H266" s="24">
        <v>12.316674256578001</v>
      </c>
      <c r="I266" s="24">
        <v>13.3183603528062</v>
      </c>
      <c r="J266" s="24">
        <v>14.446935408665899</v>
      </c>
      <c r="K266" s="24">
        <v>16.4159249853113</v>
      </c>
      <c r="L266" s="24">
        <v>16.8177039126358</v>
      </c>
      <c r="M266" s="85">
        <v>17.483334939683701</v>
      </c>
    </row>
    <row r="267" spans="1:13" x14ac:dyDescent="0.35">
      <c r="A267" s="23" t="str">
        <f>B177&amp;C264&amp;D267</f>
        <v>DISTRIBUCION VOLUMEN X CRITERIO (kg ó litros)Total Bebidas FriasLEVANTE</v>
      </c>
      <c r="B267" s="23">
        <v>0</v>
      </c>
      <c r="C267" s="23">
        <v>0</v>
      </c>
      <c r="D267" s="24" t="s">
        <v>59</v>
      </c>
      <c r="E267" s="24">
        <v>14.994895566854201</v>
      </c>
      <c r="F267" s="24">
        <v>14.1887637939094</v>
      </c>
      <c r="G267" s="24">
        <v>14.819728308889999</v>
      </c>
      <c r="H267" s="24">
        <v>15.826449145657101</v>
      </c>
      <c r="I267" s="24">
        <v>14.599665114557</v>
      </c>
      <c r="J267" s="24">
        <v>13.4913131626852</v>
      </c>
      <c r="K267" s="24">
        <v>13.5956815941515</v>
      </c>
      <c r="L267" s="24">
        <v>13.542520881369899</v>
      </c>
      <c r="M267" s="85">
        <v>14.340867980543599</v>
      </c>
    </row>
    <row r="268" spans="1:13" x14ac:dyDescent="0.35">
      <c r="A268" s="23" t="str">
        <f>B177&amp;C264&amp;D268</f>
        <v>DISTRIBUCION VOLUMEN X CRITERIO (kg ó litros)Total Bebidas FriasANDALUCIA</v>
      </c>
      <c r="B268" s="23">
        <v>0</v>
      </c>
      <c r="C268" s="23">
        <v>0</v>
      </c>
      <c r="D268" s="24" t="s">
        <v>63</v>
      </c>
      <c r="E268" s="24">
        <v>18.952852679639701</v>
      </c>
      <c r="F268" s="24">
        <v>20.211514246148798</v>
      </c>
      <c r="G268" s="24">
        <v>18.712568618623401</v>
      </c>
      <c r="H268" s="24">
        <v>19.3796902937586</v>
      </c>
      <c r="I268" s="24">
        <v>19.223221242677099</v>
      </c>
      <c r="J268" s="24">
        <v>20.654356283693598</v>
      </c>
      <c r="K268" s="24">
        <v>19.609479542657301</v>
      </c>
      <c r="L268" s="24">
        <v>19.906717262613199</v>
      </c>
      <c r="M268" s="85">
        <v>18.807204153336698</v>
      </c>
    </row>
    <row r="269" spans="1:13" x14ac:dyDescent="0.35">
      <c r="A269" s="23" t="str">
        <f>B177&amp;C264&amp;D269</f>
        <v>DISTRIBUCION VOLUMEN X CRITERIO (kg ó litros)Total Bebidas FriasMDD AM</v>
      </c>
      <c r="B269" s="23">
        <v>0</v>
      </c>
      <c r="C269" s="23">
        <v>0</v>
      </c>
      <c r="D269" s="24" t="s">
        <v>67</v>
      </c>
      <c r="E269" s="24">
        <v>13.3068983534225</v>
      </c>
      <c r="F269" s="24">
        <v>13.769172032088299</v>
      </c>
      <c r="G269" s="24">
        <v>13.195668960931</v>
      </c>
      <c r="H269" s="24">
        <v>12.803485964436501</v>
      </c>
      <c r="I269" s="24">
        <v>13.0062462939479</v>
      </c>
      <c r="J269" s="24">
        <v>12.6605465507337</v>
      </c>
      <c r="K269" s="24">
        <v>12.757828727812001</v>
      </c>
      <c r="L269" s="24">
        <v>12.2980860852813</v>
      </c>
      <c r="M269" s="85">
        <v>11.6322020750662</v>
      </c>
    </row>
    <row r="270" spans="1:13" x14ac:dyDescent="0.35">
      <c r="A270" s="23" t="str">
        <f>B177&amp;C264&amp;D270</f>
        <v>DISTRIBUCION VOLUMEN X CRITERIO (kg ó litros)Total Bebidas FriasRTO CENTRO</v>
      </c>
      <c r="B270" s="23">
        <v>0</v>
      </c>
      <c r="C270" s="23">
        <v>0</v>
      </c>
      <c r="D270" s="24" t="s">
        <v>70</v>
      </c>
      <c r="E270" s="24">
        <v>8.7287940862892199</v>
      </c>
      <c r="F270" s="24">
        <v>8.7952108280549197</v>
      </c>
      <c r="G270" s="24">
        <v>9.1174207685299997</v>
      </c>
      <c r="H270" s="24">
        <v>9.2712363312614894</v>
      </c>
      <c r="I270" s="24">
        <v>8.8245465743368907</v>
      </c>
      <c r="J270" s="24">
        <v>9.2439096469899695</v>
      </c>
      <c r="K270" s="24">
        <v>8.9517197665381705</v>
      </c>
      <c r="L270" s="24">
        <v>9.1064180667416306</v>
      </c>
      <c r="M270" s="85">
        <v>9.5339755630785099</v>
      </c>
    </row>
    <row r="271" spans="1:13" x14ac:dyDescent="0.35">
      <c r="A271" s="23" t="str">
        <f>B177&amp;C264&amp;D271</f>
        <v>DISTRIBUCION VOLUMEN X CRITERIO (kg ó litros)Total Bebidas FriasNORTE-CENTRO</v>
      </c>
      <c r="B271" s="23">
        <v>0</v>
      </c>
      <c r="C271" s="23">
        <v>0</v>
      </c>
      <c r="D271" s="24" t="s">
        <v>73</v>
      </c>
      <c r="E271" s="24">
        <v>9.6584619265987097</v>
      </c>
      <c r="F271" s="24">
        <v>8.8275473180450597</v>
      </c>
      <c r="G271" s="24">
        <v>9.9443794261148906</v>
      </c>
      <c r="H271" s="24">
        <v>10.0093332809199</v>
      </c>
      <c r="I271" s="24">
        <v>9.2703663911164806</v>
      </c>
      <c r="J271" s="24">
        <v>8.9606501168114896</v>
      </c>
      <c r="K271" s="24">
        <v>9.8535401973081207</v>
      </c>
      <c r="L271" s="24">
        <v>9.5441571534477205</v>
      </c>
      <c r="M271" s="85">
        <v>9.0493849396034296</v>
      </c>
    </row>
    <row r="272" spans="1:13" x14ac:dyDescent="0.35">
      <c r="A272" s="23" t="str">
        <f>B177&amp;C264&amp;D272</f>
        <v>DISTRIBUCION VOLUMEN X CRITERIO (kg ó litros)Total Bebidas FriasNOROESTE</v>
      </c>
      <c r="B272" s="23">
        <v>0</v>
      </c>
      <c r="C272" s="23">
        <v>0</v>
      </c>
      <c r="D272" s="24" t="s">
        <v>75</v>
      </c>
      <c r="E272" s="24">
        <v>11.4369618483186</v>
      </c>
      <c r="F272" s="24">
        <v>12.3555457287874</v>
      </c>
      <c r="G272" s="24">
        <v>11.062788940421401</v>
      </c>
      <c r="H272" s="24">
        <v>10.9138181102647</v>
      </c>
      <c r="I272" s="24">
        <v>11.3408320321681</v>
      </c>
      <c r="J272" s="24">
        <v>11.037563843844</v>
      </c>
      <c r="K272" s="24">
        <v>9.8610550118071405</v>
      </c>
      <c r="L272" s="24">
        <v>9.6666322880954301</v>
      </c>
      <c r="M272" s="85">
        <v>10.2386212992821</v>
      </c>
    </row>
    <row r="273" spans="1:13" x14ac:dyDescent="0.35">
      <c r="A273" s="23" t="str">
        <f>B177&amp;C264&amp;D273</f>
        <v>DISTRIBUCION VOLUMEN X CRITERIO (kg ó litros)Total Bebidas Frias&lt;2MIL</v>
      </c>
      <c r="B273" s="23">
        <v>0</v>
      </c>
      <c r="C273" s="23">
        <v>0</v>
      </c>
      <c r="D273" s="24" t="s">
        <v>78</v>
      </c>
      <c r="E273" s="24">
        <v>5.6818673834321904</v>
      </c>
      <c r="F273" s="24">
        <v>5.59624965324908</v>
      </c>
      <c r="G273" s="24">
        <v>6.0096037721271003</v>
      </c>
      <c r="H273" s="24">
        <v>5.0311522045566903</v>
      </c>
      <c r="I273" s="24">
        <v>5.4326429068055804</v>
      </c>
      <c r="J273" s="24">
        <v>5.74865541670715</v>
      </c>
      <c r="K273" s="24">
        <v>5.7926590784015</v>
      </c>
      <c r="L273" s="24">
        <v>5.1159498296953396</v>
      </c>
      <c r="M273" s="85">
        <v>6.3019147046461601</v>
      </c>
    </row>
    <row r="274" spans="1:13" x14ac:dyDescent="0.35">
      <c r="A274" s="23" t="str">
        <f>B177&amp;C264&amp;D274</f>
        <v>DISTRIBUCION VOLUMEN X CRITERIO (kg ó litros)Total Bebidas Frias2-5MIL</v>
      </c>
      <c r="B274" s="23">
        <v>0</v>
      </c>
      <c r="C274" s="23">
        <v>0</v>
      </c>
      <c r="D274" s="24" t="s">
        <v>81</v>
      </c>
      <c r="E274" s="24">
        <v>4.9358319504383896</v>
      </c>
      <c r="F274" s="24">
        <v>4.6342941359937102</v>
      </c>
      <c r="G274" s="24">
        <v>5.0258273463077696</v>
      </c>
      <c r="H274" s="24">
        <v>4.7140856297234697</v>
      </c>
      <c r="I274" s="24">
        <v>4.9243559143811897</v>
      </c>
      <c r="J274" s="24">
        <v>4.6441344183207702</v>
      </c>
      <c r="K274" s="24">
        <v>4.7864853025796501</v>
      </c>
      <c r="L274" s="24">
        <v>4.2795803708935098</v>
      </c>
      <c r="M274" s="85">
        <v>3.8560525200634599</v>
      </c>
    </row>
    <row r="275" spans="1:13" x14ac:dyDescent="0.35">
      <c r="A275" s="23" t="str">
        <f>B177&amp;C264&amp;D275</f>
        <v>DISTRIBUCION VOLUMEN X CRITERIO (kg ó litros)Total Bebidas Frias5-10MIL</v>
      </c>
      <c r="B275" s="23">
        <v>0</v>
      </c>
      <c r="C275" s="23">
        <v>0</v>
      </c>
      <c r="D275" s="24" t="s">
        <v>82</v>
      </c>
      <c r="E275" s="24">
        <v>7.3884922319355697</v>
      </c>
      <c r="F275" s="24">
        <v>8.7649626623158507</v>
      </c>
      <c r="G275" s="24">
        <v>8.0461755727778304</v>
      </c>
      <c r="H275" s="24">
        <v>7.9419523199272799</v>
      </c>
      <c r="I275" s="24">
        <v>7.6002922526171703</v>
      </c>
      <c r="J275" s="24">
        <v>8.02890737784214</v>
      </c>
      <c r="K275" s="24">
        <v>7.8208704433725504</v>
      </c>
      <c r="L275" s="24">
        <v>8.5081268480770706</v>
      </c>
      <c r="M275" s="85">
        <v>7.3143867050037699</v>
      </c>
    </row>
    <row r="276" spans="1:13" x14ac:dyDescent="0.35">
      <c r="A276" s="23" t="str">
        <f>B177&amp;C264&amp;D276</f>
        <v>DISTRIBUCION VOLUMEN X CRITERIO (kg ó litros)Total Bebidas Frias10-30MIL</v>
      </c>
      <c r="B276" s="23">
        <v>0</v>
      </c>
      <c r="C276" s="23">
        <v>0</v>
      </c>
      <c r="D276" s="24" t="s">
        <v>83</v>
      </c>
      <c r="E276" s="24">
        <v>18.0725644982885</v>
      </c>
      <c r="F276" s="24">
        <v>17.597985052234499</v>
      </c>
      <c r="G276" s="24">
        <v>17.131919684939501</v>
      </c>
      <c r="H276" s="24">
        <v>18.068735388494201</v>
      </c>
      <c r="I276" s="24">
        <v>18.2305330453366</v>
      </c>
      <c r="J276" s="24">
        <v>18.735720024104001</v>
      </c>
      <c r="K276" s="24">
        <v>17.8370457422428</v>
      </c>
      <c r="L276" s="24">
        <v>17.4393853881786</v>
      </c>
      <c r="M276" s="85">
        <v>17.2286090410737</v>
      </c>
    </row>
    <row r="277" spans="1:13" x14ac:dyDescent="0.35">
      <c r="A277" s="23" t="str">
        <f>B177&amp;C264&amp;D277</f>
        <v>DISTRIBUCION VOLUMEN X CRITERIO (kg ó litros)Total Bebidas Frias30-100MIL</v>
      </c>
      <c r="B277" s="23">
        <v>0</v>
      </c>
      <c r="C277" s="23">
        <v>0</v>
      </c>
      <c r="D277" s="24" t="s">
        <v>84</v>
      </c>
      <c r="E277" s="24">
        <v>19.281320178514399</v>
      </c>
      <c r="F277" s="24">
        <v>19.4663939439274</v>
      </c>
      <c r="G277" s="24">
        <v>19.8519963973791</v>
      </c>
      <c r="H277" s="24">
        <v>19.985289775156598</v>
      </c>
      <c r="I277" s="24">
        <v>19.173361133083802</v>
      </c>
      <c r="J277" s="24">
        <v>19.5412660662188</v>
      </c>
      <c r="K277" s="24">
        <v>22.151292194369098</v>
      </c>
      <c r="L277" s="24">
        <v>23.024434100823498</v>
      </c>
      <c r="M277" s="85">
        <v>24.104921841360198</v>
      </c>
    </row>
    <row r="278" spans="1:13" x14ac:dyDescent="0.35">
      <c r="A278" s="23" t="str">
        <f>B177&amp;C264&amp;D278</f>
        <v>DISTRIBUCION VOLUMEN X CRITERIO (kg ó litros)Total Bebidas Frias100-200MIL</v>
      </c>
      <c r="B278" s="23">
        <v>0</v>
      </c>
      <c r="C278" s="23">
        <v>0</v>
      </c>
      <c r="D278" s="24" t="s">
        <v>85</v>
      </c>
      <c r="E278" s="24">
        <v>9.2674875895992503</v>
      </c>
      <c r="F278" s="24">
        <v>9.6415036529268594</v>
      </c>
      <c r="G278" s="24">
        <v>9.4583391211834904</v>
      </c>
      <c r="H278" s="24">
        <v>9.1363894931208893</v>
      </c>
      <c r="I278" s="24">
        <v>10.3196123552815</v>
      </c>
      <c r="J278" s="24">
        <v>10.228404881272599</v>
      </c>
      <c r="K278" s="24">
        <v>10.517310441043399</v>
      </c>
      <c r="L278" s="24">
        <v>10.1010547229131</v>
      </c>
      <c r="M278" s="85">
        <v>9.7372735063385605</v>
      </c>
    </row>
    <row r="279" spans="1:13" x14ac:dyDescent="0.35">
      <c r="A279" s="23" t="str">
        <f>B177&amp;C264&amp;D279</f>
        <v>DISTRIBUCION VOLUMEN X CRITERIO (kg ó litros)Total Bebidas Frias200-500MIL</v>
      </c>
      <c r="B279" s="23">
        <v>0</v>
      </c>
      <c r="C279" s="23">
        <v>0</v>
      </c>
      <c r="D279" s="24" t="s">
        <v>86</v>
      </c>
      <c r="E279" s="24">
        <v>14.770825418309901</v>
      </c>
      <c r="F279" s="24">
        <v>14.348200856070299</v>
      </c>
      <c r="G279" s="24">
        <v>15.310661348840799</v>
      </c>
      <c r="H279" s="24">
        <v>15.592823643224801</v>
      </c>
      <c r="I279" s="24">
        <v>14.0677050903723</v>
      </c>
      <c r="J279" s="24">
        <v>13.800039730729599</v>
      </c>
      <c r="K279" s="24">
        <v>13.3189200283033</v>
      </c>
      <c r="L279" s="24">
        <v>13.144048291456899</v>
      </c>
      <c r="M279" s="85">
        <v>13.335536220943</v>
      </c>
    </row>
    <row r="280" spans="1:13" x14ac:dyDescent="0.35">
      <c r="A280" s="23" t="str">
        <f>B177&amp;C264&amp;D280</f>
        <v>DISTRIBUCION VOLUMEN X CRITERIO (kg ó litros)Total Bebidas Frias&gt;500MIL</v>
      </c>
      <c r="B280" s="23">
        <v>0</v>
      </c>
      <c r="C280" s="23">
        <v>0</v>
      </c>
      <c r="D280" s="24" t="s">
        <v>87</v>
      </c>
      <c r="E280" s="24">
        <v>20.601616487836001</v>
      </c>
      <c r="F280" s="24">
        <v>19.9504168194958</v>
      </c>
      <c r="G280" s="24">
        <v>19.165487354522</v>
      </c>
      <c r="H280" s="24">
        <v>19.529573263232599</v>
      </c>
      <c r="I280" s="24">
        <v>20.251499819893901</v>
      </c>
      <c r="J280" s="24">
        <v>19.272874914828801</v>
      </c>
      <c r="K280" s="24">
        <v>17.7754162932995</v>
      </c>
      <c r="L280" s="24">
        <v>18.387421045102101</v>
      </c>
      <c r="M280" s="85">
        <v>18.1213128046967</v>
      </c>
    </row>
    <row r="281" spans="1:13" x14ac:dyDescent="0.35">
      <c r="A281" s="23" t="str">
        <f>B177&amp;C264&amp;D281</f>
        <v>DISTRIBUCION VOLUMEN X CRITERIO (kg ó litros)Total Bebidas FriasDE 15 A 19 AÑOS</v>
      </c>
      <c r="B281" s="23">
        <v>0</v>
      </c>
      <c r="C281" s="23">
        <v>0</v>
      </c>
      <c r="D281" s="24" t="s">
        <v>88</v>
      </c>
      <c r="E281" s="24">
        <v>1.7425445995403299</v>
      </c>
      <c r="F281" s="24">
        <v>1.53581637719549</v>
      </c>
      <c r="G281" s="24">
        <v>2.2524454040670201</v>
      </c>
      <c r="H281" s="24">
        <v>2.9255413044499901</v>
      </c>
      <c r="I281" s="24">
        <v>1.42501472624909</v>
      </c>
      <c r="J281" s="24">
        <v>1.43507858221841</v>
      </c>
      <c r="K281" s="24">
        <v>2.1393232738948602</v>
      </c>
      <c r="L281" s="24">
        <v>1.7424683221097901</v>
      </c>
      <c r="M281" s="85">
        <v>1.2167398847598301</v>
      </c>
    </row>
    <row r="282" spans="1:13" x14ac:dyDescent="0.35">
      <c r="A282" s="23" t="str">
        <f>B177&amp;C264&amp;D282</f>
        <v>DISTRIBUCION VOLUMEN X CRITERIO (kg ó litros)Total Bebidas FriasDE 20 A 24 AÑOS</v>
      </c>
      <c r="B282" s="23">
        <v>0</v>
      </c>
      <c r="C282" s="23">
        <v>0</v>
      </c>
      <c r="D282" s="24" t="s">
        <v>89</v>
      </c>
      <c r="E282" s="24">
        <v>2.9077784468378201</v>
      </c>
      <c r="F282" s="24">
        <v>2.4301516990309402</v>
      </c>
      <c r="G282" s="24">
        <v>2.68652682030149</v>
      </c>
      <c r="H282" s="24">
        <v>2.2016837732161201</v>
      </c>
      <c r="I282" s="24">
        <v>2.2181533828780799</v>
      </c>
      <c r="J282" s="24">
        <v>2.5136590427710601</v>
      </c>
      <c r="K282" s="24">
        <v>2.1270183630549302</v>
      </c>
      <c r="L282" s="24">
        <v>2.1684763379929199</v>
      </c>
      <c r="M282" s="85">
        <v>2.362827766269</v>
      </c>
    </row>
    <row r="283" spans="1:13" x14ac:dyDescent="0.35">
      <c r="A283" s="23" t="str">
        <f>B177&amp;C264&amp;D283</f>
        <v>DISTRIBUCION VOLUMEN X CRITERIO (kg ó litros)Total Bebidas FriasDE 25 A 34 AÑOS</v>
      </c>
      <c r="B283" s="23">
        <v>0</v>
      </c>
      <c r="C283" s="23">
        <v>0</v>
      </c>
      <c r="D283" s="24" t="s">
        <v>90</v>
      </c>
      <c r="E283" s="24">
        <v>7.6270761652586803</v>
      </c>
      <c r="F283" s="24">
        <v>7.7189183076749197</v>
      </c>
      <c r="G283" s="24">
        <v>6.8580491890788098</v>
      </c>
      <c r="H283" s="24">
        <v>8.2422037246708193</v>
      </c>
      <c r="I283" s="24">
        <v>6.7611171824355996</v>
      </c>
      <c r="J283" s="24">
        <v>6.3784514447838498</v>
      </c>
      <c r="K283" s="24">
        <v>6.2565741135491804</v>
      </c>
      <c r="L283" s="24">
        <v>6.8513190586569799</v>
      </c>
      <c r="M283" s="85">
        <v>6.85731962117704</v>
      </c>
    </row>
    <row r="284" spans="1:13" x14ac:dyDescent="0.35">
      <c r="A284" s="23" t="str">
        <f>B177&amp;C264&amp;D284</f>
        <v>DISTRIBUCION VOLUMEN X CRITERIO (kg ó litros)Total Bebidas FriasDE 35 A 49 AÑOS</v>
      </c>
      <c r="B284" s="23">
        <v>0</v>
      </c>
      <c r="C284" s="23">
        <v>0</v>
      </c>
      <c r="D284" s="24" t="s">
        <v>91</v>
      </c>
      <c r="E284" s="24">
        <v>24.933517131333002</v>
      </c>
      <c r="F284" s="24">
        <v>24.143260893882299</v>
      </c>
      <c r="G284" s="24">
        <v>25.1945396501335</v>
      </c>
      <c r="H284" s="24">
        <v>24.4421232363384</v>
      </c>
      <c r="I284" s="24">
        <v>22.860344309273898</v>
      </c>
      <c r="J284" s="24">
        <v>23.437077740971301</v>
      </c>
      <c r="K284" s="24">
        <v>22.6191628194141</v>
      </c>
      <c r="L284" s="24">
        <v>22.238136907485998</v>
      </c>
      <c r="M284" s="85">
        <v>21.588237349821899</v>
      </c>
    </row>
    <row r="285" spans="1:13" x14ac:dyDescent="0.35">
      <c r="A285" s="23" t="str">
        <f>B177&amp;C264&amp;D285</f>
        <v>DISTRIBUCION VOLUMEN X CRITERIO (kg ó litros)Total Bebidas FriasDE 50 A 59 AÑOS</v>
      </c>
      <c r="B285" s="23">
        <v>0</v>
      </c>
      <c r="C285" s="23">
        <v>0</v>
      </c>
      <c r="D285" s="24" t="s">
        <v>92</v>
      </c>
      <c r="E285" s="24">
        <v>24.6674290074039</v>
      </c>
      <c r="F285" s="24">
        <v>24.310006411773301</v>
      </c>
      <c r="G285" s="24">
        <v>25.779530006978199</v>
      </c>
      <c r="H285" s="24">
        <v>24.341501782471699</v>
      </c>
      <c r="I285" s="24">
        <v>26.206857930481402</v>
      </c>
      <c r="J285" s="24">
        <v>26.443301353087602</v>
      </c>
      <c r="K285" s="24">
        <v>26.085119837485301</v>
      </c>
      <c r="L285" s="24">
        <v>25.250482883193602</v>
      </c>
      <c r="M285" s="85">
        <v>24.647751520710202</v>
      </c>
    </row>
    <row r="286" spans="1:13" x14ac:dyDescent="0.35">
      <c r="A286" s="23" t="str">
        <f>B177&amp;C264&amp;D286</f>
        <v>DISTRIBUCION VOLUMEN X CRITERIO (kg ó litros)Total Bebidas FriasDE 60 A 75 AÑOS</v>
      </c>
      <c r="B286" s="23">
        <v>0</v>
      </c>
      <c r="C286" s="23">
        <v>0</v>
      </c>
      <c r="D286" s="24" t="s">
        <v>93</v>
      </c>
      <c r="E286" s="24">
        <v>38.121659626764</v>
      </c>
      <c r="F286" s="24">
        <v>39.8618463844318</v>
      </c>
      <c r="G286" s="24">
        <v>37.228919325089699</v>
      </c>
      <c r="H286" s="24">
        <v>37.846950415607097</v>
      </c>
      <c r="I286" s="24">
        <v>40.528515087595899</v>
      </c>
      <c r="J286" s="24">
        <v>39.792433436221103</v>
      </c>
      <c r="K286" s="24">
        <v>40.772803292612103</v>
      </c>
      <c r="L286" s="24">
        <v>41.749114765775801</v>
      </c>
      <c r="M286" s="85">
        <v>43.327128909115501</v>
      </c>
    </row>
    <row r="287" spans="1:13" x14ac:dyDescent="0.35">
      <c r="A287" s="23" t="str">
        <f>B177&amp;C264&amp;D287</f>
        <v>DISTRIBUCION VOLUMEN X CRITERIO (kg ó litros)Total Bebidas FriasNIVEL ALTO</v>
      </c>
      <c r="B287" s="23">
        <v>0</v>
      </c>
      <c r="C287" s="23">
        <v>0</v>
      </c>
      <c r="D287" s="24" t="s">
        <v>187</v>
      </c>
      <c r="E287" s="24">
        <v>23.3896871673528</v>
      </c>
      <c r="F287" s="24">
        <v>23.743355863074601</v>
      </c>
      <c r="G287" s="24">
        <v>24.609062982819399</v>
      </c>
      <c r="H287" s="24">
        <v>23.2693540112741</v>
      </c>
      <c r="I287" s="24">
        <v>23.469889426527001</v>
      </c>
      <c r="J287" s="24">
        <v>24.394411546064202</v>
      </c>
      <c r="K287" s="24">
        <v>24.028982017462301</v>
      </c>
      <c r="L287" s="24">
        <v>22.457819258287898</v>
      </c>
      <c r="M287" s="85">
        <v>21.2803502581869</v>
      </c>
    </row>
    <row r="288" spans="1:13" x14ac:dyDescent="0.35">
      <c r="A288" s="23" t="str">
        <f>B177&amp;C264&amp;D288</f>
        <v>DISTRIBUCION VOLUMEN X CRITERIO (kg ó litros)Total Bebidas FriasNIVEL MEDIO ALTO</v>
      </c>
      <c r="B288" s="23">
        <v>0</v>
      </c>
      <c r="C288" s="23">
        <v>0</v>
      </c>
      <c r="D288" s="24" t="s">
        <v>188</v>
      </c>
      <c r="E288" s="24">
        <v>14.2520241223376</v>
      </c>
      <c r="F288" s="24">
        <v>13.970449891668901</v>
      </c>
      <c r="G288" s="24">
        <v>14.485166423840999</v>
      </c>
      <c r="H288" s="24">
        <v>13.8381736155612</v>
      </c>
      <c r="I288" s="24">
        <v>14.668282681059299</v>
      </c>
      <c r="J288" s="24">
        <v>13.629289509014701</v>
      </c>
      <c r="K288" s="24">
        <v>13.6054652771888</v>
      </c>
      <c r="L288" s="24">
        <v>13.7405018824854</v>
      </c>
      <c r="M288" s="85">
        <v>14.521554314987499</v>
      </c>
    </row>
    <row r="289" spans="1:13" x14ac:dyDescent="0.35">
      <c r="A289" s="23" t="str">
        <f>B177&amp;C264&amp;D289</f>
        <v>DISTRIBUCION VOLUMEN X CRITERIO (kg ó litros)Total Bebidas FriasNIVEL MEDIO</v>
      </c>
      <c r="B289" s="23">
        <v>0</v>
      </c>
      <c r="C289" s="23">
        <v>0</v>
      </c>
      <c r="D289" s="24" t="s">
        <v>189</v>
      </c>
      <c r="E289" s="24">
        <v>26.226535558985699</v>
      </c>
      <c r="F289" s="24">
        <v>25.059080637224099</v>
      </c>
      <c r="G289" s="24">
        <v>26.197732050770799</v>
      </c>
      <c r="H289" s="24">
        <v>25.909936363008999</v>
      </c>
      <c r="I289" s="24">
        <v>24.480212112075499</v>
      </c>
      <c r="J289" s="24">
        <v>24.485002009948602</v>
      </c>
      <c r="K289" s="24">
        <v>25.980205969735401</v>
      </c>
      <c r="L289" s="24">
        <v>26.211505518148801</v>
      </c>
      <c r="M289" s="85">
        <v>24.2011559077961</v>
      </c>
    </row>
    <row r="290" spans="1:13" x14ac:dyDescent="0.35">
      <c r="A290" s="23" t="str">
        <f>B177&amp;C264&amp;D290</f>
        <v>DISTRIBUCION VOLUMEN X CRITERIO (kg ó litros)Total Bebidas FriasNIVEL MEDIO BAJO</v>
      </c>
      <c r="B290" s="23">
        <v>0</v>
      </c>
      <c r="C290" s="23">
        <v>0</v>
      </c>
      <c r="D290" s="24" t="s">
        <v>190</v>
      </c>
      <c r="E290" s="24">
        <v>14.310060540810101</v>
      </c>
      <c r="F290" s="24">
        <v>14.650766347016599</v>
      </c>
      <c r="G290" s="24">
        <v>14.237763886061201</v>
      </c>
      <c r="H290" s="24">
        <v>15.016948118900901</v>
      </c>
      <c r="I290" s="24">
        <v>15.394883552646901</v>
      </c>
      <c r="J290" s="24">
        <v>14.5421507513975</v>
      </c>
      <c r="K290" s="24">
        <v>14.9815589134192</v>
      </c>
      <c r="L290" s="24">
        <v>15.495849257185</v>
      </c>
      <c r="M290" s="85">
        <v>20.464849800209699</v>
      </c>
    </row>
    <row r="291" spans="1:13" x14ac:dyDescent="0.35">
      <c r="A291" s="23" t="str">
        <f>B177&amp;C264&amp;D291</f>
        <v>DISTRIBUCION VOLUMEN X CRITERIO (kg ó litros)Total Bebidas FriasHOMBRE</v>
      </c>
      <c r="B291" s="23">
        <v>0</v>
      </c>
      <c r="C291" s="23">
        <v>0</v>
      </c>
      <c r="D291" s="24" t="s">
        <v>98</v>
      </c>
      <c r="E291" s="24">
        <v>58.010106335090903</v>
      </c>
      <c r="F291" s="24">
        <v>57.783133865363098</v>
      </c>
      <c r="G291" s="24">
        <v>56.420735285954102</v>
      </c>
      <c r="H291" s="24">
        <v>58.980620827382502</v>
      </c>
      <c r="I291" s="24">
        <v>59.515368701341899</v>
      </c>
      <c r="J291" s="24">
        <v>58.080912020415496</v>
      </c>
      <c r="K291" s="24">
        <v>58.797285634701197</v>
      </c>
      <c r="L291" s="24">
        <v>60.534063534894699</v>
      </c>
      <c r="M291" s="85">
        <v>60.357103296725597</v>
      </c>
    </row>
    <row r="292" spans="1:13" x14ac:dyDescent="0.35">
      <c r="A292" s="23" t="str">
        <f>B177&amp;C264&amp;D292</f>
        <v>DISTRIBUCION VOLUMEN X CRITERIO (kg ó litros)Total Bebidas FriasMUJER</v>
      </c>
      <c r="B292" s="23">
        <v>0</v>
      </c>
      <c r="C292" s="23">
        <v>0</v>
      </c>
      <c r="D292" s="24" t="s">
        <v>99</v>
      </c>
      <c r="E292" s="24">
        <v>41.989895178875699</v>
      </c>
      <c r="F292" s="24">
        <v>42.216869837467101</v>
      </c>
      <c r="G292" s="24">
        <v>43.579270955783301</v>
      </c>
      <c r="H292" s="24">
        <v>41.019381063509599</v>
      </c>
      <c r="I292" s="24">
        <v>40.4846333325616</v>
      </c>
      <c r="J292" s="24">
        <v>41.919088540322299</v>
      </c>
      <c r="K292" s="24">
        <v>41.2027159779825</v>
      </c>
      <c r="L292" s="24">
        <v>39.465934459572999</v>
      </c>
      <c r="M292" s="85">
        <v>39.642906329676201</v>
      </c>
    </row>
    <row r="293" spans="1:13" x14ac:dyDescent="0.35">
      <c r="A293" s="23" t="str">
        <f>B177&amp;C293&amp;D293</f>
        <v>DISTRIBUCION VOLUMEN X CRITERIO (kg ó litros)Total Bebidas CalientesT.ESPAÑA</v>
      </c>
      <c r="B293" s="23">
        <v>0</v>
      </c>
      <c r="C293" s="23" t="s">
        <v>62</v>
      </c>
      <c r="D293" s="24" t="s">
        <v>46</v>
      </c>
      <c r="E293" s="24">
        <v>100</v>
      </c>
      <c r="F293" s="24">
        <v>100</v>
      </c>
      <c r="G293" s="24">
        <v>100</v>
      </c>
      <c r="H293" s="24">
        <v>100</v>
      </c>
      <c r="I293" s="24">
        <v>100</v>
      </c>
      <c r="J293" s="24">
        <v>100</v>
      </c>
      <c r="K293" s="24">
        <v>100</v>
      </c>
      <c r="L293" s="24">
        <v>100</v>
      </c>
      <c r="M293" s="85">
        <v>100</v>
      </c>
    </row>
    <row r="294" spans="1:13" x14ac:dyDescent="0.35">
      <c r="A294" s="23" t="str">
        <f>B177&amp;C293&amp;D294</f>
        <v>DISTRIBUCION VOLUMEN X CRITERIO (kg ó litros)Total Bebidas CalientesBCN AM</v>
      </c>
      <c r="B294" s="23">
        <v>0</v>
      </c>
      <c r="C294" s="23">
        <v>0</v>
      </c>
      <c r="D294" s="24" t="s">
        <v>50</v>
      </c>
      <c r="E294" s="24">
        <v>9.4510953533324997</v>
      </c>
      <c r="F294" s="24">
        <v>9.75118519602165</v>
      </c>
      <c r="G294" s="24">
        <v>9.5915577761629596</v>
      </c>
      <c r="H294" s="24">
        <v>9.7518632936387704</v>
      </c>
      <c r="I294" s="24">
        <v>8.8865202299965596</v>
      </c>
      <c r="J294" s="24">
        <v>9.4399651077993401</v>
      </c>
      <c r="K294" s="24">
        <v>9.4736459358457399</v>
      </c>
      <c r="L294" s="24">
        <v>10.3745157737042</v>
      </c>
      <c r="M294" s="85">
        <v>9.5131333627562107</v>
      </c>
    </row>
    <row r="295" spans="1:13" x14ac:dyDescent="0.35">
      <c r="A295" s="23" t="str">
        <f>B177&amp;C293&amp;D295</f>
        <v>DISTRIBUCION VOLUMEN X CRITERIO (kg ó litros)Total Bebidas CalientesREST.CAT ARAGON</v>
      </c>
      <c r="B295" s="23">
        <v>0</v>
      </c>
      <c r="C295" s="23">
        <v>0</v>
      </c>
      <c r="D295" s="24" t="s">
        <v>55</v>
      </c>
      <c r="E295" s="24">
        <v>13.788095183707201</v>
      </c>
      <c r="F295" s="24">
        <v>13.6120517467547</v>
      </c>
      <c r="G295" s="24">
        <v>13.506112507085</v>
      </c>
      <c r="H295" s="24">
        <v>13.880444962721</v>
      </c>
      <c r="I295" s="24">
        <v>14.677400495317199</v>
      </c>
      <c r="J295" s="24">
        <v>14.0221953081597</v>
      </c>
      <c r="K295" s="24">
        <v>13.079741111125999</v>
      </c>
      <c r="L295" s="24">
        <v>14.5113940183076</v>
      </c>
      <c r="M295" s="85">
        <v>14.090108417340501</v>
      </c>
    </row>
    <row r="296" spans="1:13" x14ac:dyDescent="0.35">
      <c r="A296" s="23" t="str">
        <f>B177&amp;C293&amp;D296</f>
        <v>DISTRIBUCION VOLUMEN X CRITERIO (kg ó litros)Total Bebidas CalientesLEVANTE</v>
      </c>
      <c r="B296" s="23">
        <v>0</v>
      </c>
      <c r="C296" s="23">
        <v>0</v>
      </c>
      <c r="D296" s="24" t="s">
        <v>59</v>
      </c>
      <c r="E296" s="24">
        <v>14.285897881974501</v>
      </c>
      <c r="F296" s="24">
        <v>13.409766774242</v>
      </c>
      <c r="G296" s="24">
        <v>13.201537859184899</v>
      </c>
      <c r="H296" s="24">
        <v>14.2525483507768</v>
      </c>
      <c r="I296" s="24">
        <v>13.6929031835272</v>
      </c>
      <c r="J296" s="24">
        <v>13.262090704568401</v>
      </c>
      <c r="K296" s="24">
        <v>12.9896712222363</v>
      </c>
      <c r="L296" s="24">
        <v>13.293765479705399</v>
      </c>
      <c r="M296" s="85">
        <v>13.5597636870688</v>
      </c>
    </row>
    <row r="297" spans="1:13" x14ac:dyDescent="0.35">
      <c r="A297" s="23" t="str">
        <f>B177&amp;C293&amp;D297</f>
        <v>DISTRIBUCION VOLUMEN X CRITERIO (kg ó litros)Total Bebidas CalientesANDALUCIA</v>
      </c>
      <c r="B297" s="23">
        <v>0</v>
      </c>
      <c r="C297" s="23">
        <v>0</v>
      </c>
      <c r="D297" s="24" t="s">
        <v>63</v>
      </c>
      <c r="E297" s="24">
        <v>17.630365786340999</v>
      </c>
      <c r="F297" s="24">
        <v>17.331800188720301</v>
      </c>
      <c r="G297" s="24">
        <v>18.118555132078701</v>
      </c>
      <c r="H297" s="24">
        <v>18.0945124887403</v>
      </c>
      <c r="I297" s="24">
        <v>18.8050614641494</v>
      </c>
      <c r="J297" s="24">
        <v>17.733298374577402</v>
      </c>
      <c r="K297" s="24">
        <v>19.117353012731702</v>
      </c>
      <c r="L297" s="24">
        <v>16.849358276233598</v>
      </c>
      <c r="M297" s="85">
        <v>17.388922530981802</v>
      </c>
    </row>
    <row r="298" spans="1:13" x14ac:dyDescent="0.35">
      <c r="A298" s="23" t="str">
        <f>B177&amp;C293&amp;D298</f>
        <v>DISTRIBUCION VOLUMEN X CRITERIO (kg ó litros)Total Bebidas CalientesMDD AM</v>
      </c>
      <c r="B298" s="23">
        <v>0</v>
      </c>
      <c r="C298" s="23">
        <v>0</v>
      </c>
      <c r="D298" s="24" t="s">
        <v>67</v>
      </c>
      <c r="E298" s="24">
        <v>11.3405761749048</v>
      </c>
      <c r="F298" s="24">
        <v>11.6197070144124</v>
      </c>
      <c r="G298" s="24">
        <v>11.647022534188499</v>
      </c>
      <c r="H298" s="24">
        <v>11.5617381113754</v>
      </c>
      <c r="I298" s="24">
        <v>11.5213312842167</v>
      </c>
      <c r="J298" s="24">
        <v>11.6789395329514</v>
      </c>
      <c r="K298" s="24">
        <v>11.258658765825899</v>
      </c>
      <c r="L298" s="24">
        <v>11.6168604544656</v>
      </c>
      <c r="M298" s="85">
        <v>11.0803653099088</v>
      </c>
    </row>
    <row r="299" spans="1:13" x14ac:dyDescent="0.35">
      <c r="A299" s="23" t="str">
        <f>B177&amp;C293&amp;D299</f>
        <v>DISTRIBUCION VOLUMEN X CRITERIO (kg ó litros)Total Bebidas CalientesRTO CENTRO</v>
      </c>
      <c r="B299" s="23">
        <v>0</v>
      </c>
      <c r="C299" s="23">
        <v>0</v>
      </c>
      <c r="D299" s="24" t="s">
        <v>70</v>
      </c>
      <c r="E299" s="24">
        <v>8.1942915952713395</v>
      </c>
      <c r="F299" s="24">
        <v>8.7965543759047495</v>
      </c>
      <c r="G299" s="24">
        <v>8.4917199558269001</v>
      </c>
      <c r="H299" s="24">
        <v>8.05372964828587</v>
      </c>
      <c r="I299" s="24">
        <v>7.7103686584585098</v>
      </c>
      <c r="J299" s="24">
        <v>7.9983884476306999</v>
      </c>
      <c r="K299" s="24">
        <v>8.0021795518289505</v>
      </c>
      <c r="L299" s="24">
        <v>8.1619113227136193</v>
      </c>
      <c r="M299" s="85">
        <v>8.3592778781579096</v>
      </c>
    </row>
    <row r="300" spans="1:13" x14ac:dyDescent="0.35">
      <c r="A300" s="23" t="str">
        <f>B177&amp;C293&amp;D300</f>
        <v>DISTRIBUCION VOLUMEN X CRITERIO (kg ó litros)Total Bebidas CalientesNORTE-CENTRO</v>
      </c>
      <c r="B300" s="23">
        <v>0</v>
      </c>
      <c r="C300" s="23">
        <v>0</v>
      </c>
      <c r="D300" s="24" t="s">
        <v>73</v>
      </c>
      <c r="E300" s="24">
        <v>11.431336487087099</v>
      </c>
      <c r="F300" s="24">
        <v>11.656438697945701</v>
      </c>
      <c r="G300" s="24">
        <v>12.0995744187857</v>
      </c>
      <c r="H300" s="24">
        <v>11.4491655565804</v>
      </c>
      <c r="I300" s="24">
        <v>11.3984710622211</v>
      </c>
      <c r="J300" s="24">
        <v>12.3590633385415</v>
      </c>
      <c r="K300" s="24">
        <v>12.084236059814399</v>
      </c>
      <c r="L300" s="24">
        <v>11.8738796712286</v>
      </c>
      <c r="M300" s="85">
        <v>11.4918929054424</v>
      </c>
    </row>
    <row r="301" spans="1:13" x14ac:dyDescent="0.35">
      <c r="A301" s="23" t="str">
        <f>B177&amp;C293&amp;D301</f>
        <v>DISTRIBUCION VOLUMEN X CRITERIO (kg ó litros)Total Bebidas CalientesNOROESTE</v>
      </c>
      <c r="B301" s="23">
        <v>0</v>
      </c>
      <c r="C301" s="23">
        <v>0</v>
      </c>
      <c r="D301" s="24" t="s">
        <v>75</v>
      </c>
      <c r="E301" s="24">
        <v>13.878325064377201</v>
      </c>
      <c r="F301" s="24">
        <v>13.822508578604401</v>
      </c>
      <c r="G301" s="24">
        <v>13.343917286368001</v>
      </c>
      <c r="H301" s="24">
        <v>12.955992868181101</v>
      </c>
      <c r="I301" s="24">
        <v>13.307953129744201</v>
      </c>
      <c r="J301" s="24">
        <v>13.5060620164253</v>
      </c>
      <c r="K301" s="24">
        <v>13.994499796684</v>
      </c>
      <c r="L301" s="24">
        <v>13.3183172497125</v>
      </c>
      <c r="M301" s="85">
        <v>14.5165416839162</v>
      </c>
    </row>
    <row r="302" spans="1:13" x14ac:dyDescent="0.35">
      <c r="A302" s="23" t="str">
        <f>B177&amp;C293&amp;D302</f>
        <v>DISTRIBUCION VOLUMEN X CRITERIO (kg ó litros)Total Bebidas Calientes&lt;2MIL</v>
      </c>
      <c r="B302" s="23">
        <v>0</v>
      </c>
      <c r="C302" s="23">
        <v>0</v>
      </c>
      <c r="D302" s="24" t="s">
        <v>78</v>
      </c>
      <c r="E302" s="24">
        <v>5.1599041007445097</v>
      </c>
      <c r="F302" s="24">
        <v>4.9893605606304599</v>
      </c>
      <c r="G302" s="24">
        <v>6.1456048053100396</v>
      </c>
      <c r="H302" s="24">
        <v>5.6051092637689202</v>
      </c>
      <c r="I302" s="24">
        <v>5.7174223653600098</v>
      </c>
      <c r="J302" s="24">
        <v>6.1457911669489196</v>
      </c>
      <c r="K302" s="24">
        <v>5.6911011788633203</v>
      </c>
      <c r="L302" s="24">
        <v>5.6400718464396498</v>
      </c>
      <c r="M302" s="85">
        <v>5.4203416684958503</v>
      </c>
    </row>
    <row r="303" spans="1:13" x14ac:dyDescent="0.35">
      <c r="A303" s="23" t="str">
        <f>B177&amp;C293&amp;D303</f>
        <v>DISTRIBUCION VOLUMEN X CRITERIO (kg ó litros)Total Bebidas Calientes2-5MIL</v>
      </c>
      <c r="B303" s="23">
        <v>0</v>
      </c>
      <c r="C303" s="23">
        <v>0</v>
      </c>
      <c r="D303" s="24" t="s">
        <v>81</v>
      </c>
      <c r="E303" s="24">
        <v>4.8853458431128098</v>
      </c>
      <c r="F303" s="24">
        <v>4.6782871522581404</v>
      </c>
      <c r="G303" s="24">
        <v>4.59482144594595</v>
      </c>
      <c r="H303" s="24">
        <v>4.5410884569190904</v>
      </c>
      <c r="I303" s="24">
        <v>4.74184694435188</v>
      </c>
      <c r="J303" s="24">
        <v>4.7923802061917202</v>
      </c>
      <c r="K303" s="24">
        <v>4.2113562926934103</v>
      </c>
      <c r="L303" s="24">
        <v>4.1948539089863601</v>
      </c>
      <c r="M303" s="85">
        <v>4.3612399418050103</v>
      </c>
    </row>
    <row r="304" spans="1:13" x14ac:dyDescent="0.35">
      <c r="A304" s="23" t="str">
        <f>B177&amp;C293&amp;D304</f>
        <v>DISTRIBUCION VOLUMEN X CRITERIO (kg ó litros)Total Bebidas Calientes5-10MIL</v>
      </c>
      <c r="B304" s="23">
        <v>0</v>
      </c>
      <c r="C304" s="23">
        <v>0</v>
      </c>
      <c r="D304" s="24" t="s">
        <v>82</v>
      </c>
      <c r="E304" s="24">
        <v>6.8976693457009501</v>
      </c>
      <c r="F304" s="24">
        <v>7.8182833579683102</v>
      </c>
      <c r="G304" s="24">
        <v>7.3504504161668001</v>
      </c>
      <c r="H304" s="24">
        <v>6.6788076326688097</v>
      </c>
      <c r="I304" s="24">
        <v>7.1452902645759497</v>
      </c>
      <c r="J304" s="24">
        <v>7.1839275364553901</v>
      </c>
      <c r="K304" s="24">
        <v>7.12499270124456</v>
      </c>
      <c r="L304" s="24">
        <v>6.7606618158009297</v>
      </c>
      <c r="M304" s="85">
        <v>7.1164121770268602</v>
      </c>
    </row>
    <row r="305" spans="1:13" x14ac:dyDescent="0.35">
      <c r="A305" s="23" t="str">
        <f>B177&amp;C293&amp;D305</f>
        <v>DISTRIBUCION VOLUMEN X CRITERIO (kg ó litros)Total Bebidas Calientes10-30MIL</v>
      </c>
      <c r="B305" s="23">
        <v>0</v>
      </c>
      <c r="C305" s="23">
        <v>0</v>
      </c>
      <c r="D305" s="24" t="s">
        <v>83</v>
      </c>
      <c r="E305" s="24">
        <v>17.503978937562</v>
      </c>
      <c r="F305" s="24">
        <v>17.495941341316001</v>
      </c>
      <c r="G305" s="24">
        <v>17.371464109026299</v>
      </c>
      <c r="H305" s="24">
        <v>17.852978496671302</v>
      </c>
      <c r="I305" s="24">
        <v>17.8395737388967</v>
      </c>
      <c r="J305" s="24">
        <v>18.3895645224639</v>
      </c>
      <c r="K305" s="24">
        <v>18.0890487748722</v>
      </c>
      <c r="L305" s="24">
        <v>18.134134163998802</v>
      </c>
      <c r="M305" s="85">
        <v>17.7088443845266</v>
      </c>
    </row>
    <row r="306" spans="1:13" x14ac:dyDescent="0.35">
      <c r="A306" s="23" t="str">
        <f>B177&amp;C293&amp;D306</f>
        <v>DISTRIBUCION VOLUMEN X CRITERIO (kg ó litros)Total Bebidas Calientes30-100MIL</v>
      </c>
      <c r="B306" s="23">
        <v>0</v>
      </c>
      <c r="C306" s="23">
        <v>0</v>
      </c>
      <c r="D306" s="24" t="s">
        <v>84</v>
      </c>
      <c r="E306" s="24">
        <v>22.757501309636101</v>
      </c>
      <c r="F306" s="24">
        <v>22.518184441528</v>
      </c>
      <c r="G306" s="24">
        <v>22.317211156596802</v>
      </c>
      <c r="H306" s="24">
        <v>23.516173391077501</v>
      </c>
      <c r="I306" s="24">
        <v>22.211168324345</v>
      </c>
      <c r="J306" s="24">
        <v>21.1422710104268</v>
      </c>
      <c r="K306" s="24">
        <v>22.228336526926299</v>
      </c>
      <c r="L306" s="24">
        <v>21.124593636337899</v>
      </c>
      <c r="M306" s="85">
        <v>22.364608662691602</v>
      </c>
    </row>
    <row r="307" spans="1:13" x14ac:dyDescent="0.35">
      <c r="A307" s="23" t="str">
        <f>B177&amp;C293&amp;D307</f>
        <v>DISTRIBUCION VOLUMEN X CRITERIO (kg ó litros)Total Bebidas Calientes100-200MIL</v>
      </c>
      <c r="B307" s="23">
        <v>0</v>
      </c>
      <c r="C307" s="23">
        <v>0</v>
      </c>
      <c r="D307" s="24" t="s">
        <v>85</v>
      </c>
      <c r="E307" s="24">
        <v>10.9122372339016</v>
      </c>
      <c r="F307" s="24">
        <v>11.1325878932082</v>
      </c>
      <c r="G307" s="24">
        <v>11.4916893804583</v>
      </c>
      <c r="H307" s="24">
        <v>10.882295913921499</v>
      </c>
      <c r="I307" s="24">
        <v>11.861127348405899</v>
      </c>
      <c r="J307" s="24">
        <v>11.905216721208401</v>
      </c>
      <c r="K307" s="24">
        <v>12.2391581838426</v>
      </c>
      <c r="L307" s="24">
        <v>11.689884141303599</v>
      </c>
      <c r="M307" s="85">
        <v>10.9365502950004</v>
      </c>
    </row>
    <row r="308" spans="1:13" x14ac:dyDescent="0.35">
      <c r="A308" s="23" t="str">
        <f>B177&amp;C293&amp;D308</f>
        <v>DISTRIBUCION VOLUMEN X CRITERIO (kg ó litros)Total Bebidas Calientes200-500MIL</v>
      </c>
      <c r="B308" s="23">
        <v>0</v>
      </c>
      <c r="C308" s="23">
        <v>0</v>
      </c>
      <c r="D308" s="24" t="s">
        <v>86</v>
      </c>
      <c r="E308" s="24">
        <v>14.1751661916797</v>
      </c>
      <c r="F308" s="24">
        <v>13.564814147340799</v>
      </c>
      <c r="G308" s="24">
        <v>13.1296850160013</v>
      </c>
      <c r="H308" s="24">
        <v>12.6551542022394</v>
      </c>
      <c r="I308" s="24">
        <v>12.2880433353653</v>
      </c>
      <c r="J308" s="24">
        <v>12.8916307221554</v>
      </c>
      <c r="K308" s="24">
        <v>12.960121921429799</v>
      </c>
      <c r="L308" s="24">
        <v>13.9539569859593</v>
      </c>
      <c r="M308" s="85">
        <v>14.2540443203994</v>
      </c>
    </row>
    <row r="309" spans="1:13" x14ac:dyDescent="0.35">
      <c r="A309" s="23" t="str">
        <f>B177&amp;C293&amp;D309</f>
        <v>DISTRIBUCION VOLUMEN X CRITERIO (kg ó litros)Total Bebidas Calientes&gt;500MIL</v>
      </c>
      <c r="B309" s="23">
        <v>0</v>
      </c>
      <c r="C309" s="23">
        <v>0</v>
      </c>
      <c r="D309" s="24" t="s">
        <v>87</v>
      </c>
      <c r="E309" s="24">
        <v>17.7081817231301</v>
      </c>
      <c r="F309" s="24">
        <v>17.8025538531788</v>
      </c>
      <c r="G309" s="24">
        <v>17.599071546100902</v>
      </c>
      <c r="H309" s="24">
        <v>18.268385958968601</v>
      </c>
      <c r="I309" s="24">
        <v>18.195534668318</v>
      </c>
      <c r="J309" s="24">
        <v>17.5492163558729</v>
      </c>
      <c r="K309" s="24">
        <v>17.455871899305301</v>
      </c>
      <c r="L309" s="24">
        <v>18.501845351788301</v>
      </c>
      <c r="M309" s="85">
        <v>17.8379627827163</v>
      </c>
    </row>
    <row r="310" spans="1:13" x14ac:dyDescent="0.35">
      <c r="A310" s="23" t="str">
        <f>B177&amp;C293&amp;D310</f>
        <v>DISTRIBUCION VOLUMEN X CRITERIO (kg ó litros)Total Bebidas CalientesDE 15 A 19 AÑOS</v>
      </c>
      <c r="B310" s="23">
        <v>0</v>
      </c>
      <c r="C310" s="23">
        <v>0</v>
      </c>
      <c r="D310" s="24" t="s">
        <v>88</v>
      </c>
      <c r="E310" s="24">
        <v>0.89474272336615102</v>
      </c>
      <c r="F310" s="24">
        <v>0.71589198477879001</v>
      </c>
      <c r="G310" s="24">
        <v>0.95014868917345496</v>
      </c>
      <c r="H310" s="24">
        <v>0.97665592101431098</v>
      </c>
      <c r="I310" s="24">
        <v>0.40795346282456102</v>
      </c>
      <c r="J310" s="24">
        <v>0.39552327378672902</v>
      </c>
      <c r="K310" s="24">
        <v>0.80722414630749995</v>
      </c>
      <c r="L310" s="24">
        <v>1.23736392920222</v>
      </c>
      <c r="M310" s="85">
        <v>0.62575374719548704</v>
      </c>
    </row>
    <row r="311" spans="1:13" x14ac:dyDescent="0.35">
      <c r="A311" s="23" t="str">
        <f>B177&amp;C293&amp;D311</f>
        <v>DISTRIBUCION VOLUMEN X CRITERIO (kg ó litros)Total Bebidas CalientesDE 20 A 24 AÑOS</v>
      </c>
      <c r="B311" s="23">
        <v>0</v>
      </c>
      <c r="C311" s="23">
        <v>0</v>
      </c>
      <c r="D311" s="24" t="s">
        <v>89</v>
      </c>
      <c r="E311" s="24">
        <v>1.5909452803516899</v>
      </c>
      <c r="F311" s="24">
        <v>1.7060746149817501</v>
      </c>
      <c r="G311" s="24">
        <v>1.5755321269539699</v>
      </c>
      <c r="H311" s="24">
        <v>1.5418114438211801</v>
      </c>
      <c r="I311" s="24">
        <v>1.5753249906896301</v>
      </c>
      <c r="J311" s="24">
        <v>1.5286401982267199</v>
      </c>
      <c r="K311" s="24">
        <v>1.34443527884481</v>
      </c>
      <c r="L311" s="24">
        <v>1.90493473274405</v>
      </c>
      <c r="M311" s="85">
        <v>1.58330601200717</v>
      </c>
    </row>
    <row r="312" spans="1:13" x14ac:dyDescent="0.35">
      <c r="A312" s="23" t="str">
        <f>B177&amp;C293&amp;D312</f>
        <v>DISTRIBUCION VOLUMEN X CRITERIO (kg ó litros)Total Bebidas CalientesDE 25 A 34 AÑOS</v>
      </c>
      <c r="B312" s="23">
        <v>0</v>
      </c>
      <c r="C312" s="23">
        <v>0</v>
      </c>
      <c r="D312" s="24" t="s">
        <v>90</v>
      </c>
      <c r="E312" s="24">
        <v>5.9978823481442598</v>
      </c>
      <c r="F312" s="24">
        <v>6.2871338511569599</v>
      </c>
      <c r="G312" s="24">
        <v>6.1188772016646498</v>
      </c>
      <c r="H312" s="24">
        <v>5.8388589372448703</v>
      </c>
      <c r="I312" s="24">
        <v>5.5873300318871699</v>
      </c>
      <c r="J312" s="24">
        <v>5.1239072445874196</v>
      </c>
      <c r="K312" s="24">
        <v>5.1459814309352003</v>
      </c>
      <c r="L312" s="24">
        <v>5.12481090884972</v>
      </c>
      <c r="M312" s="85">
        <v>5.0804258378988401</v>
      </c>
    </row>
    <row r="313" spans="1:13" x14ac:dyDescent="0.35">
      <c r="A313" s="23" t="str">
        <f>B177&amp;C293&amp;D313</f>
        <v>DISTRIBUCION VOLUMEN X CRITERIO (kg ó litros)Total Bebidas CalientesDE 35 A 49 AÑOS</v>
      </c>
      <c r="B313" s="23">
        <v>0</v>
      </c>
      <c r="C313" s="23">
        <v>0</v>
      </c>
      <c r="D313" s="24" t="s">
        <v>91</v>
      </c>
      <c r="E313" s="24">
        <v>27.246285159837701</v>
      </c>
      <c r="F313" s="24">
        <v>26.3720538737319</v>
      </c>
      <c r="G313" s="24">
        <v>25.773395578476801</v>
      </c>
      <c r="H313" s="24">
        <v>27.0773040540974</v>
      </c>
      <c r="I313" s="24">
        <v>25.442585851409401</v>
      </c>
      <c r="J313" s="24">
        <v>23.544911516161701</v>
      </c>
      <c r="K313" s="24">
        <v>23.546443538175101</v>
      </c>
      <c r="L313" s="24">
        <v>24.837795482138301</v>
      </c>
      <c r="M313" s="85">
        <v>23.0483984960652</v>
      </c>
    </row>
    <row r="314" spans="1:13" x14ac:dyDescent="0.35">
      <c r="A314" s="23" t="str">
        <f>B177&amp;C293&amp;D314</f>
        <v>DISTRIBUCION VOLUMEN X CRITERIO (kg ó litros)Total Bebidas CalientesDE 50 A 59 AÑOS</v>
      </c>
      <c r="B314" s="23">
        <v>0</v>
      </c>
      <c r="C314" s="23">
        <v>0</v>
      </c>
      <c r="D314" s="24" t="s">
        <v>92</v>
      </c>
      <c r="E314" s="24">
        <v>25.315693017644001</v>
      </c>
      <c r="F314" s="24">
        <v>25.173760617653301</v>
      </c>
      <c r="G314" s="24">
        <v>25.376053649308901</v>
      </c>
      <c r="H314" s="24">
        <v>25.577785910922401</v>
      </c>
      <c r="I314" s="24">
        <v>27.357849046340199</v>
      </c>
      <c r="J314" s="24">
        <v>27.622366961448201</v>
      </c>
      <c r="K314" s="24">
        <v>27.394192875322201</v>
      </c>
      <c r="L314" s="24">
        <v>26.982565551129898</v>
      </c>
      <c r="M314" s="85">
        <v>27.8762321593621</v>
      </c>
    </row>
    <row r="315" spans="1:13" x14ac:dyDescent="0.35">
      <c r="A315" s="23" t="str">
        <f>B177&amp;C293&amp;D315</f>
        <v>DISTRIBUCION VOLUMEN X CRITERIO (kg ó litros)Total Bebidas CalientesDE 60 A 75 AÑOS</v>
      </c>
      <c r="B315" s="23">
        <v>0</v>
      </c>
      <c r="C315" s="23">
        <v>0</v>
      </c>
      <c r="D315" s="24" t="s">
        <v>93</v>
      </c>
      <c r="E315" s="24">
        <v>38.954438539737197</v>
      </c>
      <c r="F315" s="24">
        <v>39.745089580363398</v>
      </c>
      <c r="G315" s="24">
        <v>40.205980332136299</v>
      </c>
      <c r="H315" s="24">
        <v>38.987569801045197</v>
      </c>
      <c r="I315" s="24">
        <v>39.628961020061098</v>
      </c>
      <c r="J315" s="24">
        <v>41.784649684224199</v>
      </c>
      <c r="K315" s="24">
        <v>41.761696907891299</v>
      </c>
      <c r="L315" s="24">
        <v>39.912524632433602</v>
      </c>
      <c r="M315" s="85">
        <v>41.785882777518303</v>
      </c>
    </row>
    <row r="316" spans="1:13" x14ac:dyDescent="0.35">
      <c r="A316" s="23" t="str">
        <f>B177&amp;C293&amp;D316</f>
        <v>DISTRIBUCION VOLUMEN X CRITERIO (kg ó litros)Total Bebidas CalientesNIVEL ALTO</v>
      </c>
      <c r="B316" s="23">
        <v>0</v>
      </c>
      <c r="C316" s="23">
        <v>0</v>
      </c>
      <c r="D316" s="24" t="s">
        <v>187</v>
      </c>
      <c r="E316" s="24">
        <v>23.334328762803398</v>
      </c>
      <c r="F316" s="24">
        <v>23.421708235387499</v>
      </c>
      <c r="G316" s="24">
        <v>23.5169855714474</v>
      </c>
      <c r="H316" s="24">
        <v>23.0422092359799</v>
      </c>
      <c r="I316" s="24">
        <v>23.7443717586285</v>
      </c>
      <c r="J316" s="24">
        <v>23.740790279040301</v>
      </c>
      <c r="K316" s="24">
        <v>24.408001844862</v>
      </c>
      <c r="L316" s="24">
        <v>24.759738121692902</v>
      </c>
      <c r="M316" s="85">
        <v>23.2626524077182</v>
      </c>
    </row>
    <row r="317" spans="1:13" x14ac:dyDescent="0.35">
      <c r="A317" s="23" t="str">
        <f>B177&amp;C293&amp;D317</f>
        <v>DISTRIBUCION VOLUMEN X CRITERIO (kg ó litros)Total Bebidas CalientesNIVEL MEDIO ALTO</v>
      </c>
      <c r="B317" s="23">
        <v>0</v>
      </c>
      <c r="C317" s="23">
        <v>0</v>
      </c>
      <c r="D317" s="24" t="s">
        <v>188</v>
      </c>
      <c r="E317" s="24">
        <v>14.0285173860921</v>
      </c>
      <c r="F317" s="24">
        <v>14.099772322897101</v>
      </c>
      <c r="G317" s="24">
        <v>14.201602880557999</v>
      </c>
      <c r="H317" s="24">
        <v>13.673099443864499</v>
      </c>
      <c r="I317" s="24">
        <v>13.184070774413501</v>
      </c>
      <c r="J317" s="24">
        <v>13.236439823761501</v>
      </c>
      <c r="K317" s="24">
        <v>12.381567971614899</v>
      </c>
      <c r="L317" s="24">
        <v>12.8979354960371</v>
      </c>
      <c r="M317" s="85">
        <v>13.5621573350442</v>
      </c>
    </row>
    <row r="318" spans="1:13" x14ac:dyDescent="0.35">
      <c r="A318" s="23" t="str">
        <f>B177&amp;C293&amp;D318</f>
        <v>DISTRIBUCION VOLUMEN X CRITERIO (kg ó litros)Total Bebidas CalientesNIVEL MEDIO</v>
      </c>
      <c r="B318" s="23">
        <v>0</v>
      </c>
      <c r="C318" s="23">
        <v>0</v>
      </c>
      <c r="D318" s="24" t="s">
        <v>189</v>
      </c>
      <c r="E318" s="24">
        <v>25.048087623160299</v>
      </c>
      <c r="F318" s="24">
        <v>23.296623691192899</v>
      </c>
      <c r="G318" s="24">
        <v>23.097302344151501</v>
      </c>
      <c r="H318" s="24">
        <v>24.557401812990101</v>
      </c>
      <c r="I318" s="24">
        <v>23.952297727756299</v>
      </c>
      <c r="J318" s="24">
        <v>23.635575690078099</v>
      </c>
      <c r="K318" s="24">
        <v>23.774935032104199</v>
      </c>
      <c r="L318" s="24">
        <v>24.018608222775502</v>
      </c>
      <c r="M318" s="85">
        <v>25.771262970940001</v>
      </c>
    </row>
    <row r="319" spans="1:13" x14ac:dyDescent="0.35">
      <c r="A319" s="23" t="str">
        <f>B177&amp;C293&amp;D319</f>
        <v>DISTRIBUCION VOLUMEN X CRITERIO (kg ó litros)Total Bebidas CalientesNIVEL MEDIO BAJO</v>
      </c>
      <c r="B319" s="23">
        <v>0</v>
      </c>
      <c r="C319" s="23">
        <v>0</v>
      </c>
      <c r="D319" s="24" t="s">
        <v>190</v>
      </c>
      <c r="E319" s="24">
        <v>15.035134830638601</v>
      </c>
      <c r="F319" s="24">
        <v>15.109579527183399</v>
      </c>
      <c r="G319" s="24">
        <v>15.4509853783052</v>
      </c>
      <c r="H319" s="24">
        <v>15.0131625561686</v>
      </c>
      <c r="I319" s="24">
        <v>15.812891825131601</v>
      </c>
      <c r="J319" s="24">
        <v>15.7179919620951</v>
      </c>
      <c r="K319" s="24">
        <v>16.357222472802398</v>
      </c>
      <c r="L319" s="24">
        <v>15.8677032150025</v>
      </c>
      <c r="M319" s="85">
        <v>16.278405511799001</v>
      </c>
    </row>
    <row r="320" spans="1:13" x14ac:dyDescent="0.35">
      <c r="A320" s="23" t="str">
        <f>B177&amp;C293&amp;D320</f>
        <v>DISTRIBUCION VOLUMEN X CRITERIO (kg ó litros)Total Bebidas CalientesHOMBRE</v>
      </c>
      <c r="B320" s="23">
        <v>0</v>
      </c>
      <c r="C320" s="23">
        <v>0</v>
      </c>
      <c r="D320" s="24" t="s">
        <v>98</v>
      </c>
      <c r="E320" s="24">
        <v>58.401293927136798</v>
      </c>
      <c r="F320" s="24">
        <v>59.175167164279799</v>
      </c>
      <c r="G320" s="24">
        <v>59.323627785530199</v>
      </c>
      <c r="H320" s="24">
        <v>57.719856420652697</v>
      </c>
      <c r="I320" s="24">
        <v>58.301477878564</v>
      </c>
      <c r="J320" s="24">
        <v>59.652721364092102</v>
      </c>
      <c r="K320" s="24">
        <v>60.2230164488642</v>
      </c>
      <c r="L320" s="24">
        <v>58.3261687069676</v>
      </c>
      <c r="M320" s="85">
        <v>59.1225963397019</v>
      </c>
    </row>
    <row r="321" spans="1:13" x14ac:dyDescent="0.35">
      <c r="A321" s="23" t="str">
        <f>B177&amp;C293&amp;D321</f>
        <v>DISTRIBUCION VOLUMEN X CRITERIO (kg ó litros)Total Bebidas CalientesMUJER</v>
      </c>
      <c r="B321" s="23">
        <v>0</v>
      </c>
      <c r="C321" s="23">
        <v>0</v>
      </c>
      <c r="D321" s="24" t="s">
        <v>99</v>
      </c>
      <c r="E321" s="24">
        <v>41.598684052071803</v>
      </c>
      <c r="F321" s="24">
        <v>40.8248574249615</v>
      </c>
      <c r="G321" s="24">
        <v>40.676377963699402</v>
      </c>
      <c r="H321" s="24">
        <v>42.280139499745601</v>
      </c>
      <c r="I321" s="24">
        <v>41.698538395406104</v>
      </c>
      <c r="J321" s="24">
        <v>40.347273711249798</v>
      </c>
      <c r="K321" s="24">
        <v>39.776978847703099</v>
      </c>
      <c r="L321" s="24">
        <v>41.6738265269992</v>
      </c>
      <c r="M321" s="85">
        <v>40.877400761995503</v>
      </c>
    </row>
    <row r="322" spans="1:13" x14ac:dyDescent="0.35">
      <c r="A322" s="23" t="str">
        <f>B177&amp;C322&amp;D322</f>
        <v>DISTRIBUCION VOLUMEN X CRITERIO (kg ó litros)Total AperitivosT.ESPAÑA</v>
      </c>
      <c r="B322" s="23">
        <v>0</v>
      </c>
      <c r="C322" s="23" t="s">
        <v>66</v>
      </c>
      <c r="D322" s="24" t="s">
        <v>46</v>
      </c>
      <c r="E322" s="24">
        <v>100</v>
      </c>
      <c r="F322" s="24">
        <v>100</v>
      </c>
      <c r="G322" s="24">
        <v>100</v>
      </c>
      <c r="H322" s="24">
        <v>100</v>
      </c>
      <c r="I322" s="24">
        <v>100</v>
      </c>
      <c r="J322" s="24">
        <v>100</v>
      </c>
      <c r="K322" s="24">
        <v>100</v>
      </c>
      <c r="L322" s="24">
        <v>100</v>
      </c>
      <c r="M322" s="85">
        <v>100</v>
      </c>
    </row>
    <row r="323" spans="1:13" x14ac:dyDescent="0.35">
      <c r="A323" s="23" t="str">
        <f>B177&amp;C322&amp;D323</f>
        <v>DISTRIBUCION VOLUMEN X CRITERIO (kg ó litros)Total AperitivosBCN AM</v>
      </c>
      <c r="B323" s="23">
        <v>0</v>
      </c>
      <c r="C323" s="23">
        <v>0</v>
      </c>
      <c r="D323" s="24" t="s">
        <v>50</v>
      </c>
      <c r="E323" s="24">
        <v>11.251524172003601</v>
      </c>
      <c r="F323" s="24">
        <v>9.7198194670133091</v>
      </c>
      <c r="G323" s="24">
        <v>10.903316198074</v>
      </c>
      <c r="H323" s="24">
        <v>10.746719044281599</v>
      </c>
      <c r="I323" s="24">
        <v>11.295724733048401</v>
      </c>
      <c r="J323" s="24">
        <v>12.352103928358201</v>
      </c>
      <c r="K323" s="24">
        <v>8.7196061584622502</v>
      </c>
      <c r="L323" s="24">
        <v>8.4402221123905203</v>
      </c>
      <c r="M323" s="85">
        <v>9.8786917958742606</v>
      </c>
    </row>
    <row r="324" spans="1:13" x14ac:dyDescent="0.35">
      <c r="A324" s="23" t="str">
        <f>B177&amp;C322&amp;D324</f>
        <v>DISTRIBUCION VOLUMEN X CRITERIO (kg ó litros)Total AperitivosREST.CAT ARAGON</v>
      </c>
      <c r="B324" s="23">
        <v>0</v>
      </c>
      <c r="C324" s="23">
        <v>0</v>
      </c>
      <c r="D324" s="24" t="s">
        <v>55</v>
      </c>
      <c r="E324" s="24">
        <v>12.9708226900771</v>
      </c>
      <c r="F324" s="24">
        <v>15.7935054407153</v>
      </c>
      <c r="G324" s="24">
        <v>14.712258143132001</v>
      </c>
      <c r="H324" s="24">
        <v>14.6150412657608</v>
      </c>
      <c r="I324" s="24">
        <v>15.559853197087801</v>
      </c>
      <c r="J324" s="24">
        <v>17.131320275069399</v>
      </c>
      <c r="K324" s="24">
        <v>17.103635221942099</v>
      </c>
      <c r="L324" s="24">
        <v>19.2243535805151</v>
      </c>
      <c r="M324" s="85">
        <v>18.819926729696299</v>
      </c>
    </row>
    <row r="325" spans="1:13" x14ac:dyDescent="0.35">
      <c r="A325" s="23" t="str">
        <f>B177&amp;C322&amp;D325</f>
        <v>DISTRIBUCION VOLUMEN X CRITERIO (kg ó litros)Total AperitivosLEVANTE</v>
      </c>
      <c r="B325" s="23">
        <v>0</v>
      </c>
      <c r="C325" s="23">
        <v>0</v>
      </c>
      <c r="D325" s="24" t="s">
        <v>59</v>
      </c>
      <c r="E325" s="24">
        <v>15.5793565072342</v>
      </c>
      <c r="F325" s="24">
        <v>14.484912566769999</v>
      </c>
      <c r="G325" s="24">
        <v>13.831759850359999</v>
      </c>
      <c r="H325" s="24">
        <v>12.2602947947942</v>
      </c>
      <c r="I325" s="24">
        <v>12.138620577450601</v>
      </c>
      <c r="J325" s="24">
        <v>10.8450250951295</v>
      </c>
      <c r="K325" s="24">
        <v>13.8061650369809</v>
      </c>
      <c r="L325" s="24">
        <v>10.799590753842301</v>
      </c>
      <c r="M325" s="85">
        <v>11.2814040740897</v>
      </c>
    </row>
    <row r="326" spans="1:13" x14ac:dyDescent="0.35">
      <c r="A326" s="23" t="str">
        <f>B177&amp;C322&amp;D326</f>
        <v>DISTRIBUCION VOLUMEN X CRITERIO (kg ó litros)Total AperitivosANDALUCIA</v>
      </c>
      <c r="B326" s="23">
        <v>0</v>
      </c>
      <c r="C326" s="23">
        <v>0</v>
      </c>
      <c r="D326" s="24" t="s">
        <v>63</v>
      </c>
      <c r="E326" s="24">
        <v>18.361049322005002</v>
      </c>
      <c r="F326" s="24">
        <v>18.5128144066849</v>
      </c>
      <c r="G326" s="24">
        <v>20.1536098650372</v>
      </c>
      <c r="H326" s="24">
        <v>21.251853797231501</v>
      </c>
      <c r="I326" s="24">
        <v>20.4649119826726</v>
      </c>
      <c r="J326" s="24">
        <v>19.503412657480698</v>
      </c>
      <c r="K326" s="24">
        <v>18.838837079952601</v>
      </c>
      <c r="L326" s="24">
        <v>20.556176062425699</v>
      </c>
      <c r="M326" s="85">
        <v>20.755805658975799</v>
      </c>
    </row>
    <row r="327" spans="1:13" x14ac:dyDescent="0.35">
      <c r="A327" s="23" t="str">
        <f>B177&amp;C322&amp;D327</f>
        <v>DISTRIBUCION VOLUMEN X CRITERIO (kg ó litros)Total AperitivosMDD AM</v>
      </c>
      <c r="B327" s="23">
        <v>0</v>
      </c>
      <c r="C327" s="23">
        <v>0</v>
      </c>
      <c r="D327" s="24" t="s">
        <v>67</v>
      </c>
      <c r="E327" s="24">
        <v>9.8168354317266697</v>
      </c>
      <c r="F327" s="24">
        <v>10.7192950582576</v>
      </c>
      <c r="G327" s="24">
        <v>11.499715936810199</v>
      </c>
      <c r="H327" s="24">
        <v>10.504127019184899</v>
      </c>
      <c r="I327" s="24">
        <v>12.373347251322601</v>
      </c>
      <c r="J327" s="24">
        <v>9.80782166177916</v>
      </c>
      <c r="K327" s="24">
        <v>13.4367517754171</v>
      </c>
      <c r="L327" s="24">
        <v>9.5248850099669191</v>
      </c>
      <c r="M327" s="85">
        <v>8.2161077596151202</v>
      </c>
    </row>
    <row r="328" spans="1:13" x14ac:dyDescent="0.35">
      <c r="A328" s="23" t="str">
        <f>B177&amp;C322&amp;D328</f>
        <v>DISTRIBUCION VOLUMEN X CRITERIO (kg ó litros)Total AperitivosRTO CENTRO</v>
      </c>
      <c r="B328" s="23">
        <v>0</v>
      </c>
      <c r="C328" s="23">
        <v>0</v>
      </c>
      <c r="D328" s="24" t="s">
        <v>70</v>
      </c>
      <c r="E328" s="24">
        <v>11.328456008251401</v>
      </c>
      <c r="F328" s="24">
        <v>11.4584244255978</v>
      </c>
      <c r="G328" s="24">
        <v>9.9424867364364093</v>
      </c>
      <c r="H328" s="24">
        <v>12.5361151488327</v>
      </c>
      <c r="I328" s="24">
        <v>10.3543970976921</v>
      </c>
      <c r="J328" s="24">
        <v>9.2363371571317803</v>
      </c>
      <c r="K328" s="24">
        <v>9.26878301316974</v>
      </c>
      <c r="L328" s="24">
        <v>15.5027488604014</v>
      </c>
      <c r="M328" s="85">
        <v>14.5960419815855</v>
      </c>
    </row>
    <row r="329" spans="1:13" x14ac:dyDescent="0.35">
      <c r="A329" s="23" t="str">
        <f>B177&amp;C322&amp;D329</f>
        <v>DISTRIBUCION VOLUMEN X CRITERIO (kg ó litros)Total AperitivosNORTE-CENTRO</v>
      </c>
      <c r="B329" s="23">
        <v>0</v>
      </c>
      <c r="C329" s="23">
        <v>0</v>
      </c>
      <c r="D329" s="24" t="s">
        <v>73</v>
      </c>
      <c r="E329" s="24">
        <v>13.8665702910641</v>
      </c>
      <c r="F329" s="24">
        <v>10.0796467035203</v>
      </c>
      <c r="G329" s="24">
        <v>11.0626169312378</v>
      </c>
      <c r="H329" s="24">
        <v>10.4414924149907</v>
      </c>
      <c r="I329" s="24">
        <v>9.4773363559295198</v>
      </c>
      <c r="J329" s="24">
        <v>11.553735629232699</v>
      </c>
      <c r="K329" s="24">
        <v>11.6603963859445</v>
      </c>
      <c r="L329" s="24">
        <v>10.1867251874865</v>
      </c>
      <c r="M329" s="85">
        <v>9.5617692579390301</v>
      </c>
    </row>
    <row r="330" spans="1:13" x14ac:dyDescent="0.35">
      <c r="A330" s="23" t="str">
        <f>B177&amp;C322&amp;D330</f>
        <v>DISTRIBUCION VOLUMEN X CRITERIO (kg ó litros)Total AperitivosNOROESTE</v>
      </c>
      <c r="B330" s="23">
        <v>0</v>
      </c>
      <c r="C330" s="23">
        <v>0</v>
      </c>
      <c r="D330" s="24" t="s">
        <v>75</v>
      </c>
      <c r="E330" s="24">
        <v>6.8253886287971399</v>
      </c>
      <c r="F330" s="24">
        <v>9.2315823954909195</v>
      </c>
      <c r="G330" s="24">
        <v>7.8942378478091397</v>
      </c>
      <c r="H330" s="24">
        <v>7.6443549224547196</v>
      </c>
      <c r="I330" s="24">
        <v>8.3358129480269891</v>
      </c>
      <c r="J330" s="24">
        <v>9.5702430552303905</v>
      </c>
      <c r="K330" s="24">
        <v>7.1658293952295899</v>
      </c>
      <c r="L330" s="24">
        <v>5.7652961078318796</v>
      </c>
      <c r="M330" s="85">
        <v>6.8902502717802401</v>
      </c>
    </row>
    <row r="331" spans="1:13" x14ac:dyDescent="0.35">
      <c r="A331" s="23" t="str">
        <f>B177&amp;C322&amp;D331</f>
        <v>DISTRIBUCION VOLUMEN X CRITERIO (kg ó litros)Total Aperitivos&lt;2MIL</v>
      </c>
      <c r="B331" s="23">
        <v>0</v>
      </c>
      <c r="C331" s="23">
        <v>0</v>
      </c>
      <c r="D331" s="24" t="s">
        <v>78</v>
      </c>
      <c r="E331" s="25">
        <v>5.7337667778019803</v>
      </c>
      <c r="F331" s="24">
        <v>5.03941978341894</v>
      </c>
      <c r="G331" s="25">
        <v>6.6205667572265003</v>
      </c>
      <c r="H331" s="24">
        <v>5.2240913084995499</v>
      </c>
      <c r="I331" s="24">
        <v>5.16272217988785</v>
      </c>
      <c r="J331" s="24">
        <v>6.8057287550791603</v>
      </c>
      <c r="K331" s="24">
        <v>6.1225771776615296</v>
      </c>
      <c r="L331" s="24">
        <v>4.2410032992540101</v>
      </c>
      <c r="M331" s="85">
        <v>7.1789031129557301</v>
      </c>
    </row>
    <row r="332" spans="1:13" x14ac:dyDescent="0.35">
      <c r="A332" s="23" t="str">
        <f>B177&amp;C322&amp;D332</f>
        <v>DISTRIBUCION VOLUMEN X CRITERIO (kg ó litros)Total Aperitivos2-5MIL</v>
      </c>
      <c r="B332" s="23">
        <v>0</v>
      </c>
      <c r="C332" s="23">
        <v>0</v>
      </c>
      <c r="D332" s="24" t="s">
        <v>81</v>
      </c>
      <c r="E332" s="24">
        <v>6.5194761320697703</v>
      </c>
      <c r="F332" s="24">
        <v>5.4162439508097302</v>
      </c>
      <c r="G332" s="24">
        <v>4.32153023935789</v>
      </c>
      <c r="H332" s="24">
        <v>4.0378817784369199</v>
      </c>
      <c r="I332" s="24">
        <v>6.0869142851495903</v>
      </c>
      <c r="J332" s="24">
        <v>4.5037572542979101</v>
      </c>
      <c r="K332" s="24">
        <v>5.1479463122625502</v>
      </c>
      <c r="L332" s="24">
        <v>4.9534462561539696</v>
      </c>
      <c r="M332" s="85">
        <v>4.3531580055029799</v>
      </c>
    </row>
    <row r="333" spans="1:13" x14ac:dyDescent="0.35">
      <c r="A333" s="23" t="str">
        <f>B177&amp;C322&amp;D333</f>
        <v>DISTRIBUCION VOLUMEN X CRITERIO (kg ó litros)Total Aperitivos5-10MIL</v>
      </c>
      <c r="B333" s="23">
        <v>0</v>
      </c>
      <c r="C333" s="23">
        <v>0</v>
      </c>
      <c r="D333" s="24" t="s">
        <v>82</v>
      </c>
      <c r="E333" s="24">
        <v>5.6785616182654</v>
      </c>
      <c r="F333" s="24">
        <v>7.9624723152923398</v>
      </c>
      <c r="G333" s="24">
        <v>8.7550766031577503</v>
      </c>
      <c r="H333" s="24">
        <v>8.6052800113113292</v>
      </c>
      <c r="I333" s="24">
        <v>4.7778379300654796</v>
      </c>
      <c r="J333" s="24">
        <v>4.7396410988918998</v>
      </c>
      <c r="K333" s="24">
        <v>5.4703840184191002</v>
      </c>
      <c r="L333" s="24">
        <v>5.2680088448338704</v>
      </c>
      <c r="M333" s="85">
        <v>6.3738910087457503</v>
      </c>
    </row>
    <row r="334" spans="1:13" x14ac:dyDescent="0.35">
      <c r="A334" s="23" t="str">
        <f>B177&amp;C322&amp;D334</f>
        <v>DISTRIBUCION VOLUMEN X CRITERIO (kg ó litros)Total Aperitivos10-30MIL</v>
      </c>
      <c r="B334" s="23">
        <v>0</v>
      </c>
      <c r="C334" s="23">
        <v>0</v>
      </c>
      <c r="D334" s="24" t="s">
        <v>83</v>
      </c>
      <c r="E334" s="24">
        <v>20.8592545290857</v>
      </c>
      <c r="F334" s="24">
        <v>21.6422517553106</v>
      </c>
      <c r="G334" s="24">
        <v>20.6545789987516</v>
      </c>
      <c r="H334" s="24">
        <v>24.1367733284773</v>
      </c>
      <c r="I334" s="24">
        <v>19.567317891647399</v>
      </c>
      <c r="J334" s="24">
        <v>22.610991924517698</v>
      </c>
      <c r="K334" s="24">
        <v>20.112246232166999</v>
      </c>
      <c r="L334" s="24">
        <v>23.328228230083798</v>
      </c>
      <c r="M334" s="85">
        <v>20.755649299421801</v>
      </c>
    </row>
    <row r="335" spans="1:13" x14ac:dyDescent="0.35">
      <c r="A335" s="23" t="str">
        <f>B177&amp;C322&amp;D335</f>
        <v>DISTRIBUCION VOLUMEN X CRITERIO (kg ó litros)Total Aperitivos30-100MIL</v>
      </c>
      <c r="B335" s="23">
        <v>0</v>
      </c>
      <c r="C335" s="23">
        <v>0</v>
      </c>
      <c r="D335" s="24" t="s">
        <v>84</v>
      </c>
      <c r="E335" s="24">
        <v>22.3965983576533</v>
      </c>
      <c r="F335" s="24">
        <v>20.764748900652101</v>
      </c>
      <c r="G335" s="24">
        <v>19.560252351977098</v>
      </c>
      <c r="H335" s="24">
        <v>20.402353575367901</v>
      </c>
      <c r="I335" s="24">
        <v>21.940130884322201</v>
      </c>
      <c r="J335" s="24">
        <v>21.154211062297001</v>
      </c>
      <c r="K335" s="24">
        <v>24.196382848880901</v>
      </c>
      <c r="L335" s="24">
        <v>22.671223805837201</v>
      </c>
      <c r="M335" s="85">
        <v>24.753183256840199</v>
      </c>
    </row>
    <row r="336" spans="1:13" x14ac:dyDescent="0.35">
      <c r="A336" s="23" t="str">
        <f>B177&amp;C322&amp;D336</f>
        <v>DISTRIBUCION VOLUMEN X CRITERIO (kg ó litros)Total Aperitivos100-200MIL</v>
      </c>
      <c r="B336" s="23">
        <v>0</v>
      </c>
      <c r="C336" s="23">
        <v>0</v>
      </c>
      <c r="D336" s="24" t="s">
        <v>85</v>
      </c>
      <c r="E336" s="24">
        <v>7.1078927530684197</v>
      </c>
      <c r="F336" s="24">
        <v>6.3502862780245897</v>
      </c>
      <c r="G336" s="24">
        <v>8.1370992189334608</v>
      </c>
      <c r="H336" s="24">
        <v>7.7645002088621897</v>
      </c>
      <c r="I336" s="24">
        <v>10.570568032757199</v>
      </c>
      <c r="J336" s="24">
        <v>9.3293586160201993</v>
      </c>
      <c r="K336" s="24">
        <v>8.7727164473070598</v>
      </c>
      <c r="L336" s="24">
        <v>8.6695759269041304</v>
      </c>
      <c r="M336" s="85">
        <v>8.5244401554696605</v>
      </c>
    </row>
    <row r="337" spans="1:13" x14ac:dyDescent="0.35">
      <c r="A337" s="23" t="str">
        <f>B177&amp;C322&amp;D337</f>
        <v>DISTRIBUCION VOLUMEN X CRITERIO (kg ó litros)Total Aperitivos200-500MIL</v>
      </c>
      <c r="B337" s="23">
        <v>0</v>
      </c>
      <c r="C337" s="23">
        <v>0</v>
      </c>
      <c r="D337" s="24" t="s">
        <v>86</v>
      </c>
      <c r="E337" s="24">
        <v>17.906646844495199</v>
      </c>
      <c r="F337" s="24">
        <v>17.409739552646698</v>
      </c>
      <c r="G337" s="24">
        <v>16.8649710190634</v>
      </c>
      <c r="H337" s="24">
        <v>15.0996845272971</v>
      </c>
      <c r="I337" s="24">
        <v>14.742506721121501</v>
      </c>
      <c r="J337" s="24">
        <v>14.7127818851128</v>
      </c>
      <c r="K337" s="24">
        <v>14.0197655530924</v>
      </c>
      <c r="L337" s="24">
        <v>15.2278122708349</v>
      </c>
      <c r="M337" s="85">
        <v>13.937953384576501</v>
      </c>
    </row>
    <row r="338" spans="1:13" x14ac:dyDescent="0.35">
      <c r="A338" s="23" t="str">
        <f>B177&amp;C322&amp;D338</f>
        <v>DISTRIBUCION VOLUMEN X CRITERIO (kg ó litros)Total Aperitivos&gt;500MIL</v>
      </c>
      <c r="B338" s="23">
        <v>0</v>
      </c>
      <c r="C338" s="23">
        <v>0</v>
      </c>
      <c r="D338" s="24" t="s">
        <v>87</v>
      </c>
      <c r="E338" s="24">
        <v>13.797809926885</v>
      </c>
      <c r="F338" s="24">
        <v>15.414841140583601</v>
      </c>
      <c r="G338" s="24">
        <v>15.0859260718978</v>
      </c>
      <c r="H338" s="24">
        <v>14.7294309452171</v>
      </c>
      <c r="I338" s="24">
        <v>17.152001574608999</v>
      </c>
      <c r="J338" s="24">
        <v>16.143530468174099</v>
      </c>
      <c r="K338" s="24">
        <v>16.157984854384299</v>
      </c>
      <c r="L338" s="24">
        <v>15.640697986531499</v>
      </c>
      <c r="M338" s="85">
        <v>14.1228191175442</v>
      </c>
    </row>
    <row r="339" spans="1:13" x14ac:dyDescent="0.35">
      <c r="A339" s="23" t="str">
        <f>B177&amp;C322&amp;D339</f>
        <v>DISTRIBUCION VOLUMEN X CRITERIO (kg ó litros)Total AperitivosDE 15 A 19 AÑOS</v>
      </c>
      <c r="B339" s="23">
        <v>0</v>
      </c>
      <c r="C339" s="23">
        <v>0</v>
      </c>
      <c r="D339" s="24" t="s">
        <v>88</v>
      </c>
      <c r="E339" s="24">
        <v>7.2080238588227301</v>
      </c>
      <c r="F339" s="24">
        <v>5.4393763846659198</v>
      </c>
      <c r="G339" s="24">
        <v>6.9294428995614803</v>
      </c>
      <c r="H339" s="24">
        <v>7.5414622730458003</v>
      </c>
      <c r="I339" s="24">
        <v>6.11734314474052</v>
      </c>
      <c r="J339" s="24">
        <v>4.8662964225583902</v>
      </c>
      <c r="K339" s="24">
        <v>5.2041457605981503</v>
      </c>
      <c r="L339" s="24">
        <v>8.8212340231531901</v>
      </c>
      <c r="M339" s="85">
        <v>6.9583664001910899</v>
      </c>
    </row>
    <row r="340" spans="1:13" x14ac:dyDescent="0.35">
      <c r="A340" s="23" t="str">
        <f>B177&amp;C322&amp;D340</f>
        <v>DISTRIBUCION VOLUMEN X CRITERIO (kg ó litros)Total AperitivosDE 20 A 24 AÑOS</v>
      </c>
      <c r="B340" s="23">
        <v>0</v>
      </c>
      <c r="C340" s="23">
        <v>0</v>
      </c>
      <c r="D340" s="24" t="s">
        <v>89</v>
      </c>
      <c r="E340" s="24">
        <v>3.8896773508837699</v>
      </c>
      <c r="F340" s="24">
        <v>3.17385645450228</v>
      </c>
      <c r="G340" s="24">
        <v>2.4077509179005401</v>
      </c>
      <c r="H340" s="24">
        <v>3.7824720946132899</v>
      </c>
      <c r="I340" s="24">
        <v>4.5020807144758299</v>
      </c>
      <c r="J340" s="24">
        <v>4.9075222082691701</v>
      </c>
      <c r="K340" s="24">
        <v>3.7263343695236801</v>
      </c>
      <c r="L340" s="24">
        <v>3.3655045615878199</v>
      </c>
      <c r="M340" s="85">
        <v>3.86197217173468</v>
      </c>
    </row>
    <row r="341" spans="1:13" x14ac:dyDescent="0.35">
      <c r="A341" s="23" t="str">
        <f>B177&amp;C322&amp;D341</f>
        <v>DISTRIBUCION VOLUMEN X CRITERIO (kg ó litros)Total AperitivosDE 25 A 34 AÑOS</v>
      </c>
      <c r="B341" s="23">
        <v>0</v>
      </c>
      <c r="C341" s="23">
        <v>0</v>
      </c>
      <c r="D341" s="24" t="s">
        <v>90</v>
      </c>
      <c r="E341" s="24">
        <v>9.0483029131197892</v>
      </c>
      <c r="F341" s="24">
        <v>11.0193250812691</v>
      </c>
      <c r="G341" s="24">
        <v>10.6739341291235</v>
      </c>
      <c r="H341" s="24">
        <v>9.0388655715499393</v>
      </c>
      <c r="I341" s="24">
        <v>9.5003554184491499</v>
      </c>
      <c r="J341" s="24">
        <v>9.9811703466230597</v>
      </c>
      <c r="K341" s="24">
        <v>9.2109739888343096</v>
      </c>
      <c r="L341" s="24">
        <v>9.4013290200581192</v>
      </c>
      <c r="M341" s="85">
        <v>6.2756496432654503</v>
      </c>
    </row>
    <row r="342" spans="1:13" x14ac:dyDescent="0.35">
      <c r="A342" s="23" t="str">
        <f>B177&amp;C322&amp;D342</f>
        <v>DISTRIBUCION VOLUMEN X CRITERIO (kg ó litros)Total AperitivosDE 35 A 49 AÑOS</v>
      </c>
      <c r="B342" s="23">
        <v>0</v>
      </c>
      <c r="C342" s="23">
        <v>0</v>
      </c>
      <c r="D342" s="24" t="s">
        <v>91</v>
      </c>
      <c r="E342" s="24">
        <v>30.033408139831501</v>
      </c>
      <c r="F342" s="24">
        <v>27.898444658453901</v>
      </c>
      <c r="G342" s="24">
        <v>28.343874032065301</v>
      </c>
      <c r="H342" s="24">
        <v>28.463240120800499</v>
      </c>
      <c r="I342" s="24">
        <v>23.030149111628798</v>
      </c>
      <c r="J342" s="24">
        <v>24.276587181540801</v>
      </c>
      <c r="K342" s="24">
        <v>25.696976260104201</v>
      </c>
      <c r="L342" s="24">
        <v>17.3115824954603</v>
      </c>
      <c r="M342" s="85">
        <v>21.291180709351401</v>
      </c>
    </row>
    <row r="343" spans="1:13" x14ac:dyDescent="0.35">
      <c r="A343" s="23" t="str">
        <f>B177&amp;C322&amp;D343</f>
        <v>DISTRIBUCION VOLUMEN X CRITERIO (kg ó litros)Total AperitivosDE 50 A 59 AÑOS</v>
      </c>
      <c r="B343" s="23">
        <v>0</v>
      </c>
      <c r="C343" s="23">
        <v>0</v>
      </c>
      <c r="D343" s="24" t="s">
        <v>92</v>
      </c>
      <c r="E343" s="24">
        <v>19.230072749994701</v>
      </c>
      <c r="F343" s="24">
        <v>20.7881716118169</v>
      </c>
      <c r="G343" s="24">
        <v>22.145473236898599</v>
      </c>
      <c r="H343" s="24">
        <v>22.2686816814984</v>
      </c>
      <c r="I343" s="24">
        <v>23.684962297534099</v>
      </c>
      <c r="J343" s="24">
        <v>21.543728762499001</v>
      </c>
      <c r="K343" s="24">
        <v>20.8796483860195</v>
      </c>
      <c r="L343" s="24">
        <v>19.2659645870371</v>
      </c>
      <c r="M343" s="85">
        <v>18.598136244520798</v>
      </c>
    </row>
    <row r="344" spans="1:13" x14ac:dyDescent="0.35">
      <c r="A344" s="23" t="str">
        <f>B177&amp;C322&amp;D344</f>
        <v>DISTRIBUCION VOLUMEN X CRITERIO (kg ó litros)Total AperitivosDE 60 A 75 AÑOS</v>
      </c>
      <c r="B344" s="23">
        <v>0</v>
      </c>
      <c r="C344" s="23">
        <v>0</v>
      </c>
      <c r="D344" s="24" t="s">
        <v>93</v>
      </c>
      <c r="E344" s="24">
        <v>30.590522638346101</v>
      </c>
      <c r="F344" s="24">
        <v>31.680830087162899</v>
      </c>
      <c r="G344" s="24">
        <v>29.499526285626999</v>
      </c>
      <c r="H344" s="24">
        <v>28.905277524976</v>
      </c>
      <c r="I344" s="24">
        <v>33.165109002312299</v>
      </c>
      <c r="J344" s="24">
        <v>34.424691677820903</v>
      </c>
      <c r="K344" s="24">
        <v>35.281924381760703</v>
      </c>
      <c r="L344" s="24">
        <v>41.834385144973801</v>
      </c>
      <c r="M344" s="85">
        <v>43.014691202017502</v>
      </c>
    </row>
    <row r="345" spans="1:13" x14ac:dyDescent="0.35">
      <c r="A345" s="23" t="str">
        <f>B177&amp;C322&amp;D345</f>
        <v>DISTRIBUCION VOLUMEN X CRITERIO (kg ó litros)Total AperitivosNIVEL ALTO</v>
      </c>
      <c r="B345" s="23">
        <v>0</v>
      </c>
      <c r="C345" s="23">
        <v>0</v>
      </c>
      <c r="D345" s="24" t="s">
        <v>187</v>
      </c>
      <c r="E345" s="24">
        <v>18.204348180394099</v>
      </c>
      <c r="F345" s="24">
        <v>19.860955478429599</v>
      </c>
      <c r="G345" s="24">
        <v>19.433838446036098</v>
      </c>
      <c r="H345" s="24">
        <v>21.048495759581701</v>
      </c>
      <c r="I345" s="24">
        <v>22.4004120023836</v>
      </c>
      <c r="J345" s="24">
        <v>21.980618593165499</v>
      </c>
      <c r="K345" s="24">
        <v>22.1288157526755</v>
      </c>
      <c r="L345" s="24">
        <v>17.892046633752901</v>
      </c>
      <c r="M345" s="85">
        <v>15.761652281221799</v>
      </c>
    </row>
    <row r="346" spans="1:13" x14ac:dyDescent="0.35">
      <c r="A346" s="23" t="str">
        <f>B177&amp;C322&amp;D346</f>
        <v>DISTRIBUCION VOLUMEN X CRITERIO (kg ó litros)Total AperitivosNIVEL MEDIO ALTO</v>
      </c>
      <c r="B346" s="23">
        <v>0</v>
      </c>
      <c r="C346" s="23">
        <v>0</v>
      </c>
      <c r="D346" s="24" t="s">
        <v>188</v>
      </c>
      <c r="E346" s="24">
        <v>11.440387627586601</v>
      </c>
      <c r="F346" s="24">
        <v>11.736183956482201</v>
      </c>
      <c r="G346" s="24">
        <v>13.572923547379601</v>
      </c>
      <c r="H346" s="24">
        <v>11.650149806306</v>
      </c>
      <c r="I346" s="24">
        <v>10.941561227118401</v>
      </c>
      <c r="J346" s="24">
        <v>10.7243858613105</v>
      </c>
      <c r="K346" s="24">
        <v>10.6622993671557</v>
      </c>
      <c r="L346" s="24">
        <v>8.3123620612853504</v>
      </c>
      <c r="M346" s="85">
        <v>9.9208173429952105</v>
      </c>
    </row>
    <row r="347" spans="1:13" x14ac:dyDescent="0.35">
      <c r="A347" s="23" t="str">
        <f>B177&amp;C322&amp;D347</f>
        <v>DISTRIBUCION VOLUMEN X CRITERIO (kg ó litros)Total AperitivosNIVEL MEDIO</v>
      </c>
      <c r="B347" s="23">
        <v>0</v>
      </c>
      <c r="C347" s="23">
        <v>0</v>
      </c>
      <c r="D347" s="24" t="s">
        <v>189</v>
      </c>
      <c r="E347" s="24">
        <v>31.572363738254001</v>
      </c>
      <c r="F347" s="24">
        <v>33.721502191403602</v>
      </c>
      <c r="G347" s="24">
        <v>31.0663382314705</v>
      </c>
      <c r="H347" s="24">
        <v>28.335447432261201</v>
      </c>
      <c r="I347" s="24">
        <v>26.348875505756801</v>
      </c>
      <c r="J347" s="24">
        <v>25.480878964436101</v>
      </c>
      <c r="K347" s="24">
        <v>27.0479509050122</v>
      </c>
      <c r="L347" s="24">
        <v>32.808095860650802</v>
      </c>
      <c r="M347" s="85">
        <v>34.710108440162202</v>
      </c>
    </row>
    <row r="348" spans="1:13" x14ac:dyDescent="0.35">
      <c r="A348" s="23" t="str">
        <f>B177&amp;C322&amp;D348</f>
        <v>DISTRIBUCION VOLUMEN X CRITERIO (kg ó litros)Total AperitivosNIVEL MEDIO BAJO</v>
      </c>
      <c r="B348" s="23">
        <v>0</v>
      </c>
      <c r="C348" s="23">
        <v>0</v>
      </c>
      <c r="D348" s="24" t="s">
        <v>190</v>
      </c>
      <c r="E348" s="24">
        <v>11.551272442038</v>
      </c>
      <c r="F348" s="24">
        <v>11.915198475577601</v>
      </c>
      <c r="G348" s="24">
        <v>11.741520384728499</v>
      </c>
      <c r="H348" s="24">
        <v>13.929522937783201</v>
      </c>
      <c r="I348" s="24">
        <v>12.6753175068324</v>
      </c>
      <c r="J348" s="24">
        <v>11.687875242210501</v>
      </c>
      <c r="K348" s="24">
        <v>13.9601533605758</v>
      </c>
      <c r="L348" s="24">
        <v>14.008280966163399</v>
      </c>
      <c r="M348" s="85">
        <v>15.355454453547299</v>
      </c>
    </row>
    <row r="349" spans="1:13" x14ac:dyDescent="0.35">
      <c r="A349" s="23" t="str">
        <f>B177&amp;C322&amp;D349</f>
        <v>DISTRIBUCION VOLUMEN X CRITERIO (kg ó litros)Total AperitivosHOMBRE</v>
      </c>
      <c r="B349" s="23">
        <v>0</v>
      </c>
      <c r="C349" s="23">
        <v>0</v>
      </c>
      <c r="D349" s="24" t="s">
        <v>98</v>
      </c>
      <c r="E349" s="24">
        <v>38.258641426549502</v>
      </c>
      <c r="F349" s="24">
        <v>41.415119823507602</v>
      </c>
      <c r="G349" s="24">
        <v>38.408413600012302</v>
      </c>
      <c r="H349" s="24">
        <v>40.339984207958302</v>
      </c>
      <c r="I349" s="24">
        <v>41.007675878433403</v>
      </c>
      <c r="J349" s="24">
        <v>41.816070421404604</v>
      </c>
      <c r="K349" s="24">
        <v>39.647480150822801</v>
      </c>
      <c r="L349" s="24">
        <v>45.599035079600398</v>
      </c>
      <c r="M349" s="85">
        <v>48.823975628878699</v>
      </c>
    </row>
    <row r="350" spans="1:13" x14ac:dyDescent="0.35">
      <c r="A350" s="23" t="str">
        <f>B177&amp;C322&amp;D350</f>
        <v>DISTRIBUCION VOLUMEN X CRITERIO (kg ó litros)Total AperitivosMUJER</v>
      </c>
      <c r="B350" s="23">
        <v>0</v>
      </c>
      <c r="C350" s="23">
        <v>0</v>
      </c>
      <c r="D350" s="24" t="s">
        <v>99</v>
      </c>
      <c r="E350" s="24">
        <v>61.741363627864303</v>
      </c>
      <c r="F350" s="24">
        <v>58.584886767780702</v>
      </c>
      <c r="G350" s="24">
        <v>61.5915856412335</v>
      </c>
      <c r="H350" s="24">
        <v>59.660014707194001</v>
      </c>
      <c r="I350" s="24">
        <v>58.9923265995481</v>
      </c>
      <c r="J350" s="24">
        <v>58.183930829764101</v>
      </c>
      <c r="K350" s="24">
        <v>60.352522221706501</v>
      </c>
      <c r="L350" s="24">
        <v>54.400968097651699</v>
      </c>
      <c r="M350" s="85">
        <v>51.176025259676898</v>
      </c>
    </row>
    <row r="351" spans="1:13" x14ac:dyDescent="0.35">
      <c r="A351" s="23" t="str">
        <f>B351&amp;C351&amp;D351</f>
        <v>CONSUMO PER CAPITA (kg ó litros por individuo)TotalAlimentacionT.ESPAÑA</v>
      </c>
      <c r="B351" s="23" t="s">
        <v>54</v>
      </c>
      <c r="C351" s="23" t="s">
        <v>43</v>
      </c>
      <c r="D351" s="24" t="s">
        <v>46</v>
      </c>
      <c r="E351" s="24">
        <v>23.2311970135118</v>
      </c>
      <c r="F351" s="24">
        <v>25.3855820779163</v>
      </c>
      <c r="G351" s="24">
        <v>37.4183295318118</v>
      </c>
      <c r="H351" s="24">
        <v>24.1336329556508</v>
      </c>
      <c r="I351" s="24">
        <v>22.9284442215132</v>
      </c>
      <c r="J351" s="24">
        <v>24.885005669465301</v>
      </c>
      <c r="K351" s="24">
        <v>37.059423397778097</v>
      </c>
      <c r="L351" s="24">
        <v>23.445319441927101</v>
      </c>
      <c r="M351" s="85">
        <v>22.745660864841501</v>
      </c>
    </row>
    <row r="352" spans="1:13" x14ac:dyDescent="0.35">
      <c r="A352" s="23" t="str">
        <f>B351&amp;C351&amp;D352</f>
        <v>CONSUMO PER CAPITA (kg ó litros por individuo)TotalAlimentacionBCN AM</v>
      </c>
      <c r="B352" s="23">
        <v>0</v>
      </c>
      <c r="C352" s="23">
        <v>0</v>
      </c>
      <c r="D352" s="24" t="s">
        <v>50</v>
      </c>
      <c r="E352" s="24">
        <v>23.403795704662301</v>
      </c>
      <c r="F352" s="24">
        <v>23.8661024502053</v>
      </c>
      <c r="G352" s="24">
        <v>38.209792412486003</v>
      </c>
      <c r="H352" s="24">
        <v>22.9798712939422</v>
      </c>
      <c r="I352" s="24">
        <v>22.1372644420649</v>
      </c>
      <c r="J352" s="24">
        <v>24.210670717429799</v>
      </c>
      <c r="K352" s="24">
        <v>36.372031354816102</v>
      </c>
      <c r="L352" s="24">
        <v>23.151356740249199</v>
      </c>
      <c r="M352" s="85">
        <v>21.0190349038851</v>
      </c>
    </row>
    <row r="353" spans="1:13" x14ac:dyDescent="0.35">
      <c r="A353" s="23" t="str">
        <f>B351&amp;C351&amp;D353</f>
        <v>CONSUMO PER CAPITA (kg ó litros por individuo)TotalAlimentacionREST.CAT ARAGON</v>
      </c>
      <c r="B353" s="23">
        <v>0</v>
      </c>
      <c r="C353" s="23">
        <v>0</v>
      </c>
      <c r="D353" s="24" t="s">
        <v>55</v>
      </c>
      <c r="E353" s="24">
        <v>22.606996992433601</v>
      </c>
      <c r="F353" s="24">
        <v>25.391057150250699</v>
      </c>
      <c r="G353" s="24">
        <v>37.161284631848602</v>
      </c>
      <c r="H353" s="24">
        <v>22.256551909667898</v>
      </c>
      <c r="I353" s="24">
        <v>23.2000863644909</v>
      </c>
      <c r="J353" s="24">
        <v>25.569170397068302</v>
      </c>
      <c r="K353" s="24">
        <v>41.865523950844199</v>
      </c>
      <c r="L353" s="24">
        <v>26.886742829534199</v>
      </c>
      <c r="M353" s="85">
        <v>26.070130594476701</v>
      </c>
    </row>
    <row r="354" spans="1:13" x14ac:dyDescent="0.35">
      <c r="A354" s="23" t="str">
        <f>B351&amp;C351&amp;D354</f>
        <v>CONSUMO PER CAPITA (kg ó litros por individuo)TotalAlimentacionLEVANTE</v>
      </c>
      <c r="B354" s="23">
        <v>0</v>
      </c>
      <c r="C354" s="23">
        <v>0</v>
      </c>
      <c r="D354" s="24" t="s">
        <v>59</v>
      </c>
      <c r="E354" s="24">
        <v>23.103913008887901</v>
      </c>
      <c r="F354" s="24">
        <v>24.521323308366899</v>
      </c>
      <c r="G354" s="24">
        <v>37.304450842192402</v>
      </c>
      <c r="H354" s="24">
        <v>24.938331728600598</v>
      </c>
      <c r="I354" s="24">
        <v>22.461113645195098</v>
      </c>
      <c r="J354" s="24">
        <v>23.690701592024801</v>
      </c>
      <c r="K354" s="24">
        <v>35.046272707324597</v>
      </c>
      <c r="L354" s="24">
        <v>22.074142734177698</v>
      </c>
      <c r="M354" s="85">
        <v>22.062865881146301</v>
      </c>
    </row>
    <row r="355" spans="1:13" x14ac:dyDescent="0.35">
      <c r="A355" s="23" t="str">
        <f>B351&amp;C351&amp;D355</f>
        <v>CONSUMO PER CAPITA (kg ó litros por individuo)TotalAlimentacionANDALUCIA</v>
      </c>
      <c r="B355" s="23">
        <v>0</v>
      </c>
      <c r="C355" s="23">
        <v>0</v>
      </c>
      <c r="D355" s="24" t="s">
        <v>63</v>
      </c>
      <c r="E355" s="24">
        <v>21.7981437039669</v>
      </c>
      <c r="F355" s="24">
        <v>24.234020085719301</v>
      </c>
      <c r="G355" s="24">
        <v>34.353453799842001</v>
      </c>
      <c r="H355" s="24">
        <v>23.3772511846973</v>
      </c>
      <c r="I355" s="24">
        <v>21.937378009321701</v>
      </c>
      <c r="J355" s="24">
        <v>24.502894567735801</v>
      </c>
      <c r="K355" s="24">
        <v>35.501468622384003</v>
      </c>
      <c r="L355" s="24">
        <v>22.939310021686499</v>
      </c>
      <c r="M355" s="85">
        <v>21.331515719873099</v>
      </c>
    </row>
    <row r="356" spans="1:13" x14ac:dyDescent="0.35">
      <c r="A356" s="23" t="str">
        <f>B351&amp;C351&amp;D356</f>
        <v>CONSUMO PER CAPITA (kg ó litros por individuo)TotalAlimentacionMDD AM</v>
      </c>
      <c r="B356" s="23">
        <v>0</v>
      </c>
      <c r="C356" s="23">
        <v>0</v>
      </c>
      <c r="D356" s="24" t="s">
        <v>67</v>
      </c>
      <c r="E356" s="24">
        <v>25.045388886933701</v>
      </c>
      <c r="F356" s="24">
        <v>28.6633804647978</v>
      </c>
      <c r="G356" s="24">
        <v>39.949486606516203</v>
      </c>
      <c r="H356" s="24">
        <v>25.773274819353102</v>
      </c>
      <c r="I356" s="24">
        <v>24.978139919177199</v>
      </c>
      <c r="J356" s="24">
        <v>27.847941658043698</v>
      </c>
      <c r="K356" s="24">
        <v>38.994570838875603</v>
      </c>
      <c r="L356" s="24">
        <v>24.6443272754973</v>
      </c>
      <c r="M356" s="85">
        <v>23.2876460529328</v>
      </c>
    </row>
    <row r="357" spans="1:13" x14ac:dyDescent="0.35">
      <c r="A357" s="23" t="str">
        <f>B351&amp;C351&amp;D357</f>
        <v>CONSUMO PER CAPITA (kg ó litros por individuo)TotalAlimentacionRTO CENTRO</v>
      </c>
      <c r="B357" s="23">
        <v>0</v>
      </c>
      <c r="C357" s="23">
        <v>0</v>
      </c>
      <c r="D357" s="24" t="s">
        <v>70</v>
      </c>
      <c r="E357" s="24">
        <v>22.749257566825801</v>
      </c>
      <c r="F357" s="24">
        <v>24.7919792595901</v>
      </c>
      <c r="G357" s="24">
        <v>35.6432381906423</v>
      </c>
      <c r="H357" s="24">
        <v>24.3832317118143</v>
      </c>
      <c r="I357" s="24">
        <v>22.504938734061501</v>
      </c>
      <c r="J357" s="24">
        <v>23.730103457102899</v>
      </c>
      <c r="K357" s="24">
        <v>35.1368705050633</v>
      </c>
      <c r="L357" s="24">
        <v>23.880603185492198</v>
      </c>
      <c r="M357" s="85">
        <v>24.314559868131099</v>
      </c>
    </row>
    <row r="358" spans="1:13" x14ac:dyDescent="0.35">
      <c r="A358" s="23" t="str">
        <f>B351&amp;C351&amp;D358</f>
        <v>CONSUMO PER CAPITA (kg ó litros por individuo)TotalAlimentacionNORTE-CENTRO</v>
      </c>
      <c r="B358" s="23">
        <v>0</v>
      </c>
      <c r="C358" s="23">
        <v>0</v>
      </c>
      <c r="D358" s="24" t="s">
        <v>73</v>
      </c>
      <c r="E358" s="24">
        <v>23.233987021588099</v>
      </c>
      <c r="F358" s="24">
        <v>22.210090821728102</v>
      </c>
      <c r="G358" s="24">
        <v>38.173105017610503</v>
      </c>
      <c r="H358" s="24">
        <v>24.242058333003001</v>
      </c>
      <c r="I358" s="24">
        <v>21.885782194919798</v>
      </c>
      <c r="J358" s="24">
        <v>22.712814802627399</v>
      </c>
      <c r="K358" s="24">
        <v>37.123107787716897</v>
      </c>
      <c r="L358" s="24">
        <v>22.3431528048032</v>
      </c>
      <c r="M358" s="85">
        <v>22.249329306464698</v>
      </c>
    </row>
    <row r="359" spans="1:13" x14ac:dyDescent="0.35">
      <c r="A359" s="23" t="str">
        <f>B351&amp;C351&amp;D359</f>
        <v>CONSUMO PER CAPITA (kg ó litros por individuo)TotalAlimentacionNOROESTE</v>
      </c>
      <c r="B359" s="23">
        <v>0</v>
      </c>
      <c r="C359" s="23">
        <v>0</v>
      </c>
      <c r="D359" s="24" t="s">
        <v>75</v>
      </c>
      <c r="E359" s="24">
        <v>25.254112015380802</v>
      </c>
      <c r="F359" s="24">
        <v>30.1718823640424</v>
      </c>
      <c r="G359" s="24">
        <v>41.4672718949301</v>
      </c>
      <c r="H359" s="24">
        <v>25.589001586557199</v>
      </c>
      <c r="I359" s="24">
        <v>24.946483289170001</v>
      </c>
      <c r="J359" s="24">
        <v>26.6843716471802</v>
      </c>
      <c r="K359" s="24">
        <v>36.886422885808201</v>
      </c>
      <c r="L359" s="24">
        <v>21.102367425364001</v>
      </c>
      <c r="M359" s="85">
        <v>22.091758829174001</v>
      </c>
    </row>
    <row r="360" spans="1:13" x14ac:dyDescent="0.35">
      <c r="A360" s="23" t="str">
        <f>B351&amp;C351&amp;D360</f>
        <v>CONSUMO PER CAPITA (kg ó litros por individuo)TotalAlimentacion&lt;2MIL</v>
      </c>
      <c r="B360" s="23">
        <v>0</v>
      </c>
      <c r="C360" s="23">
        <v>0</v>
      </c>
      <c r="D360" s="24" t="s">
        <v>78</v>
      </c>
      <c r="E360" s="25">
        <v>20.807208325463101</v>
      </c>
      <c r="F360" s="24">
        <v>21.6012006749054</v>
      </c>
      <c r="G360" s="24">
        <v>33.516656606568297</v>
      </c>
      <c r="H360" s="24">
        <v>20.591197000964399</v>
      </c>
      <c r="I360" s="24">
        <v>22.459844638640099</v>
      </c>
      <c r="J360" s="24">
        <v>23.814164576341</v>
      </c>
      <c r="K360" s="24">
        <v>35.2237645381934</v>
      </c>
      <c r="L360" s="24">
        <v>21.2587320033475</v>
      </c>
      <c r="M360" s="85">
        <v>22.8723386975939</v>
      </c>
    </row>
    <row r="361" spans="1:13" x14ac:dyDescent="0.35">
      <c r="A361" s="23" t="str">
        <f>B351&amp;C351&amp;D361</f>
        <v>CONSUMO PER CAPITA (kg ó litros por individuo)TotalAlimentacion2-5MIL</v>
      </c>
      <c r="B361" s="23">
        <v>0</v>
      </c>
      <c r="C361" s="23">
        <v>0</v>
      </c>
      <c r="D361" s="24" t="s">
        <v>81</v>
      </c>
      <c r="E361" s="24">
        <v>18.276501685147799</v>
      </c>
      <c r="F361" s="24">
        <v>17.318950258294699</v>
      </c>
      <c r="G361" s="24">
        <v>27.834631959961001</v>
      </c>
      <c r="H361" s="24">
        <v>17.270825392518798</v>
      </c>
      <c r="I361" s="24">
        <v>16.039239380363</v>
      </c>
      <c r="J361" s="24">
        <v>16.848421027697</v>
      </c>
      <c r="K361" s="24">
        <v>24.985378864515901</v>
      </c>
      <c r="L361" s="24">
        <v>14.0329208475688</v>
      </c>
      <c r="M361" s="85">
        <v>13.4143133070048</v>
      </c>
    </row>
    <row r="362" spans="1:13" x14ac:dyDescent="0.35">
      <c r="A362" s="23" t="str">
        <f>B351&amp;C351&amp;D362</f>
        <v>CONSUMO PER CAPITA (kg ó litros por individuo)TotalAlimentacion5-10MIL</v>
      </c>
      <c r="B362" s="23">
        <v>0</v>
      </c>
      <c r="C362" s="23">
        <v>0</v>
      </c>
      <c r="D362" s="24" t="s">
        <v>82</v>
      </c>
      <c r="E362" s="24">
        <v>20.603082285424598</v>
      </c>
      <c r="F362" s="24">
        <v>25.058771672197899</v>
      </c>
      <c r="G362" s="24">
        <v>36.091457912530402</v>
      </c>
      <c r="H362" s="24">
        <v>22.476724622268101</v>
      </c>
      <c r="I362" s="24">
        <v>23.107492136540699</v>
      </c>
      <c r="J362" s="24">
        <v>24.3608315903573</v>
      </c>
      <c r="K362" s="24">
        <v>34.4325206134599</v>
      </c>
      <c r="L362" s="24">
        <v>24.198499130175801</v>
      </c>
      <c r="M362" s="85">
        <v>22.494678485623101</v>
      </c>
    </row>
    <row r="363" spans="1:13" x14ac:dyDescent="0.35">
      <c r="A363" s="23" t="str">
        <f>B351&amp;C351&amp;D363</f>
        <v>CONSUMO PER CAPITA (kg ó litros por individuo)TotalAlimentacion10-30MIL</v>
      </c>
      <c r="B363" s="23">
        <v>0</v>
      </c>
      <c r="C363" s="23">
        <v>0</v>
      </c>
      <c r="D363" s="24" t="s">
        <v>83</v>
      </c>
      <c r="E363" s="24">
        <v>22.211792144958</v>
      </c>
      <c r="F363" s="24">
        <v>24.133069560219301</v>
      </c>
      <c r="G363" s="24">
        <v>35.734930519653602</v>
      </c>
      <c r="H363" s="24">
        <v>23.556294563582199</v>
      </c>
      <c r="I363" s="24">
        <v>21.764420794307</v>
      </c>
      <c r="J363" s="24">
        <v>25.045641457390602</v>
      </c>
      <c r="K363" s="24">
        <v>36.240899461265002</v>
      </c>
      <c r="L363" s="24">
        <v>23.586935217180802</v>
      </c>
      <c r="M363" s="85">
        <v>22.363116612329399</v>
      </c>
    </row>
    <row r="364" spans="1:13" x14ac:dyDescent="0.35">
      <c r="A364" s="23" t="str">
        <f>B351&amp;C351&amp;D364</f>
        <v>CONSUMO PER CAPITA (kg ó litros por individuo)TotalAlimentacion30-100MIL</v>
      </c>
      <c r="B364" s="23">
        <v>0</v>
      </c>
      <c r="C364" s="23">
        <v>0</v>
      </c>
      <c r="D364" s="24" t="s">
        <v>84</v>
      </c>
      <c r="E364" s="24">
        <v>23.2675960306271</v>
      </c>
      <c r="F364" s="24">
        <v>25.0002948100088</v>
      </c>
      <c r="G364" s="24">
        <v>37.658834352121602</v>
      </c>
      <c r="H364" s="24">
        <v>23.770081781330699</v>
      </c>
      <c r="I364" s="24">
        <v>22.095368685331501</v>
      </c>
      <c r="J364" s="24">
        <v>24.366188153333699</v>
      </c>
      <c r="K364" s="24">
        <v>40.7668809514375</v>
      </c>
      <c r="L364" s="24">
        <v>25.084479504975999</v>
      </c>
      <c r="M364" s="85">
        <v>25.741761606549701</v>
      </c>
    </row>
    <row r="365" spans="1:13" x14ac:dyDescent="0.35">
      <c r="A365" s="23" t="str">
        <f>B351&amp;C351&amp;D365</f>
        <v>CONSUMO PER CAPITA (kg ó litros por individuo)TotalAlimentacion100-200MIL</v>
      </c>
      <c r="B365" s="23">
        <v>0</v>
      </c>
      <c r="C365" s="23">
        <v>0</v>
      </c>
      <c r="D365" s="24" t="s">
        <v>85</v>
      </c>
      <c r="E365" s="24">
        <v>21.871557965179498</v>
      </c>
      <c r="F365" s="24">
        <v>24.327507409423799</v>
      </c>
      <c r="G365" s="24">
        <v>35.153445006576099</v>
      </c>
      <c r="H365" s="24">
        <v>22.666608408821801</v>
      </c>
      <c r="I365" s="24">
        <v>22.342538829341301</v>
      </c>
      <c r="J365" s="24">
        <v>24.8182647256031</v>
      </c>
      <c r="K365" s="24">
        <v>36.548742193941301</v>
      </c>
      <c r="L365" s="24">
        <v>21.5153238759281</v>
      </c>
      <c r="M365" s="85">
        <v>20.889118522415401</v>
      </c>
    </row>
    <row r="366" spans="1:13" x14ac:dyDescent="0.35">
      <c r="A366" s="23" t="str">
        <f>B351&amp;C351&amp;D366</f>
        <v>CONSUMO PER CAPITA (kg ó litros por individuo)TotalAlimentacion200-500MIL</v>
      </c>
      <c r="B366" s="23">
        <v>0</v>
      </c>
      <c r="C366" s="23">
        <v>0</v>
      </c>
      <c r="D366" s="24" t="s">
        <v>86</v>
      </c>
      <c r="E366" s="24">
        <v>26.050193036484</v>
      </c>
      <c r="F366" s="24">
        <v>29.271325369759499</v>
      </c>
      <c r="G366" s="24">
        <v>44.420793381055802</v>
      </c>
      <c r="H366" s="24">
        <v>28.765740965329002</v>
      </c>
      <c r="I366" s="24">
        <v>25.280037550761602</v>
      </c>
      <c r="J366" s="24">
        <v>27.696074982237999</v>
      </c>
      <c r="K366" s="24">
        <v>40.029720185745703</v>
      </c>
      <c r="L366" s="24">
        <v>25.7150381871839</v>
      </c>
      <c r="M366" s="85">
        <v>24.115238254185901</v>
      </c>
    </row>
    <row r="367" spans="1:13" x14ac:dyDescent="0.35">
      <c r="A367" s="23" t="str">
        <f>B351&amp;C351&amp;D367</f>
        <v>CONSUMO PER CAPITA (kg ó litros por individuo)TotalAlimentacion&gt;500MIL</v>
      </c>
      <c r="B367" s="23">
        <v>0</v>
      </c>
      <c r="C367" s="23">
        <v>0</v>
      </c>
      <c r="D367" s="24" t="s">
        <v>87</v>
      </c>
      <c r="E367" s="24">
        <v>26.976220721399201</v>
      </c>
      <c r="F367" s="24">
        <v>29.421301896232698</v>
      </c>
      <c r="G367" s="24">
        <v>40.539384952820399</v>
      </c>
      <c r="H367" s="24">
        <v>27.171985568651799</v>
      </c>
      <c r="I367" s="24">
        <v>26.583011933481899</v>
      </c>
      <c r="J367" s="24">
        <v>27.049331158237301</v>
      </c>
      <c r="K367" s="24">
        <v>38.084007774870997</v>
      </c>
      <c r="L367" s="24">
        <v>24.826401689346199</v>
      </c>
      <c r="M367" s="85">
        <v>23.203043973583899</v>
      </c>
    </row>
    <row r="368" spans="1:13" x14ac:dyDescent="0.35">
      <c r="A368" s="23" t="str">
        <f>B351&amp;C351&amp;D368</f>
        <v>CONSUMO PER CAPITA (kg ó litros por individuo)TotalAlimentacionDE 15 A 19 AÑOS</v>
      </c>
      <c r="B368" s="23">
        <v>0</v>
      </c>
      <c r="C368" s="23">
        <v>0</v>
      </c>
      <c r="D368" s="24" t="s">
        <v>88</v>
      </c>
      <c r="E368" s="24">
        <v>8.2052905941488206</v>
      </c>
      <c r="F368" s="24">
        <v>8.0915913234318904</v>
      </c>
      <c r="G368" s="24">
        <v>14.035500263927799</v>
      </c>
      <c r="H368" s="24">
        <v>10.8785813400963</v>
      </c>
      <c r="I368" s="24">
        <v>5.9697108342882501</v>
      </c>
      <c r="J368" s="24">
        <v>5.80979914838864</v>
      </c>
      <c r="K368" s="24">
        <v>11.8631617442774</v>
      </c>
      <c r="L368" s="24">
        <v>9.0223224288251505</v>
      </c>
      <c r="M368" s="85">
        <v>6.18883438433142</v>
      </c>
    </row>
    <row r="369" spans="1:13" x14ac:dyDescent="0.35">
      <c r="A369" s="23" t="str">
        <f>B351&amp;C351&amp;D369</f>
        <v>CONSUMO PER CAPITA (kg ó litros por individuo)TotalAlimentacionDE 20 A 24 AÑOS</v>
      </c>
      <c r="B369" s="23">
        <v>0</v>
      </c>
      <c r="C369" s="23">
        <v>0</v>
      </c>
      <c r="D369" s="24" t="s">
        <v>89</v>
      </c>
      <c r="E369" s="24">
        <v>9.5967615355543003</v>
      </c>
      <c r="F369" s="24">
        <v>8.8605672488327905</v>
      </c>
      <c r="G369" s="24">
        <v>15.542698559446899</v>
      </c>
      <c r="H369" s="24">
        <v>9.2835683656367998</v>
      </c>
      <c r="I369" s="24">
        <v>8.7904818478411997</v>
      </c>
      <c r="J369" s="24">
        <v>8.8394075674360693</v>
      </c>
      <c r="K369" s="24">
        <v>13.737826399788601</v>
      </c>
      <c r="L369" s="24">
        <v>8.8445006325921192</v>
      </c>
      <c r="M369" s="85">
        <v>9.3468573552822996</v>
      </c>
    </row>
    <row r="370" spans="1:13" x14ac:dyDescent="0.35">
      <c r="A370" s="23" t="str">
        <f>B351&amp;C351&amp;D370</f>
        <v>CONSUMO PER CAPITA (kg ó litros por individuo)TotalAlimentacionDE 25 A 34 AÑOS</v>
      </c>
      <c r="B370" s="23">
        <v>0</v>
      </c>
      <c r="C370" s="23">
        <v>0</v>
      </c>
      <c r="D370" s="24" t="s">
        <v>90</v>
      </c>
      <c r="E370" s="24">
        <v>14.4737447500688</v>
      </c>
      <c r="F370" s="24">
        <v>15.7544031785571</v>
      </c>
      <c r="G370" s="24">
        <v>21.450498320657999</v>
      </c>
      <c r="H370" s="24">
        <v>15.667069642119399</v>
      </c>
      <c r="I370" s="24">
        <v>12.486362001486899</v>
      </c>
      <c r="J370" s="24">
        <v>12.923451046720601</v>
      </c>
      <c r="K370" s="24">
        <v>19.378515751899101</v>
      </c>
      <c r="L370" s="24">
        <v>13.0230157213312</v>
      </c>
      <c r="M370" s="85">
        <v>11.921899163923699</v>
      </c>
    </row>
    <row r="371" spans="1:13" x14ac:dyDescent="0.35">
      <c r="A371" s="23" t="str">
        <f>B351&amp;C351&amp;D371</f>
        <v>CONSUMO PER CAPITA (kg ó litros por individuo)TotalAlimentacionDE 35 A 49 AÑOS</v>
      </c>
      <c r="B371" s="23">
        <v>0</v>
      </c>
      <c r="C371" s="23">
        <v>0</v>
      </c>
      <c r="D371" s="24" t="s">
        <v>91</v>
      </c>
      <c r="E371" s="24">
        <v>20.321276392513699</v>
      </c>
      <c r="F371" s="24">
        <v>22.0062665309189</v>
      </c>
      <c r="G371" s="24">
        <v>32.457491155284302</v>
      </c>
      <c r="H371" s="24">
        <v>20.9519114715048</v>
      </c>
      <c r="I371" s="24">
        <v>19.345482262057299</v>
      </c>
      <c r="J371" s="24">
        <v>21.125902801456601</v>
      </c>
      <c r="K371" s="24">
        <v>30.739811636386101</v>
      </c>
      <c r="L371" s="24">
        <v>19.739790975360101</v>
      </c>
      <c r="M371" s="85">
        <v>18.444614929353499</v>
      </c>
    </row>
    <row r="372" spans="1:13" x14ac:dyDescent="0.35">
      <c r="A372" s="23" t="str">
        <f>B351&amp;C351&amp;D372</f>
        <v>CONSUMO PER CAPITA (kg ó litros por individuo)TotalAlimentacionDE 50 A 59 AÑOS</v>
      </c>
      <c r="B372" s="23">
        <v>0</v>
      </c>
      <c r="C372" s="23">
        <v>0</v>
      </c>
      <c r="D372" s="24" t="s">
        <v>92</v>
      </c>
      <c r="E372" s="24">
        <v>29.1691736225523</v>
      </c>
      <c r="F372" s="24">
        <v>31.3650595062634</v>
      </c>
      <c r="G372" s="24">
        <v>47.897301148070099</v>
      </c>
      <c r="H372" s="24">
        <v>30.468190602664102</v>
      </c>
      <c r="I372" s="24">
        <v>30.728980310809</v>
      </c>
      <c r="J372" s="24">
        <v>34.1827811791198</v>
      </c>
      <c r="K372" s="24">
        <v>49.4505521787272</v>
      </c>
      <c r="L372" s="24">
        <v>29.851720743719699</v>
      </c>
      <c r="M372" s="85">
        <v>28.5294957895895</v>
      </c>
    </row>
    <row r="373" spans="1:13" x14ac:dyDescent="0.35">
      <c r="A373" s="23" t="str">
        <f>B351&amp;C351&amp;D373</f>
        <v>CONSUMO PER CAPITA (kg ó litros por individuo)TotalAlimentacionDE 60 A 75 AÑOS</v>
      </c>
      <c r="B373" s="23">
        <v>0</v>
      </c>
      <c r="C373" s="23">
        <v>0</v>
      </c>
      <c r="D373" s="24" t="s">
        <v>93</v>
      </c>
      <c r="E373" s="25">
        <v>35.836561075711103</v>
      </c>
      <c r="F373" s="24">
        <v>40.6663409791622</v>
      </c>
      <c r="G373" s="24">
        <v>58.237587534175397</v>
      </c>
      <c r="H373" s="24">
        <v>36.418749649975297</v>
      </c>
      <c r="I373" s="25">
        <v>36.538109350912102</v>
      </c>
      <c r="J373" s="24">
        <v>39.614334460237899</v>
      </c>
      <c r="K373" s="24">
        <v>59.930411256546002</v>
      </c>
      <c r="L373" s="24">
        <v>37.798706738243901</v>
      </c>
      <c r="M373" s="85">
        <v>38.733897473685403</v>
      </c>
    </row>
    <row r="374" spans="1:13" x14ac:dyDescent="0.35">
      <c r="A374" s="23" t="str">
        <f>B351&amp;C351&amp;D374</f>
        <v>CONSUMO PER CAPITA (kg ó litros por individuo)TotalAlimentacionNIVEL ALTO</v>
      </c>
      <c r="B374" s="23">
        <v>0</v>
      </c>
      <c r="C374" s="23">
        <v>0</v>
      </c>
      <c r="D374" s="24" t="s">
        <v>187</v>
      </c>
      <c r="E374" s="24">
        <v>25.690145531989501</v>
      </c>
      <c r="F374" s="24">
        <v>27.540990446171101</v>
      </c>
      <c r="G374" s="24">
        <v>40.965090510637701</v>
      </c>
      <c r="H374" s="24">
        <v>25.433499509362701</v>
      </c>
      <c r="I374" s="24">
        <v>24.592848943354301</v>
      </c>
      <c r="J374" s="24">
        <v>26.566916176797601</v>
      </c>
      <c r="K374" s="24">
        <v>41.030378806692198</v>
      </c>
      <c r="L374" s="24">
        <v>24.0495049870024</v>
      </c>
      <c r="M374" s="85">
        <v>23.2154173091152</v>
      </c>
    </row>
    <row r="375" spans="1:13" x14ac:dyDescent="0.35">
      <c r="A375" s="23" t="str">
        <f>B351&amp;C351&amp;D375</f>
        <v>CONSUMO PER CAPITA (kg ó litros por individuo)TotalAlimentacionNIVEL MEDIO ALTO</v>
      </c>
      <c r="B375" s="23">
        <v>0</v>
      </c>
      <c r="C375" s="23">
        <v>0</v>
      </c>
      <c r="D375" s="24" t="s">
        <v>188</v>
      </c>
      <c r="E375" s="24">
        <v>22.184140472577699</v>
      </c>
      <c r="F375" s="24">
        <v>23.8266030306328</v>
      </c>
      <c r="G375" s="24">
        <v>35.517887899177602</v>
      </c>
      <c r="H375" s="24">
        <v>22.346167037769401</v>
      </c>
      <c r="I375" s="24">
        <v>21.669717976257299</v>
      </c>
      <c r="J375" s="24">
        <v>23.2323353492426</v>
      </c>
      <c r="K375" s="24">
        <v>34.9640579308046</v>
      </c>
      <c r="L375" s="24">
        <v>22.730337279837201</v>
      </c>
      <c r="M375" s="85">
        <v>22.530827889986501</v>
      </c>
    </row>
    <row r="376" spans="1:13" x14ac:dyDescent="0.35">
      <c r="A376" s="23" t="str">
        <f>B351&amp;C351&amp;D376</f>
        <v>CONSUMO PER CAPITA (kg ó litros por individuo)TotalAlimentacionNIVEL MEDIO</v>
      </c>
      <c r="B376" s="23">
        <v>0</v>
      </c>
      <c r="C376" s="23">
        <v>0</v>
      </c>
      <c r="D376" s="24" t="s">
        <v>189</v>
      </c>
      <c r="E376" s="24">
        <v>23.653692294018899</v>
      </c>
      <c r="F376" s="24">
        <v>25.399954850068902</v>
      </c>
      <c r="G376" s="24">
        <v>39.644287704277303</v>
      </c>
      <c r="H376" s="24">
        <v>25.287619688713502</v>
      </c>
      <c r="I376" s="24">
        <v>22.8630731703831</v>
      </c>
      <c r="J376" s="24">
        <v>24.8014792544956</v>
      </c>
      <c r="K376" s="24">
        <v>38.139711048177197</v>
      </c>
      <c r="L376" s="24">
        <v>24.042528083696499</v>
      </c>
      <c r="M376" s="85">
        <v>23.204105771214198</v>
      </c>
    </row>
    <row r="377" spans="1:13" x14ac:dyDescent="0.35">
      <c r="A377" s="23" t="str">
        <f>B351&amp;C351&amp;D377</f>
        <v>CONSUMO PER CAPITA (kg ó litros por individuo)TotalAlimentacionNIVEL MEDIO BAJO</v>
      </c>
      <c r="B377" s="23">
        <v>0</v>
      </c>
      <c r="C377" s="23">
        <v>0</v>
      </c>
      <c r="D377" s="24" t="s">
        <v>190</v>
      </c>
      <c r="E377" s="24">
        <v>22.289508873874901</v>
      </c>
      <c r="F377" s="24">
        <v>23.653664676184601</v>
      </c>
      <c r="G377" s="24">
        <v>35.403161886710997</v>
      </c>
      <c r="H377" s="24">
        <v>23.996961685937499</v>
      </c>
      <c r="I377" s="24">
        <v>23.284329258602298</v>
      </c>
      <c r="J377" s="24">
        <v>23.9605544184796</v>
      </c>
      <c r="K377" s="24">
        <v>35.079960218390703</v>
      </c>
      <c r="L377" s="24">
        <v>23.819161473131999</v>
      </c>
      <c r="M377" s="85">
        <v>26.141372231351099</v>
      </c>
    </row>
    <row r="378" spans="1:13" x14ac:dyDescent="0.35">
      <c r="A378" s="23" t="str">
        <f>B351&amp;C351&amp;D378</f>
        <v>CONSUMO PER CAPITA (kg ó litros por individuo)TotalAlimentacionHOMBRE</v>
      </c>
      <c r="B378" s="23">
        <v>0</v>
      </c>
      <c r="C378" s="23">
        <v>0</v>
      </c>
      <c r="D378" s="24" t="s">
        <v>98</v>
      </c>
      <c r="E378" s="24">
        <v>25.2168039551749</v>
      </c>
      <c r="F378" s="24">
        <v>27.968514736063199</v>
      </c>
      <c r="G378" s="24">
        <v>40.690937492373799</v>
      </c>
      <c r="H378" s="24">
        <v>26.5077704621538</v>
      </c>
      <c r="I378" s="24">
        <v>25.4528088636078</v>
      </c>
      <c r="J378" s="24">
        <v>27.183506831945198</v>
      </c>
      <c r="K378" s="24">
        <v>40.939766294936803</v>
      </c>
      <c r="L378" s="24">
        <v>26.3677434346633</v>
      </c>
      <c r="M378" s="85">
        <v>25.085893481223199</v>
      </c>
    </row>
    <row r="379" spans="1:13" x14ac:dyDescent="0.35">
      <c r="A379" s="23" t="str">
        <f>B351&amp;C351&amp;D379</f>
        <v>CONSUMO PER CAPITA (kg ó litros por individuo)TotalAlimentacionMUJER</v>
      </c>
      <c r="B379" s="23">
        <v>0</v>
      </c>
      <c r="C379" s="23">
        <v>0</v>
      </c>
      <c r="D379" s="24" t="s">
        <v>99</v>
      </c>
      <c r="E379" s="24">
        <v>21.269276226682901</v>
      </c>
      <c r="F379" s="24">
        <v>22.8334358103073</v>
      </c>
      <c r="G379" s="24">
        <v>34.184698581826503</v>
      </c>
      <c r="H379" s="24">
        <v>21.787763509258799</v>
      </c>
      <c r="I379" s="24">
        <v>20.436186226087401</v>
      </c>
      <c r="J379" s="24">
        <v>22.6156996218023</v>
      </c>
      <c r="K379" s="24">
        <v>33.227501444054802</v>
      </c>
      <c r="L379" s="24">
        <v>20.5606133787198</v>
      </c>
      <c r="M379" s="85">
        <v>20.4296280098587</v>
      </c>
    </row>
    <row r="380" spans="1:13" x14ac:dyDescent="0.35">
      <c r="A380" s="23" t="str">
        <f>B351&amp;C380&amp;D380</f>
        <v>CONSUMO PER CAPITA (kg ó litros por individuo).T.Alimentos TOTAL INGT.ESPAÑA</v>
      </c>
      <c r="B380" s="23">
        <v>0</v>
      </c>
      <c r="C380" s="23" t="s">
        <v>45</v>
      </c>
      <c r="D380" s="24" t="s">
        <v>46</v>
      </c>
      <c r="E380" s="24">
        <v>9.8650913814334498</v>
      </c>
      <c r="F380" s="24">
        <v>10.2504116126492</v>
      </c>
      <c r="G380" s="24">
        <v>14.551004848282799</v>
      </c>
      <c r="H380" s="24">
        <v>10.1171877861069</v>
      </c>
      <c r="I380" s="24">
        <v>10.0965618791524</v>
      </c>
      <c r="J380" s="24">
        <v>10.5072192232577</v>
      </c>
      <c r="K380" s="24">
        <v>15.013728391635601</v>
      </c>
      <c r="L380" s="24">
        <v>10.1569466294808</v>
      </c>
      <c r="M380" s="85">
        <v>10.106365984149599</v>
      </c>
    </row>
    <row r="381" spans="1:13" x14ac:dyDescent="0.35">
      <c r="A381" s="23" t="str">
        <f>B351&amp;C380&amp;D381</f>
        <v>CONSUMO PER CAPITA (kg ó litros por individuo).T.Alimentos TOTAL INGBCN AM</v>
      </c>
      <c r="B381" s="23">
        <v>0</v>
      </c>
      <c r="C381" s="23">
        <v>0</v>
      </c>
      <c r="D381" s="24" t="s">
        <v>50</v>
      </c>
      <c r="E381" s="24">
        <v>9.1807743264302797</v>
      </c>
      <c r="F381" s="25">
        <v>9.8907898231390998</v>
      </c>
      <c r="G381" s="24">
        <v>13.8990325055172</v>
      </c>
      <c r="H381" s="24">
        <v>8.8355258816691702</v>
      </c>
      <c r="I381" s="24">
        <v>8.2621234749264794</v>
      </c>
      <c r="J381" s="24">
        <v>9.6489396566366192</v>
      </c>
      <c r="K381" s="25">
        <v>15.3497939821175</v>
      </c>
      <c r="L381" s="24">
        <v>10.1004355089644</v>
      </c>
      <c r="M381" s="85">
        <v>9.0363159344540094</v>
      </c>
    </row>
    <row r="382" spans="1:13" x14ac:dyDescent="0.35">
      <c r="A382" s="23" t="str">
        <f>B351&amp;C380&amp;D382</f>
        <v>CONSUMO PER CAPITA (kg ó litros por individuo).T.Alimentos TOTAL INGREST.CAT ARAGON</v>
      </c>
      <c r="B382" s="23">
        <v>0</v>
      </c>
      <c r="C382" s="23">
        <v>0</v>
      </c>
      <c r="D382" s="24" t="s">
        <v>55</v>
      </c>
      <c r="E382" s="24">
        <v>9.4250816647716693</v>
      </c>
      <c r="F382" s="24">
        <v>9.9416536750863198</v>
      </c>
      <c r="G382" s="24">
        <v>14.267219412597299</v>
      </c>
      <c r="H382" s="24">
        <v>8.8103517928926003</v>
      </c>
      <c r="I382" s="24">
        <v>10.0773987295014</v>
      </c>
      <c r="J382" s="24">
        <v>9.9217710800089307</v>
      </c>
      <c r="K382" s="24">
        <v>15.1453885243565</v>
      </c>
      <c r="L382" s="24">
        <v>10.3085689553563</v>
      </c>
      <c r="M382" s="85">
        <v>9.7844140507850703</v>
      </c>
    </row>
    <row r="383" spans="1:13" x14ac:dyDescent="0.35">
      <c r="A383" s="23" t="str">
        <f>B351&amp;C380&amp;D383</f>
        <v>CONSUMO PER CAPITA (kg ó litros por individuo).T.Alimentos TOTAL INGLEVANTE</v>
      </c>
      <c r="B383" s="23">
        <v>0</v>
      </c>
      <c r="C383" s="23">
        <v>0</v>
      </c>
      <c r="D383" s="24" t="s">
        <v>59</v>
      </c>
      <c r="E383" s="24">
        <v>10.389750342568201</v>
      </c>
      <c r="F383" s="24">
        <v>10.896517490886501</v>
      </c>
      <c r="G383" s="24">
        <v>15.9283401370964</v>
      </c>
      <c r="H383" s="24">
        <v>11.0413542006289</v>
      </c>
      <c r="I383" s="24">
        <v>10.7366527801699</v>
      </c>
      <c r="J383" s="24">
        <v>11.4627479731561</v>
      </c>
      <c r="K383" s="24">
        <v>16.107453798191202</v>
      </c>
      <c r="L383" s="24">
        <v>10.7442665856973</v>
      </c>
      <c r="M383" s="85">
        <v>10.7732402839759</v>
      </c>
    </row>
    <row r="384" spans="1:13" x14ac:dyDescent="0.35">
      <c r="A384" s="23" t="str">
        <f>B351&amp;C380&amp;D384</f>
        <v>CONSUMO PER CAPITA (kg ó litros por individuo).T.Alimentos TOTAL INGANDALUCIA</v>
      </c>
      <c r="B384" s="23">
        <v>0</v>
      </c>
      <c r="C384" s="23">
        <v>0</v>
      </c>
      <c r="D384" s="24" t="s">
        <v>63</v>
      </c>
      <c r="E384" s="24">
        <v>9.5332232874675693</v>
      </c>
      <c r="F384" s="24">
        <v>9.5483384276805108</v>
      </c>
      <c r="G384" s="24">
        <v>13.4329405906396</v>
      </c>
      <c r="H384" s="24">
        <v>10.1657644497585</v>
      </c>
      <c r="I384" s="24">
        <v>9.8062827583667804</v>
      </c>
      <c r="J384" s="24">
        <v>10.152029393065799</v>
      </c>
      <c r="K384" s="24">
        <v>14.276357111000101</v>
      </c>
      <c r="L384" s="24">
        <v>10.170536194351101</v>
      </c>
      <c r="M384" s="85">
        <v>9.6700961640982595</v>
      </c>
    </row>
    <row r="385" spans="1:13" x14ac:dyDescent="0.35">
      <c r="A385" s="23" t="str">
        <f>B351&amp;C380&amp;D385</f>
        <v>CONSUMO PER CAPITA (kg ó litros por individuo).T.Alimentos TOTAL INGMDD AM</v>
      </c>
      <c r="B385" s="23">
        <v>0</v>
      </c>
      <c r="C385" s="23">
        <v>0</v>
      </c>
      <c r="D385" s="24" t="s">
        <v>67</v>
      </c>
      <c r="E385" s="24">
        <v>12.0905193749806</v>
      </c>
      <c r="F385" s="24">
        <v>13.4089344005419</v>
      </c>
      <c r="G385" s="24">
        <v>17.627199542935202</v>
      </c>
      <c r="H385" s="24">
        <v>12.5394250892087</v>
      </c>
      <c r="I385" s="24">
        <v>12.6248414712841</v>
      </c>
      <c r="J385" s="24">
        <v>14.319663601372399</v>
      </c>
      <c r="K385" s="24">
        <v>18.010906765817001</v>
      </c>
      <c r="L385" s="24">
        <v>12.4841293834951</v>
      </c>
      <c r="M385" s="85">
        <v>12.602305151501101</v>
      </c>
    </row>
    <row r="386" spans="1:13" x14ac:dyDescent="0.35">
      <c r="A386" s="23" t="str">
        <f>B351&amp;C380&amp;D386</f>
        <v>CONSUMO PER CAPITA (kg ó litros por individuo).T.Alimentos TOTAL INGRTO CENTRO</v>
      </c>
      <c r="B386" s="23">
        <v>0</v>
      </c>
      <c r="C386" s="23">
        <v>0</v>
      </c>
      <c r="D386" s="24" t="s">
        <v>70</v>
      </c>
      <c r="E386" s="24">
        <v>10.616006564895301</v>
      </c>
      <c r="F386" s="24">
        <v>10.8442478591612</v>
      </c>
      <c r="G386" s="24">
        <v>14.072138376567899</v>
      </c>
      <c r="H386" s="24">
        <v>11.0020865436981</v>
      </c>
      <c r="I386" s="24">
        <v>11.026349487639401</v>
      </c>
      <c r="J386" s="24">
        <v>10.290364793547701</v>
      </c>
      <c r="K386" s="24">
        <v>15.0360658912119</v>
      </c>
      <c r="L386" s="24">
        <v>11.381677110868001</v>
      </c>
      <c r="M386" s="85">
        <v>11.702700708857201</v>
      </c>
    </row>
    <row r="387" spans="1:13" x14ac:dyDescent="0.35">
      <c r="A387" s="23" t="str">
        <f>B351&amp;C380&amp;D387</f>
        <v>CONSUMO PER CAPITA (kg ó litros por individuo).T.Alimentos TOTAL INGNORTE-CENTRO</v>
      </c>
      <c r="B387" s="23">
        <v>0</v>
      </c>
      <c r="C387" s="23">
        <v>0</v>
      </c>
      <c r="D387" s="24" t="s">
        <v>73</v>
      </c>
      <c r="E387" s="24">
        <v>8.9230277362738804</v>
      </c>
      <c r="F387" s="24">
        <v>7.3519017826522601</v>
      </c>
      <c r="G387" s="24">
        <v>13.3492721342891</v>
      </c>
      <c r="H387" s="24">
        <v>8.9728982521373801</v>
      </c>
      <c r="I387" s="24">
        <v>8.6714895088377002</v>
      </c>
      <c r="J387" s="24">
        <v>8.1436115066307604</v>
      </c>
      <c r="K387" s="24">
        <v>13.201503069673</v>
      </c>
      <c r="L387" s="24">
        <v>8.2592739104759101</v>
      </c>
      <c r="M387" s="85">
        <v>9.4304196019347302</v>
      </c>
    </row>
    <row r="388" spans="1:13" x14ac:dyDescent="0.35">
      <c r="A388" s="23" t="str">
        <f>B351&amp;C380&amp;D388</f>
        <v>CONSUMO PER CAPITA (kg ó litros por individuo).T.Alimentos TOTAL INGNOROESTE</v>
      </c>
      <c r="B388" s="23">
        <v>0</v>
      </c>
      <c r="C388" s="23">
        <v>0</v>
      </c>
      <c r="D388" s="24" t="s">
        <v>75</v>
      </c>
      <c r="E388" s="24">
        <v>7.9553505272388199</v>
      </c>
      <c r="F388" s="24">
        <v>9.2592600040298798</v>
      </c>
      <c r="G388" s="24">
        <v>13.0032446223832</v>
      </c>
      <c r="H388" s="24">
        <v>8.3158508720242796</v>
      </c>
      <c r="I388" s="24">
        <v>8.3135530941559708</v>
      </c>
      <c r="J388" s="24">
        <v>8.4467578826017693</v>
      </c>
      <c r="K388" s="24">
        <v>11.6214301309686</v>
      </c>
      <c r="L388" s="24">
        <v>6.1108749566008704</v>
      </c>
      <c r="M388" s="85">
        <v>6.7051096279848199</v>
      </c>
    </row>
    <row r="389" spans="1:13" x14ac:dyDescent="0.35">
      <c r="A389" s="23" t="str">
        <f>B351&amp;C380&amp;D389</f>
        <v>CONSUMO PER CAPITA (kg ó litros por individuo).T.Alimentos TOTAL ING&lt;2MIL</v>
      </c>
      <c r="B389" s="23">
        <v>0</v>
      </c>
      <c r="C389" s="23">
        <v>0</v>
      </c>
      <c r="D389" s="25" t="s">
        <v>78</v>
      </c>
      <c r="E389" s="25">
        <v>8.0107880474217694</v>
      </c>
      <c r="F389" s="25">
        <v>7.47041254410827</v>
      </c>
      <c r="G389" s="25">
        <v>10.1621296517002</v>
      </c>
      <c r="H389" s="24">
        <v>8.5308529325943407</v>
      </c>
      <c r="I389" s="25">
        <v>10.5077384656962</v>
      </c>
      <c r="J389" s="25">
        <v>9.5212323087825208</v>
      </c>
      <c r="K389" s="24">
        <v>13.5244512347778</v>
      </c>
      <c r="L389" s="24">
        <v>9.6005600943602705</v>
      </c>
      <c r="M389" s="85">
        <v>9.3604881472231192</v>
      </c>
    </row>
    <row r="390" spans="1:13" x14ac:dyDescent="0.35">
      <c r="A390" s="23" t="str">
        <f>B351&amp;C380&amp;D390</f>
        <v>CONSUMO PER CAPITA (kg ó litros por individuo).T.Alimentos TOTAL ING2-5MIL</v>
      </c>
      <c r="B390" s="23">
        <v>0</v>
      </c>
      <c r="C390" s="23">
        <v>0</v>
      </c>
      <c r="D390" s="24" t="s">
        <v>81</v>
      </c>
      <c r="E390" s="24">
        <v>8.2195877208414405</v>
      </c>
      <c r="F390" s="24">
        <v>6.6251774747397896</v>
      </c>
      <c r="G390" s="24">
        <v>10.473111830770501</v>
      </c>
      <c r="H390" s="24">
        <v>7.2228814864838098</v>
      </c>
      <c r="I390" s="24">
        <v>6.4035854587100802</v>
      </c>
      <c r="J390" s="24">
        <v>6.6444445744554699</v>
      </c>
      <c r="K390" s="24">
        <v>9.0153406823992999</v>
      </c>
      <c r="L390" s="24">
        <v>5.3399179414318398</v>
      </c>
      <c r="M390" s="85">
        <v>5.7539482124116299</v>
      </c>
    </row>
    <row r="391" spans="1:13" x14ac:dyDescent="0.35">
      <c r="A391" s="23" t="str">
        <f>B351&amp;C380&amp;D391</f>
        <v>CONSUMO PER CAPITA (kg ó litros por individuo).T.Alimentos TOTAL ING5-10MIL</v>
      </c>
      <c r="B391" s="23">
        <v>0</v>
      </c>
      <c r="C391" s="23">
        <v>0</v>
      </c>
      <c r="D391" s="24" t="s">
        <v>82</v>
      </c>
      <c r="E391" s="24">
        <v>9.0265064781408402</v>
      </c>
      <c r="F391" s="24">
        <v>9.4374262863304192</v>
      </c>
      <c r="G391" s="24">
        <v>14.203779097087899</v>
      </c>
      <c r="H391" s="24">
        <v>9.4225103656380398</v>
      </c>
      <c r="I391" s="24">
        <v>11.584322650247699</v>
      </c>
      <c r="J391" s="24">
        <v>10.8212775279582</v>
      </c>
      <c r="K391" s="24">
        <v>13.9549867418795</v>
      </c>
      <c r="L391" s="24">
        <v>11.072049256758101</v>
      </c>
      <c r="M391" s="85">
        <v>11.202302199333801</v>
      </c>
    </row>
    <row r="392" spans="1:13" x14ac:dyDescent="0.35">
      <c r="A392" s="23" t="str">
        <f>B351&amp;C380&amp;D392</f>
        <v>CONSUMO PER CAPITA (kg ó litros por individuo).T.Alimentos TOTAL ING10-30MIL</v>
      </c>
      <c r="B392" s="23">
        <v>0</v>
      </c>
      <c r="C392" s="23">
        <v>0</v>
      </c>
      <c r="D392" s="24" t="s">
        <v>83</v>
      </c>
      <c r="E392" s="24">
        <v>8.8947896785962506</v>
      </c>
      <c r="F392" s="24">
        <v>9.3414986153659196</v>
      </c>
      <c r="G392" s="24">
        <v>14.035455468603301</v>
      </c>
      <c r="H392" s="24">
        <v>9.5223343058024792</v>
      </c>
      <c r="I392" s="24">
        <v>9.0710161487895107</v>
      </c>
      <c r="J392" s="24">
        <v>10.371590209634199</v>
      </c>
      <c r="K392" s="24">
        <v>14.7754470296011</v>
      </c>
      <c r="L392" s="24">
        <v>10.806701329852199</v>
      </c>
      <c r="M392" s="85">
        <v>10.322504833555</v>
      </c>
    </row>
    <row r="393" spans="1:13" x14ac:dyDescent="0.35">
      <c r="A393" s="23" t="str">
        <f>B351&amp;C380&amp;D393</f>
        <v>CONSUMO PER CAPITA (kg ó litros por individuo).T.Alimentos TOTAL ING30-100MIL</v>
      </c>
      <c r="B393" s="23">
        <v>0</v>
      </c>
      <c r="C393" s="23">
        <v>0</v>
      </c>
      <c r="D393" s="24" t="s">
        <v>84</v>
      </c>
      <c r="E393" s="24">
        <v>10.620676409964499</v>
      </c>
      <c r="F393" s="24">
        <v>10.692839369936801</v>
      </c>
      <c r="G393" s="24">
        <v>15.806180066209601</v>
      </c>
      <c r="H393" s="24">
        <v>10.094811991094501</v>
      </c>
      <c r="I393" s="24">
        <v>9.9336263522545707</v>
      </c>
      <c r="J393" s="24">
        <v>10.681509085748401</v>
      </c>
      <c r="K393" s="24">
        <v>17.298165990447199</v>
      </c>
      <c r="L393" s="24">
        <v>10.544669278406699</v>
      </c>
      <c r="M393" s="85">
        <v>11.2762375582153</v>
      </c>
    </row>
    <row r="394" spans="1:13" x14ac:dyDescent="0.35">
      <c r="A394" s="23" t="str">
        <f>B351&amp;C380&amp;D394</f>
        <v>CONSUMO PER CAPITA (kg ó litros por individuo).T.Alimentos TOTAL ING100-200MIL</v>
      </c>
      <c r="B394" s="23">
        <v>0</v>
      </c>
      <c r="C394" s="23">
        <v>0</v>
      </c>
      <c r="D394" s="24" t="s">
        <v>85</v>
      </c>
      <c r="E394" s="24">
        <v>9.2147360355931998</v>
      </c>
      <c r="F394" s="24">
        <v>9.4691904600470291</v>
      </c>
      <c r="G394" s="24">
        <v>12.924095131585201</v>
      </c>
      <c r="H394" s="24">
        <v>9.4715881927526695</v>
      </c>
      <c r="I394" s="24">
        <v>9.5172667645323301</v>
      </c>
      <c r="J394" s="24">
        <v>10.64959536424</v>
      </c>
      <c r="K394" s="24">
        <v>14.2968377962956</v>
      </c>
      <c r="L394" s="24">
        <v>8.5799562398635292</v>
      </c>
      <c r="M394" s="85">
        <v>8.8157421746859495</v>
      </c>
    </row>
    <row r="395" spans="1:13" x14ac:dyDescent="0.35">
      <c r="A395" s="23" t="str">
        <f>B351&amp;C380&amp;D395</f>
        <v>CONSUMO PER CAPITA (kg ó litros por individuo).T.Alimentos TOTAL ING200-500MIL</v>
      </c>
      <c r="B395" s="23">
        <v>0</v>
      </c>
      <c r="C395" s="23">
        <v>0</v>
      </c>
      <c r="D395" s="24" t="s">
        <v>86</v>
      </c>
      <c r="E395" s="24">
        <v>10.946593110641</v>
      </c>
      <c r="F395" s="24">
        <v>12.741037346365101</v>
      </c>
      <c r="G395" s="24">
        <v>18.014406646370599</v>
      </c>
      <c r="H395" s="24">
        <v>12.513480507473799</v>
      </c>
      <c r="I395" s="24">
        <v>11.2214525177019</v>
      </c>
      <c r="J395" s="24">
        <v>11.9794607255062</v>
      </c>
      <c r="K395" s="24">
        <v>16.696748799538401</v>
      </c>
      <c r="L395" s="24">
        <v>11.681326691453901</v>
      </c>
      <c r="M395" s="85">
        <v>11.047265939370501</v>
      </c>
    </row>
    <row r="396" spans="1:13" x14ac:dyDescent="0.35">
      <c r="A396" s="23" t="str">
        <f>B351&amp;C380&amp;D396</f>
        <v>CONSUMO PER CAPITA (kg ó litros por individuo).T.Alimentos TOTAL ING&gt;500MIL</v>
      </c>
      <c r="B396" s="23">
        <v>0</v>
      </c>
      <c r="C396" s="23">
        <v>0</v>
      </c>
      <c r="D396" s="24" t="s">
        <v>87</v>
      </c>
      <c r="E396" s="24">
        <v>11.2131561550345</v>
      </c>
      <c r="F396" s="24">
        <v>11.977360564360801</v>
      </c>
      <c r="G396" s="24">
        <v>15.095053404958399</v>
      </c>
      <c r="H396" s="24">
        <v>11.317351259536199</v>
      </c>
      <c r="I396" s="24">
        <v>11.4965806747143</v>
      </c>
      <c r="J396" s="24">
        <v>10.9452770779499</v>
      </c>
      <c r="K396" s="24">
        <v>15.0092729332674</v>
      </c>
      <c r="L396" s="24">
        <v>10.433438798868499</v>
      </c>
      <c r="M396" s="85">
        <v>9.8983833366223699</v>
      </c>
    </row>
    <row r="397" spans="1:13" x14ac:dyDescent="0.35">
      <c r="A397" s="23" t="str">
        <f>B351&amp;C380&amp;D397</f>
        <v>CONSUMO PER CAPITA (kg ó litros por individuo).T.Alimentos TOTAL INGDE 15 A 19 AÑOS</v>
      </c>
      <c r="B397" s="23">
        <v>0</v>
      </c>
      <c r="C397" s="23">
        <v>0</v>
      </c>
      <c r="D397" s="24" t="s">
        <v>88</v>
      </c>
      <c r="E397" s="25">
        <v>4.7255565376904398</v>
      </c>
      <c r="F397" s="25">
        <v>4.7098661886885296</v>
      </c>
      <c r="G397" s="24">
        <v>6.6228402337935801</v>
      </c>
      <c r="H397" s="24">
        <v>5.2001475435189599</v>
      </c>
      <c r="I397" s="25">
        <v>3.3902723103852201</v>
      </c>
      <c r="J397" s="25">
        <v>2.9574332350347201</v>
      </c>
      <c r="K397" s="25">
        <v>5.3168216241008999</v>
      </c>
      <c r="L397" s="25">
        <v>5.4754986543031396</v>
      </c>
      <c r="M397" s="85">
        <v>3.8553029270360502</v>
      </c>
    </row>
    <row r="398" spans="1:13" x14ac:dyDescent="0.35">
      <c r="A398" s="23" t="str">
        <f>B351&amp;C380&amp;D398</f>
        <v>CONSUMO PER CAPITA (kg ó litros por individuo).T.Alimentos TOTAL INGDE 20 A 24 AÑOS</v>
      </c>
      <c r="B398" s="23">
        <v>0</v>
      </c>
      <c r="C398" s="23">
        <v>0</v>
      </c>
      <c r="D398" s="24" t="s">
        <v>89</v>
      </c>
      <c r="E398" s="24">
        <v>4.0714083848558698</v>
      </c>
      <c r="F398" s="24">
        <v>3.47291594290393</v>
      </c>
      <c r="G398" s="24">
        <v>6.69102816935699</v>
      </c>
      <c r="H398" s="24">
        <v>4.7453595881968802</v>
      </c>
      <c r="I398" s="24">
        <v>4.6805794989440503</v>
      </c>
      <c r="J398" s="24">
        <v>3.6736422871362802</v>
      </c>
      <c r="K398" s="24">
        <v>6.9937086109808497</v>
      </c>
      <c r="L398" s="24">
        <v>4.6083911888284899</v>
      </c>
      <c r="M398" s="85">
        <v>5.1913069933674398</v>
      </c>
    </row>
    <row r="399" spans="1:13" x14ac:dyDescent="0.35">
      <c r="A399" s="23" t="str">
        <f>B351&amp;C380&amp;D399</f>
        <v>CONSUMO PER CAPITA (kg ó litros por individuo).T.Alimentos TOTAL INGDE 25 A 34 AÑOS</v>
      </c>
      <c r="B399" s="23">
        <v>0</v>
      </c>
      <c r="C399" s="23">
        <v>0</v>
      </c>
      <c r="D399" s="24" t="s">
        <v>90</v>
      </c>
      <c r="E399" s="24">
        <v>7.5784697591862198</v>
      </c>
      <c r="F399" s="24">
        <v>7.7302931175118301</v>
      </c>
      <c r="G399" s="24">
        <v>10.5248990125397</v>
      </c>
      <c r="H399" s="24">
        <v>7.9230036436867497</v>
      </c>
      <c r="I399" s="24">
        <v>6.5685729994744504</v>
      </c>
      <c r="J399" s="24">
        <v>6.6408853243761099</v>
      </c>
      <c r="K399" s="24">
        <v>9.8921764028372401</v>
      </c>
      <c r="L399" s="24">
        <v>6.86985853103383</v>
      </c>
      <c r="M399" s="85">
        <v>6.1858730019543504</v>
      </c>
    </row>
    <row r="400" spans="1:13" x14ac:dyDescent="0.35">
      <c r="A400" s="23" t="str">
        <f>B351&amp;C380&amp;D400</f>
        <v>CONSUMO PER CAPITA (kg ó litros por individuo).T.Alimentos TOTAL INGDE 35 A 49 AÑOS</v>
      </c>
      <c r="B400" s="23">
        <v>0</v>
      </c>
      <c r="C400" s="23">
        <v>0</v>
      </c>
      <c r="D400" s="24" t="s">
        <v>91</v>
      </c>
      <c r="E400" s="24">
        <v>8.8567741312721697</v>
      </c>
      <c r="F400" s="24">
        <v>9.4828004683481595</v>
      </c>
      <c r="G400" s="24">
        <v>12.9136346036024</v>
      </c>
      <c r="H400" s="24">
        <v>9.1697544104431508</v>
      </c>
      <c r="I400" s="24">
        <v>9.0531484499562698</v>
      </c>
      <c r="J400" s="24">
        <v>9.4820889693537893</v>
      </c>
      <c r="K400" s="24">
        <v>13.4158448194474</v>
      </c>
      <c r="L400" s="24">
        <v>9.4400378305528196</v>
      </c>
      <c r="M400" s="85">
        <v>8.7312162863734901</v>
      </c>
    </row>
    <row r="401" spans="1:13" x14ac:dyDescent="0.35">
      <c r="A401" s="23" t="str">
        <f>B351&amp;C380&amp;D401</f>
        <v>CONSUMO PER CAPITA (kg ó litros por individuo).T.Alimentos TOTAL INGDE 50 A 59 AÑOS</v>
      </c>
      <c r="B401" s="23">
        <v>0</v>
      </c>
      <c r="C401" s="23">
        <v>0</v>
      </c>
      <c r="D401" s="24" t="s">
        <v>92</v>
      </c>
      <c r="E401" s="24">
        <v>12.5234386460675</v>
      </c>
      <c r="F401" s="24">
        <v>12.728203395544501</v>
      </c>
      <c r="G401" s="24">
        <v>18.1960672221362</v>
      </c>
      <c r="H401" s="24">
        <v>13.1184850062244</v>
      </c>
      <c r="I401" s="24">
        <v>13.7159436207524</v>
      </c>
      <c r="J401" s="24">
        <v>14.9962679039159</v>
      </c>
      <c r="K401" s="24">
        <v>20.439201404654199</v>
      </c>
      <c r="L401" s="24">
        <v>12.884123821697401</v>
      </c>
      <c r="M401" s="85">
        <v>12.701285541503101</v>
      </c>
    </row>
    <row r="402" spans="1:13" x14ac:dyDescent="0.35">
      <c r="A402" s="23" t="str">
        <f>B351&amp;C380&amp;D402</f>
        <v>CONSUMO PER CAPITA (kg ó litros por individuo).T.Alimentos TOTAL INGDE 60 A 75 AÑOS</v>
      </c>
      <c r="B402" s="23">
        <v>0</v>
      </c>
      <c r="C402" s="23">
        <v>0</v>
      </c>
      <c r="D402" s="24" t="s">
        <v>93</v>
      </c>
      <c r="E402" s="24">
        <v>13.5305589528939</v>
      </c>
      <c r="F402" s="24">
        <v>14.3233552666058</v>
      </c>
      <c r="G402" s="24">
        <v>20.726266122654</v>
      </c>
      <c r="H402" s="24">
        <v>13.1701250860083</v>
      </c>
      <c r="I402" s="24">
        <v>14.1180261947841</v>
      </c>
      <c r="J402" s="24">
        <v>14.6542797185772</v>
      </c>
      <c r="K402" s="24">
        <v>20.860801471433</v>
      </c>
      <c r="L402" s="24">
        <v>13.8237007580447</v>
      </c>
      <c r="M402" s="85">
        <v>15.3416092890767</v>
      </c>
    </row>
    <row r="403" spans="1:13" x14ac:dyDescent="0.35">
      <c r="A403" s="23" t="str">
        <f>B351&amp;C380&amp;D403</f>
        <v>CONSUMO PER CAPITA (kg ó litros por individuo).T.Alimentos TOTAL INGNIVEL ALTO</v>
      </c>
      <c r="B403" s="23">
        <v>0</v>
      </c>
      <c r="C403" s="23">
        <v>0</v>
      </c>
      <c r="D403" s="24" t="s">
        <v>187</v>
      </c>
      <c r="E403" s="24">
        <v>11.5841422019201</v>
      </c>
      <c r="F403" s="24">
        <v>11.5456485230977</v>
      </c>
      <c r="G403" s="24">
        <v>16.123793348813201</v>
      </c>
      <c r="H403" s="24">
        <v>10.986761879496999</v>
      </c>
      <c r="I403" s="24">
        <v>11.1428732689548</v>
      </c>
      <c r="J403" s="24">
        <v>10.9583450444494</v>
      </c>
      <c r="K403" s="24">
        <v>17.577494650221599</v>
      </c>
      <c r="L403" s="24">
        <v>10.6636298834414</v>
      </c>
      <c r="M403" s="85">
        <v>11.1767634505016</v>
      </c>
    </row>
    <row r="404" spans="1:13" x14ac:dyDescent="0.35">
      <c r="A404" s="23" t="str">
        <f>B351&amp;C380&amp;D404</f>
        <v>CONSUMO PER CAPITA (kg ó litros por individuo).T.Alimentos TOTAL INGNIVEL MEDIO ALTO</v>
      </c>
      <c r="B404" s="23">
        <v>0</v>
      </c>
      <c r="C404" s="23">
        <v>0</v>
      </c>
      <c r="D404" s="24" t="s">
        <v>188</v>
      </c>
      <c r="E404" s="24">
        <v>9.6567559531914497</v>
      </c>
      <c r="F404" s="24">
        <v>9.7285612559474508</v>
      </c>
      <c r="G404" s="24">
        <v>13.575686075351999</v>
      </c>
      <c r="H404" s="24">
        <v>9.4889082637295203</v>
      </c>
      <c r="I404" s="24">
        <v>9.4292245469155702</v>
      </c>
      <c r="J404" s="24">
        <v>10.4485057331134</v>
      </c>
      <c r="K404" s="24">
        <v>15.330640648432</v>
      </c>
      <c r="L404" s="24">
        <v>10.80497866847</v>
      </c>
      <c r="M404" s="85">
        <v>10.5521382830024</v>
      </c>
    </row>
    <row r="405" spans="1:13" x14ac:dyDescent="0.35">
      <c r="A405" s="23" t="str">
        <f>B351&amp;C380&amp;D405</f>
        <v>CONSUMO PER CAPITA (kg ó litros por individuo).T.Alimentos TOTAL INGNIVEL MEDIO</v>
      </c>
      <c r="B405" s="23">
        <v>0</v>
      </c>
      <c r="C405" s="23">
        <v>0</v>
      </c>
      <c r="D405" s="24" t="s">
        <v>189</v>
      </c>
      <c r="E405" s="24">
        <v>9.6278928739682197</v>
      </c>
      <c r="F405" s="24">
        <v>10.209117369950301</v>
      </c>
      <c r="G405" s="24">
        <v>15.908957125303401</v>
      </c>
      <c r="H405" s="24">
        <v>10.8346920002273</v>
      </c>
      <c r="I405" s="24">
        <v>10.245342043909799</v>
      </c>
      <c r="J405" s="24">
        <v>10.8393615405076</v>
      </c>
      <c r="K405" s="24">
        <v>15.268686824064099</v>
      </c>
      <c r="L405" s="24">
        <v>10.150319014221999</v>
      </c>
      <c r="M405" s="85">
        <v>10.823314424967499</v>
      </c>
    </row>
    <row r="406" spans="1:13" x14ac:dyDescent="0.35">
      <c r="A406" s="23" t="str">
        <f>B351&amp;C380&amp;D406</f>
        <v>CONSUMO PER CAPITA (kg ó litros por individuo).T.Alimentos TOTAL INGNIVEL MEDIO BAJO</v>
      </c>
      <c r="B406" s="23">
        <v>0</v>
      </c>
      <c r="C406" s="23">
        <v>0</v>
      </c>
      <c r="D406" s="24" t="s">
        <v>190</v>
      </c>
      <c r="E406" s="24">
        <v>9.5431848859598194</v>
      </c>
      <c r="F406" s="24">
        <v>8.8650187439572807</v>
      </c>
      <c r="G406" s="24">
        <v>13.500122514492899</v>
      </c>
      <c r="H406" s="24">
        <v>9.9866588506997793</v>
      </c>
      <c r="I406" s="24">
        <v>10.255564764569201</v>
      </c>
      <c r="J406" s="24">
        <v>9.9784412600647894</v>
      </c>
      <c r="K406" s="24">
        <v>13.1147800160216</v>
      </c>
      <c r="L406" s="24">
        <v>10.243499460816899</v>
      </c>
      <c r="M406" s="85">
        <v>9.6570345965103996</v>
      </c>
    </row>
    <row r="407" spans="1:13" x14ac:dyDescent="0.35">
      <c r="A407" s="23" t="str">
        <f>B351&amp;C380&amp;D407</f>
        <v>CONSUMO PER CAPITA (kg ó litros por individuo).T.Alimentos TOTAL INGHOMBRE</v>
      </c>
      <c r="B407" s="23">
        <v>0</v>
      </c>
      <c r="C407" s="23">
        <v>0</v>
      </c>
      <c r="D407" s="24" t="s">
        <v>98</v>
      </c>
      <c r="E407" s="24">
        <v>9.7493373320673005</v>
      </c>
      <c r="F407" s="24">
        <v>10.438840261407</v>
      </c>
      <c r="G407" s="24">
        <v>14.7646247001561</v>
      </c>
      <c r="H407" s="24">
        <v>10.049185157279499</v>
      </c>
      <c r="I407" s="24">
        <v>10.2495666589236</v>
      </c>
      <c r="J407" s="24">
        <v>10.4215651703826</v>
      </c>
      <c r="K407" s="24">
        <v>14.9558191113506</v>
      </c>
      <c r="L407" s="24">
        <v>10.3584583109973</v>
      </c>
      <c r="M407" s="85">
        <v>9.8708562519006495</v>
      </c>
    </row>
    <row r="408" spans="1:13" x14ac:dyDescent="0.35">
      <c r="A408" s="23" t="str">
        <f>B351&amp;C380&amp;D408</f>
        <v>CONSUMO PER CAPITA (kg ó litros por individuo).T.Alimentos TOTAL INGMUJER</v>
      </c>
      <c r="B408" s="23">
        <v>0</v>
      </c>
      <c r="C408" s="23">
        <v>0</v>
      </c>
      <c r="D408" s="24" t="s">
        <v>99</v>
      </c>
      <c r="E408" s="24">
        <v>9.97946520659886</v>
      </c>
      <c r="F408" s="24">
        <v>10.064231731046499</v>
      </c>
      <c r="G408" s="24">
        <v>14.3399223277359</v>
      </c>
      <c r="H408" s="24">
        <v>10.1843766338002</v>
      </c>
      <c r="I408" s="24">
        <v>9.9455029575126606</v>
      </c>
      <c r="J408" s="24">
        <v>10.591789433710099</v>
      </c>
      <c r="K408" s="24">
        <v>15.070920570183</v>
      </c>
      <c r="L408" s="24">
        <v>9.9580351738316804</v>
      </c>
      <c r="M408" s="85">
        <v>10.3394391684993</v>
      </c>
    </row>
    <row r="409" spans="1:13" x14ac:dyDescent="0.35">
      <c r="A409" s="23" t="str">
        <f>B351&amp;C409&amp;D409</f>
        <v>CONSUMO PER CAPITA (kg ó litros por individuo)Total BebidasT.ESPAÑA</v>
      </c>
      <c r="B409" s="23">
        <v>0</v>
      </c>
      <c r="C409" s="23" t="s">
        <v>53</v>
      </c>
      <c r="D409" s="24" t="s">
        <v>46</v>
      </c>
      <c r="E409" s="24">
        <v>12.9902752182063</v>
      </c>
      <c r="F409" s="24">
        <v>14.7725013781771</v>
      </c>
      <c r="G409" s="24">
        <v>22.4086273404452</v>
      </c>
      <c r="H409" s="24">
        <v>13.6792394800305</v>
      </c>
      <c r="I409" s="24">
        <v>12.5056142556843</v>
      </c>
      <c r="J409" s="24">
        <v>14.059937332349699</v>
      </c>
      <c r="K409" s="24">
        <v>21.610219946852901</v>
      </c>
      <c r="L409" s="24">
        <v>12.9439925629685</v>
      </c>
      <c r="M409" s="85">
        <v>12.3061236018002</v>
      </c>
    </row>
    <row r="410" spans="1:13" x14ac:dyDescent="0.35">
      <c r="A410" s="23" t="str">
        <f>B351&amp;C409&amp;D410</f>
        <v>CONSUMO PER CAPITA (kg ó litros por individuo)Total BebidasBCN AM</v>
      </c>
      <c r="B410" s="23">
        <v>0</v>
      </c>
      <c r="C410" s="23">
        <v>0</v>
      </c>
      <c r="D410" s="24" t="s">
        <v>50</v>
      </c>
      <c r="E410" s="24">
        <v>13.7760169574217</v>
      </c>
      <c r="F410" s="24">
        <v>13.6027124925581</v>
      </c>
      <c r="G410" s="24">
        <v>23.782137902931101</v>
      </c>
      <c r="H410" s="24">
        <v>13.7612989180796</v>
      </c>
      <c r="I410" s="24">
        <v>13.484732726920299</v>
      </c>
      <c r="J410" s="24">
        <v>14.145774597116199</v>
      </c>
      <c r="K410" s="24">
        <v>20.620004317007499</v>
      </c>
      <c r="L410" s="24">
        <v>12.7430191008874</v>
      </c>
      <c r="M410" s="85">
        <v>11.636987479538501</v>
      </c>
    </row>
    <row r="411" spans="1:13" x14ac:dyDescent="0.35">
      <c r="A411" s="23" t="str">
        <f>B351&amp;C409&amp;D411</f>
        <v>CONSUMO PER CAPITA (kg ó litros por individuo)Total BebidasREST.CAT ARAGON</v>
      </c>
      <c r="B411" s="23">
        <v>0</v>
      </c>
      <c r="C411" s="23">
        <v>0</v>
      </c>
      <c r="D411" s="24" t="s">
        <v>55</v>
      </c>
      <c r="E411" s="24">
        <v>12.810356264012301</v>
      </c>
      <c r="F411" s="24">
        <v>15.012802053579399</v>
      </c>
      <c r="G411" s="24">
        <v>22.379643851995802</v>
      </c>
      <c r="H411" s="24">
        <v>13.070539520237199</v>
      </c>
      <c r="I411" s="24">
        <v>12.740403610228199</v>
      </c>
      <c r="J411" s="24">
        <v>15.237379318389101</v>
      </c>
      <c r="K411" s="24">
        <v>26.159252145176399</v>
      </c>
      <c r="L411" s="24">
        <v>16.079600280856798</v>
      </c>
      <c r="M411" s="85">
        <v>15.8114077917822</v>
      </c>
    </row>
    <row r="412" spans="1:13" x14ac:dyDescent="0.35">
      <c r="A412" s="23" t="str">
        <f>B351&amp;C409&amp;D412</f>
        <v>CONSUMO PER CAPITA (kg ó litros por individuo)Total BebidasLEVANTE</v>
      </c>
      <c r="B412" s="23">
        <v>0</v>
      </c>
      <c r="C412" s="23">
        <v>0</v>
      </c>
      <c r="D412" s="24" t="s">
        <v>59</v>
      </c>
      <c r="E412" s="24">
        <v>12.3404871216659</v>
      </c>
      <c r="F412" s="24">
        <v>13.289404870100199</v>
      </c>
      <c r="G412" s="24">
        <v>20.970960751473601</v>
      </c>
      <c r="H412" s="24">
        <v>13.6329621871173</v>
      </c>
      <c r="I412" s="24">
        <v>11.4731585865984</v>
      </c>
      <c r="J412" s="24">
        <v>12.0092329448635</v>
      </c>
      <c r="K412" s="24">
        <v>18.557334950859399</v>
      </c>
      <c r="L412" s="24">
        <v>11.093898177345199</v>
      </c>
      <c r="M412" s="85">
        <v>11.0523343747761</v>
      </c>
    </row>
    <row r="413" spans="1:13" x14ac:dyDescent="0.35">
      <c r="A413" s="23" t="str">
        <f>B351&amp;C409&amp;D413</f>
        <v>CONSUMO PER CAPITA (kg ó litros por individuo)Total BebidasANDALUCIA</v>
      </c>
      <c r="B413" s="23">
        <v>0</v>
      </c>
      <c r="C413" s="23">
        <v>0</v>
      </c>
      <c r="D413" s="24" t="s">
        <v>63</v>
      </c>
      <c r="E413" s="24">
        <v>11.9269891163786</v>
      </c>
      <c r="F413" s="24">
        <v>14.3568967001844</v>
      </c>
      <c r="G413" s="24">
        <v>20.467819385881899</v>
      </c>
      <c r="H413" s="24">
        <v>12.8605779365764</v>
      </c>
      <c r="I413" s="24">
        <v>11.802175324579901</v>
      </c>
      <c r="J413" s="24">
        <v>14.0454954985934</v>
      </c>
      <c r="K413" s="24">
        <v>20.820990044623901</v>
      </c>
      <c r="L413" s="24">
        <v>12.4200743882854</v>
      </c>
      <c r="M413" s="85">
        <v>11.319422203681601</v>
      </c>
    </row>
    <row r="414" spans="1:13" x14ac:dyDescent="0.35">
      <c r="A414" s="23" t="str">
        <f>B351&amp;C409&amp;D414</f>
        <v>CONSUMO PER CAPITA (kg ó litros por individuo)Total BebidasMDD AM</v>
      </c>
      <c r="B414" s="23">
        <v>0</v>
      </c>
      <c r="C414" s="23">
        <v>0</v>
      </c>
      <c r="D414" s="24" t="s">
        <v>67</v>
      </c>
      <c r="E414" s="24">
        <v>12.6779596825449</v>
      </c>
      <c r="F414" s="24">
        <v>14.9627013323915</v>
      </c>
      <c r="G414" s="24">
        <v>21.926424145127001</v>
      </c>
      <c r="H414" s="24">
        <v>12.967977447030799</v>
      </c>
      <c r="I414" s="24">
        <v>12.0488461712152</v>
      </c>
      <c r="J414" s="24">
        <v>13.2931374385356</v>
      </c>
      <c r="K414" s="24">
        <v>20.542370888970101</v>
      </c>
      <c r="L414" s="24">
        <v>11.9128143199968</v>
      </c>
      <c r="M414" s="85">
        <v>10.483459464296599</v>
      </c>
    </row>
    <row r="415" spans="1:13" x14ac:dyDescent="0.35">
      <c r="A415" s="23" t="str">
        <f>B351&amp;C409&amp;D415</f>
        <v>CONSUMO PER CAPITA (kg ó litros por individuo)Total BebidasRTO CENTRO</v>
      </c>
      <c r="B415" s="23">
        <v>0</v>
      </c>
      <c r="C415" s="23">
        <v>0</v>
      </c>
      <c r="D415" s="24" t="s">
        <v>70</v>
      </c>
      <c r="E415" s="24">
        <v>11.6901165367372</v>
      </c>
      <c r="F415" s="24">
        <v>13.515462217771599</v>
      </c>
      <c r="G415" s="24">
        <v>21.096865724318899</v>
      </c>
      <c r="H415" s="24">
        <v>12.9416958597449</v>
      </c>
      <c r="I415" s="24">
        <v>11.131021363101899</v>
      </c>
      <c r="J415" s="24">
        <v>13.137758095398899</v>
      </c>
      <c r="K415" s="24">
        <v>19.685565443119199</v>
      </c>
      <c r="L415" s="24">
        <v>11.949742388444699</v>
      </c>
      <c r="M415" s="85">
        <v>12.1010496235569</v>
      </c>
    </row>
    <row r="416" spans="1:13" x14ac:dyDescent="0.35">
      <c r="A416" s="23" t="str">
        <f>B351&amp;C409&amp;D416</f>
        <v>CONSUMO PER CAPITA (kg ó litros por individuo)Total BebidasNORTE-CENTRO</v>
      </c>
      <c r="B416" s="23">
        <v>0</v>
      </c>
      <c r="C416" s="23">
        <v>0</v>
      </c>
      <c r="D416" s="24" t="s">
        <v>73</v>
      </c>
      <c r="E416" s="24">
        <v>13.755373206630599</v>
      </c>
      <c r="F416" s="24">
        <v>14.468440696734399</v>
      </c>
      <c r="G416" s="24">
        <v>24.282810952822999</v>
      </c>
      <c r="H416" s="24">
        <v>14.893713180953901</v>
      </c>
      <c r="I416" s="24">
        <v>12.882510857864</v>
      </c>
      <c r="J416" s="24">
        <v>14.175185443844301</v>
      </c>
      <c r="K416" s="24">
        <v>23.376768046082098</v>
      </c>
      <c r="L416" s="24">
        <v>13.7074775044312</v>
      </c>
      <c r="M416" s="85">
        <v>12.4756153079044</v>
      </c>
    </row>
    <row r="417" spans="1:13" x14ac:dyDescent="0.35">
      <c r="A417" s="23" t="str">
        <f>B351&amp;C409&amp;D417</f>
        <v>CONSUMO PER CAPITA (kg ó litros por individuo)Total BebidasNOROESTE</v>
      </c>
      <c r="B417" s="23">
        <v>0</v>
      </c>
      <c r="C417" s="23">
        <v>0</v>
      </c>
      <c r="D417" s="24" t="s">
        <v>75</v>
      </c>
      <c r="E417" s="24">
        <v>17.014377472623998</v>
      </c>
      <c r="F417" s="24">
        <v>20.541423865682699</v>
      </c>
      <c r="G417" s="24">
        <v>28.062539801922199</v>
      </c>
      <c r="H417" s="24">
        <v>16.9873187365124</v>
      </c>
      <c r="I417" s="24">
        <v>16.328018915096202</v>
      </c>
      <c r="J417" s="24">
        <v>17.896602773530901</v>
      </c>
      <c r="K417" s="24">
        <v>24.9151497655143</v>
      </c>
      <c r="L417" s="24">
        <v>14.768890867060501</v>
      </c>
      <c r="M417" s="85">
        <v>15.126966813930901</v>
      </c>
    </row>
    <row r="418" spans="1:13" x14ac:dyDescent="0.35">
      <c r="A418" s="23" t="str">
        <f>B351&amp;C409&amp;D418</f>
        <v>CONSUMO PER CAPITA (kg ó litros por individuo)Total Bebidas&lt;2MIL</v>
      </c>
      <c r="B418" s="23">
        <v>0</v>
      </c>
      <c r="C418" s="23">
        <v>0</v>
      </c>
      <c r="D418" s="25" t="s">
        <v>78</v>
      </c>
      <c r="E418" s="25">
        <v>12.4283461156699</v>
      </c>
      <c r="F418" s="24">
        <v>13.820980132269099</v>
      </c>
      <c r="G418" s="25">
        <v>22.840643266811501</v>
      </c>
      <c r="H418" s="25">
        <v>11.7639516567505</v>
      </c>
      <c r="I418" s="25">
        <v>11.6652075270677</v>
      </c>
      <c r="J418" s="25">
        <v>13.923554503982301</v>
      </c>
      <c r="K418" s="25">
        <v>21.245982042164002</v>
      </c>
      <c r="L418" s="25">
        <v>11.4100806678527</v>
      </c>
      <c r="M418" s="85">
        <v>13.099376232490799</v>
      </c>
    </row>
    <row r="419" spans="1:13" x14ac:dyDescent="0.35">
      <c r="A419" s="23" t="str">
        <f>B351&amp;C409&amp;D419</f>
        <v>CONSUMO PER CAPITA (kg ó litros por individuo)Total Bebidas2-5MIL</v>
      </c>
      <c r="B419" s="23">
        <v>0</v>
      </c>
      <c r="C419" s="23">
        <v>0</v>
      </c>
      <c r="D419" s="25" t="s">
        <v>81</v>
      </c>
      <c r="E419" s="25">
        <v>9.6861774428738805</v>
      </c>
      <c r="F419" s="24">
        <v>10.3958463069205</v>
      </c>
      <c r="G419" s="24">
        <v>17.058625683640098</v>
      </c>
      <c r="H419" s="24">
        <v>9.8391154326076702</v>
      </c>
      <c r="I419" s="24">
        <v>9.3329336224405708</v>
      </c>
      <c r="J419" s="24">
        <v>9.9859403161471203</v>
      </c>
      <c r="K419" s="24">
        <v>15.6271335592463</v>
      </c>
      <c r="L419" s="25">
        <v>8.4326040477307291</v>
      </c>
      <c r="M419" s="85">
        <v>7.4373382288287102</v>
      </c>
    </row>
    <row r="420" spans="1:13" x14ac:dyDescent="0.35">
      <c r="A420" s="23" t="str">
        <f>B351&amp;C409&amp;D420</f>
        <v>CONSUMO PER CAPITA (kg ó litros por individuo)Total Bebidas5-10MIL</v>
      </c>
      <c r="B420" s="23">
        <v>0</v>
      </c>
      <c r="C420" s="23">
        <v>0</v>
      </c>
      <c r="D420" s="24" t="s">
        <v>82</v>
      </c>
      <c r="E420" s="24">
        <v>11.322209824142501</v>
      </c>
      <c r="F420" s="24">
        <v>15.2759257496361</v>
      </c>
      <c r="G420" s="24">
        <v>21.4066552762601</v>
      </c>
      <c r="H420" s="24">
        <v>12.7070835046105</v>
      </c>
      <c r="I420" s="24">
        <v>11.335506931607799</v>
      </c>
      <c r="J420" s="24">
        <v>13.3588300911691</v>
      </c>
      <c r="K420" s="24">
        <v>20.1903347052824</v>
      </c>
      <c r="L420" s="24">
        <v>12.9075385625374</v>
      </c>
      <c r="M420" s="85">
        <v>11.0310814458579</v>
      </c>
    </row>
    <row r="421" spans="1:13" x14ac:dyDescent="0.35">
      <c r="A421" s="23" t="str">
        <f>B351&amp;C409&amp;D421</f>
        <v>CONSUMO PER CAPITA (kg ó litros por individuo)Total Bebidas10-30MIL</v>
      </c>
      <c r="B421" s="23">
        <v>0</v>
      </c>
      <c r="C421" s="23">
        <v>0</v>
      </c>
      <c r="D421" s="24" t="s">
        <v>83</v>
      </c>
      <c r="E421" s="24">
        <v>12.884650453884699</v>
      </c>
      <c r="F421" s="24">
        <v>14.357756530074001</v>
      </c>
      <c r="G421" s="24">
        <v>21.177588476062699</v>
      </c>
      <c r="H421" s="24">
        <v>13.585830850295</v>
      </c>
      <c r="I421" s="24">
        <v>12.3465066414823</v>
      </c>
      <c r="J421" s="24">
        <v>14.2834294300702</v>
      </c>
      <c r="K421" s="24">
        <v>20.989226170661301</v>
      </c>
      <c r="L421" s="24">
        <v>12.343377059623799</v>
      </c>
      <c r="M421" s="85">
        <v>11.661796990874199</v>
      </c>
    </row>
    <row r="422" spans="1:13" x14ac:dyDescent="0.35">
      <c r="A422" s="23" t="str">
        <f>B351&amp;C409&amp;D422</f>
        <v>CONSUMO PER CAPITA (kg ó litros por individuo)Total Bebidas30-100MIL</v>
      </c>
      <c r="B422" s="23">
        <v>0</v>
      </c>
      <c r="C422" s="23">
        <v>0</v>
      </c>
      <c r="D422" s="24" t="s">
        <v>84</v>
      </c>
      <c r="E422" s="24">
        <v>12.246521254530499</v>
      </c>
      <c r="F422" s="24">
        <v>13.9492798851439</v>
      </c>
      <c r="G422" s="24">
        <v>21.425912256668099</v>
      </c>
      <c r="H422" s="24">
        <v>13.3474735130309</v>
      </c>
      <c r="I422" s="24">
        <v>11.817405126260301</v>
      </c>
      <c r="J422" s="24">
        <v>13.3610939283063</v>
      </c>
      <c r="K422" s="24">
        <v>22.963428746120901</v>
      </c>
      <c r="L422" s="24">
        <v>14.16441497289</v>
      </c>
      <c r="M422" s="85">
        <v>14.070155493483901</v>
      </c>
    </row>
    <row r="423" spans="1:13" x14ac:dyDescent="0.35">
      <c r="A423" s="23" t="str">
        <f>B351&amp;C409&amp;D423</f>
        <v>CONSUMO PER CAPITA (kg ó litros por individuo)Total Bebidas100-200MIL</v>
      </c>
      <c r="B423" s="23">
        <v>0</v>
      </c>
      <c r="C423" s="23">
        <v>0</v>
      </c>
      <c r="D423" s="24" t="s">
        <v>85</v>
      </c>
      <c r="E423" s="24">
        <v>12.389248403324199</v>
      </c>
      <c r="F423" s="24">
        <v>14.626363084450199</v>
      </c>
      <c r="G423" s="24">
        <v>21.852763913332002</v>
      </c>
      <c r="H423" s="24">
        <v>12.931175435483601</v>
      </c>
      <c r="I423" s="24">
        <v>12.4988226583956</v>
      </c>
      <c r="J423" s="24">
        <v>13.888199430561601</v>
      </c>
      <c r="K423" s="24">
        <v>21.8900232082072</v>
      </c>
      <c r="L423" s="24">
        <v>12.652662711476999</v>
      </c>
      <c r="M423" s="85">
        <v>11.7986906467269</v>
      </c>
    </row>
    <row r="424" spans="1:13" x14ac:dyDescent="0.35">
      <c r="A424" s="23" t="str">
        <f>B351&amp;C409&amp;D424</f>
        <v>CONSUMO PER CAPITA (kg ó litros por individuo)Total Bebidas200-500MIL</v>
      </c>
      <c r="B424" s="23">
        <v>0</v>
      </c>
      <c r="C424" s="23">
        <v>0</v>
      </c>
      <c r="D424" s="24" t="s">
        <v>86</v>
      </c>
      <c r="E424" s="24">
        <v>14.5887141073805</v>
      </c>
      <c r="F424" s="24">
        <v>16.0488797896287</v>
      </c>
      <c r="G424" s="24">
        <v>25.815744091446302</v>
      </c>
      <c r="H424" s="24">
        <v>15.863329940730999</v>
      </c>
      <c r="I424" s="24">
        <v>13.6771405966616</v>
      </c>
      <c r="J424" s="24">
        <v>15.3436470809878</v>
      </c>
      <c r="K424" s="24">
        <v>22.8470046831861</v>
      </c>
      <c r="L424" s="24">
        <v>13.617559364299</v>
      </c>
      <c r="M424" s="85">
        <v>12.711863630495801</v>
      </c>
    </row>
    <row r="425" spans="1:13" x14ac:dyDescent="0.35">
      <c r="A425" s="23" t="str">
        <f>B351&amp;C409&amp;D425</f>
        <v>CONSUMO PER CAPITA (kg ó litros por individuo)Total Bebidas&gt;500MIL</v>
      </c>
      <c r="B425" s="23">
        <v>0</v>
      </c>
      <c r="C425" s="23">
        <v>0</v>
      </c>
      <c r="D425" s="24" t="s">
        <v>87</v>
      </c>
      <c r="E425" s="24">
        <v>15.4569179736264</v>
      </c>
      <c r="F425" s="24">
        <v>17.114796173810301</v>
      </c>
      <c r="G425" s="24">
        <v>25.037538317161101</v>
      </c>
      <c r="H425" s="24">
        <v>15.5626516805631</v>
      </c>
      <c r="I425" s="24">
        <v>14.755161086999401</v>
      </c>
      <c r="J425" s="24">
        <v>15.801362968455001</v>
      </c>
      <c r="K425" s="24">
        <v>22.658906220120699</v>
      </c>
      <c r="L425" s="24">
        <v>14.0747191266431</v>
      </c>
      <c r="M425" s="85">
        <v>13.0291142244167</v>
      </c>
    </row>
    <row r="426" spans="1:13" x14ac:dyDescent="0.35">
      <c r="A426" s="23" t="str">
        <f>B351&amp;C409&amp;D426</f>
        <v>CONSUMO PER CAPITA (kg ó litros por individuo)Total BebidasDE 15 A 19 AÑOS</v>
      </c>
      <c r="B426" s="23">
        <v>0</v>
      </c>
      <c r="C426" s="23">
        <v>0</v>
      </c>
      <c r="D426" s="25" t="s">
        <v>88</v>
      </c>
      <c r="E426" s="25">
        <v>3.0810376493648901</v>
      </c>
      <c r="F426" s="24">
        <v>3.0932353284257599</v>
      </c>
      <c r="G426" s="24">
        <v>6.9478043798482103</v>
      </c>
      <c r="H426" s="24">
        <v>5.30657132579418</v>
      </c>
      <c r="I426" s="24">
        <v>2.29087742698455</v>
      </c>
      <c r="J426" s="25">
        <v>2.63008539793372</v>
      </c>
      <c r="K426" s="25">
        <v>6.2206553357991803</v>
      </c>
      <c r="L426" s="25">
        <v>3.1102293141096902</v>
      </c>
      <c r="M426" s="85">
        <v>2.00008567973269</v>
      </c>
    </row>
    <row r="427" spans="1:13" x14ac:dyDescent="0.35">
      <c r="A427" s="23" t="str">
        <f>B351&amp;C409&amp;D427</f>
        <v>CONSUMO PER CAPITA (kg ó litros por individuo)Total BebidasDE 20 A 24 AÑOS</v>
      </c>
      <c r="B427" s="23">
        <v>0</v>
      </c>
      <c r="C427" s="23">
        <v>0</v>
      </c>
      <c r="D427" s="24" t="s">
        <v>89</v>
      </c>
      <c r="E427" s="24">
        <v>5.30461321786421</v>
      </c>
      <c r="F427" s="24">
        <v>5.2139091840421399</v>
      </c>
      <c r="G427" s="24">
        <v>8.6853343129005207</v>
      </c>
      <c r="H427" s="24">
        <v>4.3460986846402303</v>
      </c>
      <c r="I427" s="24">
        <v>3.89398248699244</v>
      </c>
      <c r="J427" s="24">
        <v>4.9363564759417002</v>
      </c>
      <c r="K427" s="24">
        <v>6.5054675169457399</v>
      </c>
      <c r="L427" s="24">
        <v>4.06534639353589</v>
      </c>
      <c r="M427" s="85">
        <v>3.97089260031195</v>
      </c>
    </row>
    <row r="428" spans="1:13" x14ac:dyDescent="0.35">
      <c r="A428" s="23" t="str">
        <f>B351&amp;C409&amp;D428</f>
        <v>CONSUMO PER CAPITA (kg ó litros por individuo)Total BebidasDE 25 A 34 AÑOS</v>
      </c>
      <c r="B428" s="23">
        <v>0</v>
      </c>
      <c r="C428" s="23">
        <v>0</v>
      </c>
      <c r="D428" s="24" t="s">
        <v>90</v>
      </c>
      <c r="E428" s="24">
        <v>6.6589250873380097</v>
      </c>
      <c r="F428" s="24">
        <v>7.7460911307398996</v>
      </c>
      <c r="G428" s="24">
        <v>10.5846462389684</v>
      </c>
      <c r="H428" s="24">
        <v>7.53179723855287</v>
      </c>
      <c r="I428" s="24">
        <v>5.7029252576768403</v>
      </c>
      <c r="J428" s="24">
        <v>6.0625445691963797</v>
      </c>
      <c r="K428" s="24">
        <v>9.2081092987283704</v>
      </c>
      <c r="L428" s="24">
        <v>5.9288134104518502</v>
      </c>
      <c r="M428" s="85">
        <v>5.5919934385440202</v>
      </c>
    </row>
    <row r="429" spans="1:13" x14ac:dyDescent="0.35">
      <c r="A429" s="23" t="str">
        <f>B351&amp;C409&amp;D429</f>
        <v>CONSUMO PER CAPITA (kg ó litros por individuo)Total BebidasDE 35 A 49 AÑOS</v>
      </c>
      <c r="B429" s="23">
        <v>0</v>
      </c>
      <c r="C429" s="23">
        <v>0</v>
      </c>
      <c r="D429" s="24" t="s">
        <v>91</v>
      </c>
      <c r="E429" s="24">
        <v>11.0837051957947</v>
      </c>
      <c r="F429" s="24">
        <v>12.1818811146915</v>
      </c>
      <c r="G429" s="24">
        <v>19.104933561180999</v>
      </c>
      <c r="H429" s="24">
        <v>11.458118921959199</v>
      </c>
      <c r="I429" s="24">
        <v>10.033168746441801</v>
      </c>
      <c r="J429" s="24">
        <v>11.377545985486</v>
      </c>
      <c r="K429" s="24">
        <v>16.937821223940499</v>
      </c>
      <c r="L429" s="24">
        <v>10.094054507051601</v>
      </c>
      <c r="M429" s="85">
        <v>9.4632014312568096</v>
      </c>
    </row>
    <row r="430" spans="1:13" x14ac:dyDescent="0.35">
      <c r="A430" s="23" t="str">
        <f>B351&amp;C409&amp;D430</f>
        <v>CONSUMO PER CAPITA (kg ó litros por individuo)Total BebidasDE 50 A 59 AÑOS</v>
      </c>
      <c r="B430" s="23">
        <v>0</v>
      </c>
      <c r="C430" s="23">
        <v>0</v>
      </c>
      <c r="D430" s="24" t="s">
        <v>92</v>
      </c>
      <c r="E430" s="24">
        <v>16.280035678456599</v>
      </c>
      <c r="F430" s="24">
        <v>18.2553300284827</v>
      </c>
      <c r="G430" s="24">
        <v>29.1871868030161</v>
      </c>
      <c r="H430" s="24">
        <v>16.969706004400798</v>
      </c>
      <c r="I430" s="24">
        <v>16.623713365855</v>
      </c>
      <c r="J430" s="24">
        <v>18.8414631407726</v>
      </c>
      <c r="K430" s="24">
        <v>28.553138973425401</v>
      </c>
      <c r="L430" s="24">
        <v>16.6331551230912</v>
      </c>
      <c r="M430" s="85">
        <v>15.5171928322111</v>
      </c>
    </row>
    <row r="431" spans="1:13" x14ac:dyDescent="0.35">
      <c r="A431" s="23" t="str">
        <f>B351&amp;C409&amp;D431</f>
        <v>CONSUMO PER CAPITA (kg ó litros por individuo)Total BebidasDE 60 A 75 AÑOS</v>
      </c>
      <c r="B431" s="23">
        <v>0</v>
      </c>
      <c r="C431" s="23">
        <v>0</v>
      </c>
      <c r="D431" s="25" t="s">
        <v>93</v>
      </c>
      <c r="E431" s="25">
        <v>21.8015607112211</v>
      </c>
      <c r="F431" s="24">
        <v>25.838638425436599</v>
      </c>
      <c r="G431" s="24">
        <v>36.917368556710002</v>
      </c>
      <c r="H431" s="24">
        <v>22.820776998526402</v>
      </c>
      <c r="I431" s="24">
        <v>21.9498366201313</v>
      </c>
      <c r="J431" s="24">
        <v>24.484261082340101</v>
      </c>
      <c r="K431" s="24">
        <v>38.401630045565099</v>
      </c>
      <c r="L431" s="24">
        <v>23.348696632154802</v>
      </c>
      <c r="M431" s="85">
        <v>22.776864868906198</v>
      </c>
    </row>
    <row r="432" spans="1:13" x14ac:dyDescent="0.35">
      <c r="A432" s="23" t="str">
        <f>B351&amp;C409&amp;D432</f>
        <v>CONSUMO PER CAPITA (kg ó litros por individuo)Total BebidasNIVEL ALTO</v>
      </c>
      <c r="B432" s="23">
        <v>0</v>
      </c>
      <c r="C432" s="23">
        <v>0</v>
      </c>
      <c r="D432" s="24" t="s">
        <v>187</v>
      </c>
      <c r="E432" s="24">
        <v>13.7952543016712</v>
      </c>
      <c r="F432" s="24">
        <v>15.6729291077423</v>
      </c>
      <c r="G432" s="24">
        <v>24.444365819456699</v>
      </c>
      <c r="H432" s="24">
        <v>14.131204377750301</v>
      </c>
      <c r="I432" s="24">
        <v>13.123769054391</v>
      </c>
      <c r="J432" s="24">
        <v>15.295920672659699</v>
      </c>
      <c r="K432" s="24">
        <v>23.0262505684017</v>
      </c>
      <c r="L432" s="24">
        <v>13.1118770311266</v>
      </c>
      <c r="M432" s="85">
        <v>11.805122389703101</v>
      </c>
    </row>
    <row r="433" spans="1:13" x14ac:dyDescent="0.35">
      <c r="A433" s="23" t="str">
        <f>B351&amp;C409&amp;D433</f>
        <v>CONSUMO PER CAPITA (kg ó litros por individuo)Total BebidasNIVEL MEDIO ALTO</v>
      </c>
      <c r="B433" s="23">
        <v>0</v>
      </c>
      <c r="C433" s="23">
        <v>0</v>
      </c>
      <c r="D433" s="24" t="s">
        <v>188</v>
      </c>
      <c r="E433" s="24">
        <v>12.2423826416228</v>
      </c>
      <c r="F433" s="24">
        <v>13.813489105534901</v>
      </c>
      <c r="G433" s="24">
        <v>21.528452688284801</v>
      </c>
      <c r="H433" s="24">
        <v>12.5954227626879</v>
      </c>
      <c r="I433" s="24">
        <v>12.0031653421299</v>
      </c>
      <c r="J433" s="24">
        <v>12.559587639817</v>
      </c>
      <c r="K433" s="24">
        <v>19.325392937660698</v>
      </c>
      <c r="L433" s="24">
        <v>11.734856109128</v>
      </c>
      <c r="M433" s="85">
        <v>11.759061720904899</v>
      </c>
    </row>
    <row r="434" spans="1:13" x14ac:dyDescent="0.35">
      <c r="A434" s="23" t="str">
        <f>B351&amp;C409&amp;D434</f>
        <v>CONSUMO PER CAPITA (kg ó litros por individuo)Total BebidasNIVEL MEDIO</v>
      </c>
      <c r="B434" s="23">
        <v>0</v>
      </c>
      <c r="C434" s="23">
        <v>0</v>
      </c>
      <c r="D434" s="24" t="s">
        <v>189</v>
      </c>
      <c r="E434" s="24">
        <v>13.550554721355001</v>
      </c>
      <c r="F434" s="24">
        <v>14.700801099881099</v>
      </c>
      <c r="G434" s="24">
        <v>23.166155789797099</v>
      </c>
      <c r="H434" s="24">
        <v>14.070804838731</v>
      </c>
      <c r="I434" s="24">
        <v>12.271954455859101</v>
      </c>
      <c r="J434" s="24">
        <v>13.6397880037729</v>
      </c>
      <c r="K434" s="24">
        <v>22.397026308253199</v>
      </c>
      <c r="L434" s="24">
        <v>13.4393749814428</v>
      </c>
      <c r="M434" s="85">
        <v>11.9222142774474</v>
      </c>
    </row>
    <row r="435" spans="1:13" x14ac:dyDescent="0.35">
      <c r="A435" s="23" t="str">
        <f>B351&amp;C409&amp;D435</f>
        <v>CONSUMO PER CAPITA (kg ó litros por individuo)Total BebidasNIVEL MEDIO BAJO</v>
      </c>
      <c r="B435" s="23">
        <v>0</v>
      </c>
      <c r="C435" s="23">
        <v>0</v>
      </c>
      <c r="D435" s="24" t="s">
        <v>190</v>
      </c>
      <c r="E435" s="24">
        <v>12.4576517632053</v>
      </c>
      <c r="F435" s="24">
        <v>14.500275331212601</v>
      </c>
      <c r="G435" s="24">
        <v>21.5425142007498</v>
      </c>
      <c r="H435" s="24">
        <v>13.697091411347801</v>
      </c>
      <c r="I435" s="24">
        <v>12.7559021143183</v>
      </c>
      <c r="J435" s="24">
        <v>13.735113077035299</v>
      </c>
      <c r="K435" s="24">
        <v>21.564031037345998</v>
      </c>
      <c r="L435" s="24">
        <v>13.2578609233676</v>
      </c>
      <c r="M435" s="85">
        <v>16.146187815180699</v>
      </c>
    </row>
    <row r="436" spans="1:13" x14ac:dyDescent="0.35">
      <c r="A436" s="23" t="str">
        <f>B351&amp;C409&amp;D436</f>
        <v>CONSUMO PER CAPITA (kg ó litros por individuo)Total BebidasHOMBRE</v>
      </c>
      <c r="B436" s="23">
        <v>0</v>
      </c>
      <c r="C436" s="23">
        <v>0</v>
      </c>
      <c r="D436" s="24" t="s">
        <v>98</v>
      </c>
      <c r="E436" s="24">
        <v>15.1781605592159</v>
      </c>
      <c r="F436" s="24">
        <v>17.227467544044799</v>
      </c>
      <c r="G436" s="24">
        <v>25.571833119612599</v>
      </c>
      <c r="H436" s="24">
        <v>16.184889307904701</v>
      </c>
      <c r="I436" s="24">
        <v>14.9339275270118</v>
      </c>
      <c r="J436" s="24">
        <v>16.494397455563099</v>
      </c>
      <c r="K436" s="24">
        <v>25.636469501634402</v>
      </c>
      <c r="L436" s="24">
        <v>15.6931745436542</v>
      </c>
      <c r="M436" s="85">
        <v>14.8879989363205</v>
      </c>
    </row>
    <row r="437" spans="1:13" x14ac:dyDescent="0.35">
      <c r="A437" s="23" t="str">
        <f>B351&amp;C409&amp;D437</f>
        <v>CONSUMO PER CAPITA (kg ó litros por individuo)Total BebidasMUJER</v>
      </c>
      <c r="B437" s="23">
        <v>0</v>
      </c>
      <c r="C437" s="23">
        <v>0</v>
      </c>
      <c r="D437" s="24" t="s">
        <v>99</v>
      </c>
      <c r="E437" s="24">
        <v>10.8284998847239</v>
      </c>
      <c r="F437" s="24">
        <v>12.346792037006299</v>
      </c>
      <c r="G437" s="24">
        <v>19.283114183617801</v>
      </c>
      <c r="H437" s="24">
        <v>11.2034225867434</v>
      </c>
      <c r="I437" s="24">
        <v>10.108173715993001</v>
      </c>
      <c r="J437" s="24">
        <v>11.656389945540999</v>
      </c>
      <c r="K437" s="24">
        <v>17.634218763669502</v>
      </c>
      <c r="L437" s="24">
        <v>10.230317036000599</v>
      </c>
      <c r="M437" s="85">
        <v>9.7509385235021497</v>
      </c>
    </row>
    <row r="438" spans="1:13" x14ac:dyDescent="0.35">
      <c r="A438" s="23" t="str">
        <f>B351&amp;C438&amp;D438</f>
        <v>CONSUMO PER CAPITA (kg ó litros por individuo)Total Bebidas FriasT.ESPAÑA</v>
      </c>
      <c r="B438" s="23">
        <v>0</v>
      </c>
      <c r="C438" s="23" t="s">
        <v>58</v>
      </c>
      <c r="D438" s="24" t="s">
        <v>46</v>
      </c>
      <c r="E438" s="24">
        <v>10.982819540536701</v>
      </c>
      <c r="F438" s="24">
        <v>12.8988969037439</v>
      </c>
      <c r="G438" s="24">
        <v>20.129221419597901</v>
      </c>
      <c r="H438" s="24">
        <v>11.7658800173131</v>
      </c>
      <c r="I438" s="24">
        <v>10.563643108768799</v>
      </c>
      <c r="J438" s="24">
        <v>12.255948316404</v>
      </c>
      <c r="K438" s="24">
        <v>19.399762037326798</v>
      </c>
      <c r="L438" s="24">
        <v>11.1353744695943</v>
      </c>
      <c r="M438" s="85">
        <v>10.5000585974221</v>
      </c>
    </row>
    <row r="439" spans="1:13" x14ac:dyDescent="0.35">
      <c r="A439" s="23" t="str">
        <f>B351&amp;C438&amp;D439</f>
        <v>CONSUMO PER CAPITA (kg ó litros por individuo)Total Bebidas FriasBCN AM</v>
      </c>
      <c r="B439" s="23">
        <v>0</v>
      </c>
      <c r="C439" s="23">
        <v>0</v>
      </c>
      <c r="D439" s="24" t="s">
        <v>50</v>
      </c>
      <c r="E439" s="25">
        <v>11.770445133604399</v>
      </c>
      <c r="F439" s="25">
        <v>11.6715721259618</v>
      </c>
      <c r="G439" s="25">
        <v>21.471290511925801</v>
      </c>
      <c r="H439" s="25">
        <v>11.7890490629305</v>
      </c>
      <c r="I439" s="25">
        <v>11.656630520713399</v>
      </c>
      <c r="J439" s="25">
        <v>12.341562586855501</v>
      </c>
      <c r="K439" s="25">
        <v>18.401771308426</v>
      </c>
      <c r="L439" s="25">
        <v>10.755341336235499</v>
      </c>
      <c r="M439" s="85">
        <v>9.8322099513234296</v>
      </c>
    </row>
    <row r="440" spans="1:13" x14ac:dyDescent="0.35">
      <c r="A440" s="23" t="str">
        <f>B351&amp;C438&amp;D440</f>
        <v>CONSUMO PER CAPITA (kg ó litros por individuo)Total Bebidas FriasREST.CAT ARAGON</v>
      </c>
      <c r="B440" s="23">
        <v>0</v>
      </c>
      <c r="C440" s="23">
        <v>0</v>
      </c>
      <c r="D440" s="24" t="s">
        <v>55</v>
      </c>
      <c r="E440" s="24">
        <v>10.700649334467601</v>
      </c>
      <c r="F440" s="24">
        <v>13.068782955964901</v>
      </c>
      <c r="G440" s="24">
        <v>20.032863384987198</v>
      </c>
      <c r="H440" s="24">
        <v>11.0461530243638</v>
      </c>
      <c r="I440" s="25">
        <v>10.5941001022123</v>
      </c>
      <c r="J440" s="25">
        <v>13.3326094113359</v>
      </c>
      <c r="K440" s="24">
        <v>23.982012851960999</v>
      </c>
      <c r="L440" s="24">
        <v>14.1030932458146</v>
      </c>
      <c r="M440" s="85">
        <v>13.8864442118709</v>
      </c>
    </row>
    <row r="441" spans="1:13" x14ac:dyDescent="0.35">
      <c r="A441" s="23" t="str">
        <f>B351&amp;C438&amp;D441</f>
        <v>CONSUMO PER CAPITA (kg ó litros por individuo)Total Bebidas FriasLEVANTE</v>
      </c>
      <c r="B441" s="23">
        <v>0</v>
      </c>
      <c r="C441" s="23">
        <v>0</v>
      </c>
      <c r="D441" s="24" t="s">
        <v>59</v>
      </c>
      <c r="E441" s="24">
        <v>10.510244927198301</v>
      </c>
      <c r="F441" s="24">
        <v>11.685271781685</v>
      </c>
      <c r="G441" s="24">
        <v>19.049371325230201</v>
      </c>
      <c r="H441" s="24">
        <v>11.891484928021301</v>
      </c>
      <c r="I441" s="24">
        <v>9.7858978089960704</v>
      </c>
      <c r="J441" s="24">
        <v>10.491237981487201</v>
      </c>
      <c r="K441" s="24">
        <v>16.7354528785322</v>
      </c>
      <c r="L441" s="24">
        <v>9.56834334606061</v>
      </c>
      <c r="M441" s="85">
        <v>9.5062696984377695</v>
      </c>
    </row>
    <row r="442" spans="1:13" x14ac:dyDescent="0.35">
      <c r="A442" s="23" t="str">
        <f>B351&amp;C438&amp;D442</f>
        <v>CONSUMO PER CAPITA (kg ó litros por individuo)Total Bebidas FriasANDALUCIA</v>
      </c>
      <c r="B442" s="23">
        <v>0</v>
      </c>
      <c r="C442" s="23">
        <v>0</v>
      </c>
      <c r="D442" s="24" t="s">
        <v>63</v>
      </c>
      <c r="E442" s="24">
        <v>10.193769540849701</v>
      </c>
      <c r="F442" s="24">
        <v>12.766710570947099</v>
      </c>
      <c r="G442" s="24">
        <v>18.445391076207802</v>
      </c>
      <c r="H442" s="24">
        <v>11.165292341208501</v>
      </c>
      <c r="I442" s="24">
        <v>10.003231196295999</v>
      </c>
      <c r="J442" s="24">
        <v>12.4696318235171</v>
      </c>
      <c r="K442" s="24">
        <v>18.739364179576601</v>
      </c>
      <c r="L442" s="24">
        <v>10.918979550221</v>
      </c>
      <c r="M442" s="85">
        <v>9.7662555017218899</v>
      </c>
    </row>
    <row r="443" spans="1:13" x14ac:dyDescent="0.35">
      <c r="A443" s="23" t="str">
        <f>B351&amp;C438&amp;D443</f>
        <v>CONSUMO PER CAPITA (kg ó litros por individuo)Total Bebidas FriasMDD AM</v>
      </c>
      <c r="B443" s="23">
        <v>0</v>
      </c>
      <c r="C443" s="23">
        <v>0</v>
      </c>
      <c r="D443" s="24" t="s">
        <v>67</v>
      </c>
      <c r="E443" s="24">
        <v>10.9692521732022</v>
      </c>
      <c r="F443" s="24">
        <v>13.3288764568962</v>
      </c>
      <c r="G443" s="24">
        <v>19.934036791596899</v>
      </c>
      <c r="H443" s="24">
        <v>11.3074968312311</v>
      </c>
      <c r="I443" s="24">
        <v>10.361504954498299</v>
      </c>
      <c r="J443" s="24">
        <v>11.7039682405733</v>
      </c>
      <c r="K443" s="24">
        <v>18.665496089516498</v>
      </c>
      <c r="L443" s="24">
        <v>10.3282189146382</v>
      </c>
      <c r="M443" s="85">
        <v>9.0076075113214102</v>
      </c>
    </row>
    <row r="444" spans="1:13" x14ac:dyDescent="0.35">
      <c r="A444" s="23" t="str">
        <f>B351&amp;C438&amp;D444</f>
        <v>CONSUMO PER CAPITA (kg ó litros por individuo)Total Bebidas FriasRTO CENTRO</v>
      </c>
      <c r="B444" s="23">
        <v>0</v>
      </c>
      <c r="C444" s="23">
        <v>0</v>
      </c>
      <c r="D444" s="24" t="s">
        <v>70</v>
      </c>
      <c r="E444" s="24">
        <v>9.9780041600819391</v>
      </c>
      <c r="F444" s="24">
        <v>11.801062057933599</v>
      </c>
      <c r="G444" s="24">
        <v>19.0841105638609</v>
      </c>
      <c r="H444" s="24">
        <v>11.3397934200212</v>
      </c>
      <c r="I444" s="24">
        <v>9.5905456707098704</v>
      </c>
      <c r="J444" s="24">
        <v>11.653558335203</v>
      </c>
      <c r="K444" s="24">
        <v>17.8658189464564</v>
      </c>
      <c r="L444" s="24">
        <v>10.4312149637319</v>
      </c>
      <c r="M444" s="85">
        <v>10.5152261251699</v>
      </c>
    </row>
    <row r="445" spans="1:13" x14ac:dyDescent="0.35">
      <c r="A445" s="23" t="str">
        <f>B351&amp;C438&amp;D445</f>
        <v>CONSUMO PER CAPITA (kg ó litros por individuo)Total Bebidas FriasNORTE-CENTRO</v>
      </c>
      <c r="B445" s="23">
        <v>0</v>
      </c>
      <c r="C445" s="23">
        <v>0</v>
      </c>
      <c r="D445" s="24" t="s">
        <v>73</v>
      </c>
      <c r="E445" s="24">
        <v>11.3088928518427</v>
      </c>
      <c r="F445" s="24">
        <v>12.1399836300342</v>
      </c>
      <c r="G445" s="24">
        <v>21.3422655433403</v>
      </c>
      <c r="H445" s="24">
        <v>12.557811871407001</v>
      </c>
      <c r="I445" s="25">
        <v>10.5074444098233</v>
      </c>
      <c r="J445" s="25">
        <v>11.783030732686401</v>
      </c>
      <c r="K445" s="24">
        <v>20.510662059598701</v>
      </c>
      <c r="L445" s="24">
        <v>11.403247365934</v>
      </c>
      <c r="M445" s="85">
        <v>10.239085298259001</v>
      </c>
    </row>
    <row r="446" spans="1:13" x14ac:dyDescent="0.35">
      <c r="A446" s="23" t="str">
        <f>B351&amp;C438&amp;D446</f>
        <v>CONSUMO PER CAPITA (kg ó litros por individuo)Total Bebidas FriasNOROESTE</v>
      </c>
      <c r="B446" s="23">
        <v>0</v>
      </c>
      <c r="C446" s="23">
        <v>0</v>
      </c>
      <c r="D446" s="24" t="s">
        <v>75</v>
      </c>
      <c r="E446" s="24">
        <v>13.925683058036199</v>
      </c>
      <c r="F446" s="24">
        <v>17.670065248422301</v>
      </c>
      <c r="G446" s="24">
        <v>24.690153000838201</v>
      </c>
      <c r="H446" s="24">
        <v>14.238586197328701</v>
      </c>
      <c r="I446" s="24">
        <v>13.4307143574684</v>
      </c>
      <c r="J446" s="24">
        <v>15.165176307384099</v>
      </c>
      <c r="K446" s="24">
        <v>21.447073917367799</v>
      </c>
      <c r="L446" s="24">
        <v>12.068282225264699</v>
      </c>
      <c r="M446" s="85">
        <v>12.1611857684765</v>
      </c>
    </row>
    <row r="447" spans="1:13" x14ac:dyDescent="0.35">
      <c r="A447" s="23" t="str">
        <f>B351&amp;C438&amp;D447</f>
        <v>CONSUMO PER CAPITA (kg ó litros por individuo)Total Bebidas Frias&lt;2MIL</v>
      </c>
      <c r="B447" s="23">
        <v>0</v>
      </c>
      <c r="C447" s="23">
        <v>0</v>
      </c>
      <c r="D447" s="25" t="s">
        <v>78</v>
      </c>
      <c r="E447" s="25">
        <v>10.6590463086307</v>
      </c>
      <c r="F447" s="25">
        <v>12.236360032243301</v>
      </c>
      <c r="G447" s="25">
        <v>20.470165340008698</v>
      </c>
      <c r="H447" s="25">
        <v>9.9595663670810293</v>
      </c>
      <c r="I447" s="25">
        <v>9.7741792944928907</v>
      </c>
      <c r="J447" s="25">
        <v>12.030427515525</v>
      </c>
      <c r="K447" s="25">
        <v>19.107044227965801</v>
      </c>
      <c r="L447" s="25">
        <v>9.67725902778513</v>
      </c>
      <c r="M447" s="85">
        <v>11.4111659635969</v>
      </c>
    </row>
    <row r="448" spans="1:13" x14ac:dyDescent="0.35">
      <c r="A448" s="23" t="str">
        <f>B351&amp;C438&amp;D448</f>
        <v>CONSUMO PER CAPITA (kg ó litros por individuo)Total Bebidas Frias2-5MIL</v>
      </c>
      <c r="B448" s="23">
        <v>0</v>
      </c>
      <c r="C448" s="23">
        <v>0</v>
      </c>
      <c r="D448" s="25" t="s">
        <v>81</v>
      </c>
      <c r="E448" s="25">
        <v>8.2022902761439003</v>
      </c>
      <c r="F448" s="25">
        <v>9.0664184868761808</v>
      </c>
      <c r="G448" s="25">
        <v>15.4582642793963</v>
      </c>
      <c r="H448" s="24">
        <v>8.5065521249230596</v>
      </c>
      <c r="I448" s="25">
        <v>7.9292751978771303</v>
      </c>
      <c r="J448" s="25">
        <v>8.6691685015578503</v>
      </c>
      <c r="K448" s="25">
        <v>14.2032364047597</v>
      </c>
      <c r="L448" s="25">
        <v>7.2744668139063098</v>
      </c>
      <c r="M448" s="85">
        <v>6.22611356310661</v>
      </c>
    </row>
    <row r="449" spans="1:13" x14ac:dyDescent="0.35">
      <c r="A449" s="23" t="str">
        <f>B351&amp;C438&amp;D449</f>
        <v>CONSUMO PER CAPITA (kg ó litros por individuo)Total Bebidas Frias5-10MIL</v>
      </c>
      <c r="B449" s="23">
        <v>0</v>
      </c>
      <c r="C449" s="23">
        <v>0</v>
      </c>
      <c r="D449" s="24" t="s">
        <v>82</v>
      </c>
      <c r="E449" s="25">
        <v>9.67182134308025</v>
      </c>
      <c r="F449" s="24">
        <v>13.5237304241654</v>
      </c>
      <c r="G449" s="25">
        <v>19.399797141924601</v>
      </c>
      <c r="H449" s="24">
        <v>11.1783834939044</v>
      </c>
      <c r="I449" s="25">
        <v>9.6650924184733196</v>
      </c>
      <c r="J449" s="25">
        <v>11.804195038724</v>
      </c>
      <c r="K449" s="25">
        <v>18.2915858105907</v>
      </c>
      <c r="L449" s="25">
        <v>11.432095330653</v>
      </c>
      <c r="M449" s="85">
        <v>9.4496786643116604</v>
      </c>
    </row>
    <row r="450" spans="1:13" x14ac:dyDescent="0.35">
      <c r="A450" s="23" t="str">
        <f>B351&amp;C438&amp;D450</f>
        <v>CONSUMO PER CAPITA (kg ó litros por individuo)Total Bebidas Frias10-30MIL</v>
      </c>
      <c r="B450" s="23">
        <v>0</v>
      </c>
      <c r="C450" s="23">
        <v>0</v>
      </c>
      <c r="D450" s="24" t="s">
        <v>83</v>
      </c>
      <c r="E450" s="24">
        <v>10.9467421746062</v>
      </c>
      <c r="F450" s="24">
        <v>12.545984146553</v>
      </c>
      <c r="G450" s="24">
        <v>18.9963796741159</v>
      </c>
      <c r="H450" s="24">
        <v>11.705085302905101</v>
      </c>
      <c r="I450" s="24">
        <v>10.4640920767665</v>
      </c>
      <c r="J450" s="24">
        <v>12.4803519444754</v>
      </c>
      <c r="K450" s="24">
        <v>18.815093410376502</v>
      </c>
      <c r="L450" s="24">
        <v>10.5598989109894</v>
      </c>
      <c r="M450" s="85">
        <v>9.9097574085353308</v>
      </c>
    </row>
    <row r="451" spans="1:13" x14ac:dyDescent="0.35">
      <c r="A451" s="23" t="str">
        <f>B351&amp;C438&amp;D451</f>
        <v>CONSUMO PER CAPITA (kg ó litros por individuo)Total Bebidas Frias30-100MIL</v>
      </c>
      <c r="B451" s="23">
        <v>0</v>
      </c>
      <c r="C451" s="23">
        <v>0</v>
      </c>
      <c r="D451" s="24" t="s">
        <v>84</v>
      </c>
      <c r="E451" s="24">
        <v>10.0733528743901</v>
      </c>
      <c r="F451" s="24">
        <v>11.942625196083901</v>
      </c>
      <c r="G451" s="24">
        <v>19.006383985752102</v>
      </c>
      <c r="H451" s="24">
        <v>11.203654115064399</v>
      </c>
      <c r="I451" s="24">
        <v>9.7426029762614998</v>
      </c>
      <c r="J451" s="24">
        <v>11.5256167564772</v>
      </c>
      <c r="K451" s="24">
        <v>20.6072201681636</v>
      </c>
      <c r="L451" s="24">
        <v>12.3273997543983</v>
      </c>
      <c r="M451" s="85">
        <v>12.133766768193</v>
      </c>
    </row>
    <row r="452" spans="1:13" x14ac:dyDescent="0.35">
      <c r="A452" s="23" t="str">
        <f>B351&amp;C438&amp;D452</f>
        <v>CONSUMO PER CAPITA (kg ó litros por individuo)Total Bebidas Frias100-200MIL</v>
      </c>
      <c r="B452" s="23">
        <v>0</v>
      </c>
      <c r="C452" s="23">
        <v>0</v>
      </c>
      <c r="D452" s="24" t="s">
        <v>85</v>
      </c>
      <c r="E452" s="24">
        <v>10.195060151837801</v>
      </c>
      <c r="F452" s="24">
        <v>12.525611964663399</v>
      </c>
      <c r="G452" s="24">
        <v>19.209823225649501</v>
      </c>
      <c r="H452" s="24">
        <v>10.8328958014999</v>
      </c>
      <c r="I452" s="24">
        <v>10.3185513716226</v>
      </c>
      <c r="J452" s="24">
        <v>11.856846237100401</v>
      </c>
      <c r="K452" s="24">
        <v>19.327285707467599</v>
      </c>
      <c r="L452" s="24">
        <v>10.650671357701601</v>
      </c>
      <c r="M452" s="85">
        <v>9.8883610202465508</v>
      </c>
    </row>
    <row r="453" spans="1:13" x14ac:dyDescent="0.35">
      <c r="A453" s="23" t="str">
        <f>B351&amp;C438&amp;D453</f>
        <v>CONSUMO PER CAPITA (kg ó litros por individuo)Total Bebidas Frias200-500MIL</v>
      </c>
      <c r="B453" s="23">
        <v>0</v>
      </c>
      <c r="C453" s="23">
        <v>0</v>
      </c>
      <c r="D453" s="24" t="s">
        <v>86</v>
      </c>
      <c r="E453" s="24">
        <v>12.411590444781</v>
      </c>
      <c r="F453" s="24">
        <v>14.1111104027596</v>
      </c>
      <c r="G453" s="24">
        <v>23.530720195803099</v>
      </c>
      <c r="H453" s="24">
        <v>14.0137657600587</v>
      </c>
      <c r="I453" s="24">
        <v>11.784758194088001</v>
      </c>
      <c r="J453" s="24">
        <v>13.4888790471182</v>
      </c>
      <c r="K453" s="24">
        <v>20.566712303155899</v>
      </c>
      <c r="L453" s="24">
        <v>11.6148265629253</v>
      </c>
      <c r="M453" s="85">
        <v>10.7377110384943</v>
      </c>
    </row>
    <row r="454" spans="1:13" x14ac:dyDescent="0.35">
      <c r="A454" s="23" t="str">
        <f>B351&amp;C438&amp;D454</f>
        <v>CONSUMO PER CAPITA (kg ó litros por individuo)Total Bebidas Frias&gt;500MIL</v>
      </c>
      <c r="B454" s="23">
        <v>0</v>
      </c>
      <c r="C454" s="23">
        <v>0</v>
      </c>
      <c r="D454" s="24" t="s">
        <v>87</v>
      </c>
      <c r="E454" s="24">
        <v>13.3582084670587</v>
      </c>
      <c r="F454" s="24">
        <v>15.151000766558701</v>
      </c>
      <c r="G454" s="24">
        <v>22.679260231637102</v>
      </c>
      <c r="H454" s="24">
        <v>13.5078661688426</v>
      </c>
      <c r="I454" s="24">
        <v>12.663506448330899</v>
      </c>
      <c r="J454" s="24">
        <v>13.9338302422338</v>
      </c>
      <c r="K454" s="24">
        <v>20.378653923892301</v>
      </c>
      <c r="L454" s="24">
        <v>12.097588558245301</v>
      </c>
      <c r="M454" s="85">
        <v>11.1425146593464</v>
      </c>
    </row>
    <row r="455" spans="1:13" x14ac:dyDescent="0.35">
      <c r="A455" s="23" t="str">
        <f>B351&amp;C438&amp;D455</f>
        <v>CONSUMO PER CAPITA (kg ó litros por individuo)Total Bebidas FriasDE 15 A 19 AÑOS</v>
      </c>
      <c r="B455" s="23">
        <v>0</v>
      </c>
      <c r="C455" s="23">
        <v>0</v>
      </c>
      <c r="D455" s="25" t="s">
        <v>88</v>
      </c>
      <c r="E455" s="25">
        <v>2.8166832637242201</v>
      </c>
      <c r="F455" s="25">
        <v>2.89708390510817</v>
      </c>
      <c r="G455" s="25">
        <v>6.6310518539005496</v>
      </c>
      <c r="H455" s="25">
        <v>5.0333208223491503</v>
      </c>
      <c r="I455" s="25">
        <v>2.1763395225890898</v>
      </c>
      <c r="J455" s="25">
        <v>2.5275481362346599</v>
      </c>
      <c r="K455" s="25">
        <v>5.9642330278933198</v>
      </c>
      <c r="L455" s="25">
        <v>2.78859554559057</v>
      </c>
      <c r="M455" s="85">
        <v>1.83753692482614</v>
      </c>
    </row>
    <row r="456" spans="1:13" x14ac:dyDescent="0.35">
      <c r="A456" s="23" t="str">
        <f>B351&amp;C438&amp;D456</f>
        <v>CONSUMO PER CAPITA (kg ó litros por individuo)Total Bebidas FriasDE 20 A 24 AÑOS</v>
      </c>
      <c r="B456" s="23">
        <v>0</v>
      </c>
      <c r="C456" s="23">
        <v>0</v>
      </c>
      <c r="D456" s="24" t="s">
        <v>89</v>
      </c>
      <c r="E456" s="24">
        <v>4.8223490237042101</v>
      </c>
      <c r="F456" s="24">
        <v>4.7314265004622396</v>
      </c>
      <c r="G456" s="24">
        <v>8.14446321351903</v>
      </c>
      <c r="H456" s="24">
        <v>3.90176418255141</v>
      </c>
      <c r="I456" s="25">
        <v>3.44429873867014</v>
      </c>
      <c r="J456" s="25">
        <v>4.5307943648334401</v>
      </c>
      <c r="K456" s="25">
        <v>6.0684202295719203</v>
      </c>
      <c r="L456" s="24">
        <v>3.5577241718361101</v>
      </c>
      <c r="M456" s="85">
        <v>3.5605113146213401</v>
      </c>
    </row>
    <row r="457" spans="1:13" x14ac:dyDescent="0.35">
      <c r="A457" s="23" t="str">
        <f>B351&amp;C438&amp;D457</f>
        <v>CONSUMO PER CAPITA (kg ó litros por individuo)Total Bebidas FriasDE 25 A 34 AÑOS</v>
      </c>
      <c r="B457" s="23">
        <v>0</v>
      </c>
      <c r="C457" s="23">
        <v>0</v>
      </c>
      <c r="D457" s="24" t="s">
        <v>90</v>
      </c>
      <c r="E457" s="24">
        <v>5.8220709279824696</v>
      </c>
      <c r="F457" s="24">
        <v>6.9266054310186203</v>
      </c>
      <c r="G457" s="24">
        <v>9.6133703083656101</v>
      </c>
      <c r="H457" s="24">
        <v>6.7537566644228004</v>
      </c>
      <c r="I457" s="24">
        <v>4.9507999970818704</v>
      </c>
      <c r="J457" s="24">
        <v>5.4214952254181599</v>
      </c>
      <c r="K457" s="24">
        <v>8.4190967050565906</v>
      </c>
      <c r="L457" s="24">
        <v>5.2865430189369302</v>
      </c>
      <c r="M457" s="85">
        <v>4.9599279345566396</v>
      </c>
    </row>
    <row r="458" spans="1:13" x14ac:dyDescent="0.35">
      <c r="A458" s="23" t="str">
        <f>B351&amp;C438&amp;D458</f>
        <v>CONSUMO PER CAPITA (kg ó litros por individuo)Total Bebidas FriasDE 35 A 49 AÑOS</v>
      </c>
      <c r="B458" s="23">
        <v>0</v>
      </c>
      <c r="C458" s="23">
        <v>0</v>
      </c>
      <c r="D458" s="24" t="s">
        <v>91</v>
      </c>
      <c r="E458" s="24">
        <v>9.2384557415967894</v>
      </c>
      <c r="F458" s="24">
        <v>10.513749218471901</v>
      </c>
      <c r="G458" s="24">
        <v>17.1215608384415</v>
      </c>
      <c r="H458" s="24">
        <v>9.7090202549716196</v>
      </c>
      <c r="I458" s="24">
        <v>8.3290413904413008</v>
      </c>
      <c r="J458" s="24">
        <v>9.9118766533016505</v>
      </c>
      <c r="K458" s="24">
        <v>15.1417944564721</v>
      </c>
      <c r="L458" s="24">
        <v>8.5440873384809706</v>
      </c>
      <c r="M458" s="85">
        <v>7.9950069091582696</v>
      </c>
    </row>
    <row r="459" spans="1:13" x14ac:dyDescent="0.35">
      <c r="A459" s="23" t="str">
        <f>B351&amp;C438&amp;D459</f>
        <v>CONSUMO PER CAPITA (kg ó litros por individuo)Total Bebidas FriasDE 50 A 59 AÑOS</v>
      </c>
      <c r="B459" s="23">
        <v>0</v>
      </c>
      <c r="C459" s="23">
        <v>0</v>
      </c>
      <c r="D459" s="24" t="s">
        <v>92</v>
      </c>
      <c r="E459" s="24">
        <v>13.7085253625105</v>
      </c>
      <c r="F459" s="24">
        <v>15.868488632044601</v>
      </c>
      <c r="G459" s="24">
        <v>26.2600681735269</v>
      </c>
      <c r="H459" s="24">
        <v>14.4931359967443</v>
      </c>
      <c r="I459" s="24">
        <v>13.947131309158999</v>
      </c>
      <c r="J459" s="24">
        <v>16.330546787769698</v>
      </c>
      <c r="K459" s="24">
        <v>25.501597688726999</v>
      </c>
      <c r="L459" s="24">
        <v>14.173218591230199</v>
      </c>
      <c r="M459" s="85">
        <v>12.990151704919301</v>
      </c>
    </row>
    <row r="460" spans="1:13" x14ac:dyDescent="0.35">
      <c r="A460" s="23" t="str">
        <f>B351&amp;C438&amp;D460</f>
        <v>CONSUMO PER CAPITA (kg ó litros por individuo)Total Bebidas FriasDE 60 A 75 AÑOS</v>
      </c>
      <c r="B460" s="23">
        <v>0</v>
      </c>
      <c r="C460" s="23">
        <v>0</v>
      </c>
      <c r="D460" s="24" t="s">
        <v>93</v>
      </c>
      <c r="E460" s="25">
        <v>18.370437567117499</v>
      </c>
      <c r="F460" s="25">
        <v>22.569898015059199</v>
      </c>
      <c r="G460" s="25">
        <v>32.894556101660697</v>
      </c>
      <c r="H460" s="24">
        <v>19.546363342224002</v>
      </c>
      <c r="I460" s="24">
        <v>18.605420483081399</v>
      </c>
      <c r="J460" s="24">
        <v>21.206537934011902</v>
      </c>
      <c r="K460" s="24">
        <v>34.3883006427806</v>
      </c>
      <c r="L460" s="24">
        <v>20.210492704791601</v>
      </c>
      <c r="M460" s="85">
        <v>19.536090452081101</v>
      </c>
    </row>
    <row r="461" spans="1:13" x14ac:dyDescent="0.35">
      <c r="A461" s="23" t="str">
        <f>B351&amp;C438&amp;D461</f>
        <v>CONSUMO PER CAPITA (kg ó litros por individuo)Total Bebidas FriasNIVEL ALTO</v>
      </c>
      <c r="B461" s="23">
        <v>0</v>
      </c>
      <c r="C461" s="23">
        <v>0</v>
      </c>
      <c r="D461" s="24" t="s">
        <v>187</v>
      </c>
      <c r="E461" s="24">
        <v>11.667669031291799</v>
      </c>
      <c r="F461" s="24">
        <v>13.708680190334899</v>
      </c>
      <c r="G461" s="24">
        <v>22.0574496221308</v>
      </c>
      <c r="H461" s="24">
        <v>12.171244332164701</v>
      </c>
      <c r="I461" s="24">
        <v>11.065711265113601</v>
      </c>
      <c r="J461" s="24">
        <v>13.3793431842253</v>
      </c>
      <c r="K461" s="24">
        <v>20.637653020809399</v>
      </c>
      <c r="L461" s="24">
        <v>11.120533127572999</v>
      </c>
      <c r="M461" s="85">
        <v>9.9367404163568303</v>
      </c>
    </row>
    <row r="462" spans="1:13" x14ac:dyDescent="0.35">
      <c r="A462" s="23" t="str">
        <f>B351&amp;C438&amp;D462</f>
        <v>CONSUMO PER CAPITA (kg ó litros por individuo)Total Bebidas FriasNIVEL MEDIO ALTO</v>
      </c>
      <c r="B462" s="23">
        <v>0</v>
      </c>
      <c r="C462" s="23">
        <v>0</v>
      </c>
      <c r="D462" s="24" t="s">
        <v>188</v>
      </c>
      <c r="E462" s="24">
        <v>10.375649142960899</v>
      </c>
      <c r="F462" s="24">
        <v>12.0473732025056</v>
      </c>
      <c r="G462" s="24">
        <v>19.377160684150699</v>
      </c>
      <c r="H462" s="24">
        <v>10.851764058635499</v>
      </c>
      <c r="I462" s="24">
        <v>10.301078888989</v>
      </c>
      <c r="J462" s="24">
        <v>10.9887437573824</v>
      </c>
      <c r="K462" s="24">
        <v>17.509757566262898</v>
      </c>
      <c r="L462" s="24">
        <v>10.182427897675799</v>
      </c>
      <c r="M462" s="85">
        <v>10.131521191645501</v>
      </c>
    </row>
    <row r="463" spans="1:13" x14ac:dyDescent="0.35">
      <c r="A463" s="23" t="str">
        <f>B351&amp;C438&amp;D463</f>
        <v>CONSUMO PER CAPITA (kg ó litros por individuo)Total Bebidas FriasNIVEL MEDIO</v>
      </c>
      <c r="B463" s="23">
        <v>0</v>
      </c>
      <c r="C463" s="23">
        <v>0</v>
      </c>
      <c r="D463" s="24" t="s">
        <v>189</v>
      </c>
      <c r="E463" s="24">
        <v>11.5366243414403</v>
      </c>
      <c r="F463" s="24">
        <v>12.951823935648401</v>
      </c>
      <c r="G463" s="24">
        <v>21.063256951316799</v>
      </c>
      <c r="H463" s="24">
        <v>12.191693732470499</v>
      </c>
      <c r="I463" s="24">
        <v>10.401100104028</v>
      </c>
      <c r="J463" s="24">
        <v>11.9428679392341</v>
      </c>
      <c r="K463" s="24">
        <v>20.282185953642699</v>
      </c>
      <c r="L463" s="24">
        <v>11.6982877846298</v>
      </c>
      <c r="M463" s="85">
        <v>10.0765498371044</v>
      </c>
    </row>
    <row r="464" spans="1:13" x14ac:dyDescent="0.35">
      <c r="A464" s="23" t="str">
        <f>B351&amp;C438&amp;D464</f>
        <v>CONSUMO PER CAPITA (kg ó litros por individuo)Total Bebidas FriasNIVEL MEDIO BAJO</v>
      </c>
      <c r="B464" s="23">
        <v>0</v>
      </c>
      <c r="C464" s="23">
        <v>0</v>
      </c>
      <c r="D464" s="24" t="s">
        <v>190</v>
      </c>
      <c r="E464" s="25">
        <v>10.450676190731301</v>
      </c>
      <c r="F464" s="25">
        <v>12.611110415288699</v>
      </c>
      <c r="G464" s="24">
        <v>19.1849145074418</v>
      </c>
      <c r="H464" s="24">
        <v>11.781650315634099</v>
      </c>
      <c r="I464" s="24">
        <v>10.7298235022251</v>
      </c>
      <c r="J464" s="24">
        <v>11.8498652712319</v>
      </c>
      <c r="K464" s="24">
        <v>19.178161708909101</v>
      </c>
      <c r="L464" s="24">
        <v>11.3672732406779</v>
      </c>
      <c r="M464" s="85">
        <v>14.2029626034674</v>
      </c>
    </row>
    <row r="465" spans="1:13" x14ac:dyDescent="0.35">
      <c r="A465" s="23" t="str">
        <f>B351&amp;C438&amp;D465</f>
        <v>CONSUMO PER CAPITA (kg ó litros por individuo)Total Bebidas FriasHOMBRE</v>
      </c>
      <c r="B465" s="23">
        <v>0</v>
      </c>
      <c r="C465" s="23">
        <v>0</v>
      </c>
      <c r="D465" s="24" t="s">
        <v>98</v>
      </c>
      <c r="E465" s="24">
        <v>12.8192477704855</v>
      </c>
      <c r="F465" s="24">
        <v>14.996676316945999</v>
      </c>
      <c r="G465" s="24">
        <v>22.851067974940499</v>
      </c>
      <c r="H465" s="24">
        <v>13.962798584463799</v>
      </c>
      <c r="I465" s="24">
        <v>12.6549457396031</v>
      </c>
      <c r="J465" s="24">
        <v>14.3283055483047</v>
      </c>
      <c r="K465" s="24">
        <v>22.9572385725487</v>
      </c>
      <c r="L465" s="24">
        <v>13.569574814122699</v>
      </c>
      <c r="M465" s="85">
        <v>12.741260231493399</v>
      </c>
    </row>
    <row r="466" spans="1:13" x14ac:dyDescent="0.35">
      <c r="A466" s="23" t="str">
        <f>B351&amp;C438&amp;D466</f>
        <v>CONSUMO PER CAPITA (kg ó litros por individuo)Total Bebidas FriasMUJER</v>
      </c>
      <c r="B466" s="23">
        <v>0</v>
      </c>
      <c r="C466" s="23">
        <v>0</v>
      </c>
      <c r="D466" s="24" t="s">
        <v>99</v>
      </c>
      <c r="E466" s="24">
        <v>9.1683185801760008</v>
      </c>
      <c r="F466" s="24">
        <v>10.8261188298834</v>
      </c>
      <c r="G466" s="24">
        <v>17.4398022303426</v>
      </c>
      <c r="H466" s="24">
        <v>9.5951169108159302</v>
      </c>
      <c r="I466" s="24">
        <v>8.4989259977113196</v>
      </c>
      <c r="J466" s="24">
        <v>10.209918123654001</v>
      </c>
      <c r="K466" s="24">
        <v>15.8866855328651</v>
      </c>
      <c r="L466" s="24">
        <v>8.7326071563155203</v>
      </c>
      <c r="M466" s="85">
        <v>8.2820282394218605</v>
      </c>
    </row>
    <row r="467" spans="1:13" x14ac:dyDescent="0.35">
      <c r="A467" s="23" t="str">
        <f>B351&amp;C467&amp;D467</f>
        <v>CONSUMO PER CAPITA (kg ó litros por individuo)Total Bebidas CalientesT.ESPAÑA</v>
      </c>
      <c r="B467" s="23">
        <v>0</v>
      </c>
      <c r="C467" s="23" t="s">
        <v>62</v>
      </c>
      <c r="D467" s="24" t="s">
        <v>46</v>
      </c>
      <c r="E467" s="24">
        <v>2.0074544741654301</v>
      </c>
      <c r="F467" s="24">
        <v>1.87360233605645</v>
      </c>
      <c r="G467" s="24">
        <v>2.2794099730623301</v>
      </c>
      <c r="H467" s="24">
        <v>1.9133600154517301</v>
      </c>
      <c r="I467" s="24">
        <v>1.9419692519896601</v>
      </c>
      <c r="J467" s="24">
        <v>1.80398728234251</v>
      </c>
      <c r="K467" s="24">
        <v>2.2104595387939598</v>
      </c>
      <c r="L467" s="24">
        <v>1.80861932185296</v>
      </c>
      <c r="M467" s="85">
        <v>1.80606395458319</v>
      </c>
    </row>
    <row r="468" spans="1:13" x14ac:dyDescent="0.35">
      <c r="A468" s="23" t="str">
        <f>B351&amp;C467&amp;D468</f>
        <v>CONSUMO PER CAPITA (kg ó litros por individuo)Total Bebidas CalientesBCN AM</v>
      </c>
      <c r="B468" s="23">
        <v>0</v>
      </c>
      <c r="C468" s="23">
        <v>0</v>
      </c>
      <c r="D468" s="25" t="s">
        <v>50</v>
      </c>
      <c r="E468" s="25">
        <v>2.0055725319397899</v>
      </c>
      <c r="F468" s="24">
        <v>1.93113625779325</v>
      </c>
      <c r="G468" s="25">
        <v>2.3108494983379302</v>
      </c>
      <c r="H468" s="24">
        <v>1.972248859946</v>
      </c>
      <c r="I468" s="25">
        <v>1.8281020813720501</v>
      </c>
      <c r="J468" s="25">
        <v>1.8042117023012101</v>
      </c>
      <c r="K468" s="25">
        <v>2.2182391468490401</v>
      </c>
      <c r="L468" s="24">
        <v>1.98767755475925</v>
      </c>
      <c r="M468" s="85">
        <v>1.80477529694776</v>
      </c>
    </row>
    <row r="469" spans="1:13" x14ac:dyDescent="0.35">
      <c r="A469" s="23" t="str">
        <f>B351&amp;C467&amp;D469</f>
        <v>CONSUMO PER CAPITA (kg ó litros por individuo)Total Bebidas CalientesREST.CAT ARAGON</v>
      </c>
      <c r="B469" s="23">
        <v>0</v>
      </c>
      <c r="C469" s="23">
        <v>0</v>
      </c>
      <c r="D469" s="25" t="s">
        <v>55</v>
      </c>
      <c r="E469" s="25">
        <v>2.1097046582859802</v>
      </c>
      <c r="F469" s="24">
        <v>1.9440218873552799</v>
      </c>
      <c r="G469" s="24">
        <v>2.3467791725636502</v>
      </c>
      <c r="H469" s="24">
        <v>2.02438637540476</v>
      </c>
      <c r="I469" s="24">
        <v>2.1463034364803102</v>
      </c>
      <c r="J469" s="25">
        <v>1.9047676740791</v>
      </c>
      <c r="K469" s="24">
        <v>2.1772365115597001</v>
      </c>
      <c r="L469" s="25">
        <v>1.9765099248636699</v>
      </c>
      <c r="M469" s="85">
        <v>1.92496296597925</v>
      </c>
    </row>
    <row r="470" spans="1:13" x14ac:dyDescent="0.35">
      <c r="A470" s="23" t="str">
        <f>B351&amp;C467&amp;D470</f>
        <v>CONSUMO PER CAPITA (kg ó litros por individuo)Total Bebidas CalientesLEVANTE</v>
      </c>
      <c r="B470" s="23">
        <v>0</v>
      </c>
      <c r="C470" s="23">
        <v>0</v>
      </c>
      <c r="D470" s="25" t="s">
        <v>59</v>
      </c>
      <c r="E470" s="24">
        <v>1.8302431730067801</v>
      </c>
      <c r="F470" s="24">
        <v>1.60413286853393</v>
      </c>
      <c r="G470" s="24">
        <v>1.9215889050524899</v>
      </c>
      <c r="H470" s="24">
        <v>1.7414760469633299</v>
      </c>
      <c r="I470" s="24">
        <v>1.6872600932958599</v>
      </c>
      <c r="J470" s="24">
        <v>1.51799724523631</v>
      </c>
      <c r="K470" s="25">
        <v>1.8218838274528399</v>
      </c>
      <c r="L470" s="24">
        <v>1.5255542779914599</v>
      </c>
      <c r="M470" s="85">
        <v>1.5460664013604799</v>
      </c>
    </row>
    <row r="471" spans="1:13" x14ac:dyDescent="0.35">
      <c r="A471" s="23" t="str">
        <f>B351&amp;C467&amp;D471</f>
        <v>CONSUMO PER CAPITA (kg ó litros por individuo)Total Bebidas CalientesANDALUCIA</v>
      </c>
      <c r="B471" s="23">
        <v>0</v>
      </c>
      <c r="C471" s="23">
        <v>0</v>
      </c>
      <c r="D471" s="24" t="s">
        <v>63</v>
      </c>
      <c r="E471" s="24">
        <v>1.7332188561311199</v>
      </c>
      <c r="F471" s="24">
        <v>1.59018858575747</v>
      </c>
      <c r="G471" s="24">
        <v>2.0224301009813801</v>
      </c>
      <c r="H471" s="24">
        <v>1.69528394943012</v>
      </c>
      <c r="I471" s="24">
        <v>1.7989440083266599</v>
      </c>
      <c r="J471" s="24">
        <v>1.5758614596782901</v>
      </c>
      <c r="K471" s="24">
        <v>2.0816257987478499</v>
      </c>
      <c r="L471" s="24">
        <v>1.5010946904048901</v>
      </c>
      <c r="M471" s="85">
        <v>1.55316600000092</v>
      </c>
    </row>
    <row r="472" spans="1:13" x14ac:dyDescent="0.35">
      <c r="A472" s="23" t="str">
        <f>B351&amp;C467&amp;D472</f>
        <v>CONSUMO PER CAPITA (kg ó litros por individuo)Total Bebidas CalientesMDD AM</v>
      </c>
      <c r="B472" s="23">
        <v>0</v>
      </c>
      <c r="C472" s="23">
        <v>0</v>
      </c>
      <c r="D472" s="25" t="s">
        <v>67</v>
      </c>
      <c r="E472" s="24">
        <v>1.70870547393698</v>
      </c>
      <c r="F472" s="24">
        <v>1.63382592094905</v>
      </c>
      <c r="G472" s="24">
        <v>1.99238969813776</v>
      </c>
      <c r="H472" s="24">
        <v>1.6604801276950201</v>
      </c>
      <c r="I472" s="24">
        <v>1.68733849628416</v>
      </c>
      <c r="J472" s="25">
        <v>1.58917078352408</v>
      </c>
      <c r="K472" s="24">
        <v>1.8768757369236899</v>
      </c>
      <c r="L472" s="24">
        <v>1.5845973555108399</v>
      </c>
      <c r="M472" s="85">
        <v>1.4758522880849101</v>
      </c>
    </row>
    <row r="473" spans="1:13" x14ac:dyDescent="0.35">
      <c r="A473" s="23" t="str">
        <f>B351&amp;C467&amp;D473</f>
        <v>CONSUMO PER CAPITA (kg ó litros por individuo)Total Bebidas CalientesRTO CENTRO</v>
      </c>
      <c r="B473" s="23">
        <v>0</v>
      </c>
      <c r="C473" s="23">
        <v>0</v>
      </c>
      <c r="D473" s="24" t="s">
        <v>70</v>
      </c>
      <c r="E473" s="25">
        <v>1.7121145964822999</v>
      </c>
      <c r="F473" s="24">
        <v>1.71440062070051</v>
      </c>
      <c r="G473" s="24">
        <v>2.01275640405487</v>
      </c>
      <c r="H473" s="24">
        <v>1.6019055090554499</v>
      </c>
      <c r="I473" s="24">
        <v>1.5404754123240201</v>
      </c>
      <c r="J473" s="24">
        <v>1.4841977651634799</v>
      </c>
      <c r="K473" s="24">
        <v>1.81974612388898</v>
      </c>
      <c r="L473" s="24">
        <v>1.5185236662233701</v>
      </c>
      <c r="M473" s="85">
        <v>1.58582285086203</v>
      </c>
    </row>
    <row r="474" spans="1:13" x14ac:dyDescent="0.35">
      <c r="A474" s="23" t="str">
        <f>B351&amp;C467&amp;D474</f>
        <v>CONSUMO PER CAPITA (kg ó litros por individuo)Total Bebidas CalientesNORTE-CENTRO</v>
      </c>
      <c r="B474" s="23">
        <v>0</v>
      </c>
      <c r="C474" s="23">
        <v>0</v>
      </c>
      <c r="D474" s="25" t="s">
        <v>73</v>
      </c>
      <c r="E474" s="25">
        <v>2.4464769422076298</v>
      </c>
      <c r="F474" s="24">
        <v>2.3284603141731099</v>
      </c>
      <c r="G474" s="25">
        <v>2.94054879391684</v>
      </c>
      <c r="H474" s="25">
        <v>2.3359038558340899</v>
      </c>
      <c r="I474" s="25">
        <v>2.3750657886420399</v>
      </c>
      <c r="J474" s="24">
        <v>2.3921561623328702</v>
      </c>
      <c r="K474" s="25">
        <v>2.8661082377072602</v>
      </c>
      <c r="L474" s="25">
        <v>2.3042303350075799</v>
      </c>
      <c r="M474" s="85">
        <v>2.2365317185368099</v>
      </c>
    </row>
    <row r="475" spans="1:13" x14ac:dyDescent="0.35">
      <c r="A475" s="23" t="str">
        <f>B351&amp;C467&amp;D475</f>
        <v>CONSUMO PER CAPITA (kg ó litros por individuo)Total Bebidas CalientesNOROESTE</v>
      </c>
      <c r="B475" s="23">
        <v>0</v>
      </c>
      <c r="C475" s="23">
        <v>0</v>
      </c>
      <c r="D475" s="25" t="s">
        <v>75</v>
      </c>
      <c r="E475" s="25">
        <v>3.08869314964956</v>
      </c>
      <c r="F475" s="24">
        <v>2.8713625843542299</v>
      </c>
      <c r="G475" s="24">
        <v>3.3723920324452599</v>
      </c>
      <c r="H475" s="24">
        <v>2.7487366810532201</v>
      </c>
      <c r="I475" s="24">
        <v>2.8973047851188798</v>
      </c>
      <c r="J475" s="24">
        <v>2.73142617282311</v>
      </c>
      <c r="K475" s="24">
        <v>3.4680730577693302</v>
      </c>
      <c r="L475" s="25">
        <v>2.7006106333273499</v>
      </c>
      <c r="M475" s="85">
        <v>2.9657797148093201</v>
      </c>
    </row>
    <row r="476" spans="1:13" x14ac:dyDescent="0.35">
      <c r="A476" s="23" t="str">
        <f>B351&amp;C467&amp;D476</f>
        <v>CONSUMO PER CAPITA (kg ó litros por individuo)Total Bebidas Calientes&lt;2MIL</v>
      </c>
      <c r="B476" s="23">
        <v>0</v>
      </c>
      <c r="C476" s="23">
        <v>0</v>
      </c>
      <c r="D476" s="25" t="s">
        <v>78</v>
      </c>
      <c r="E476" s="25">
        <v>1.76929650119962</v>
      </c>
      <c r="F476" s="25">
        <v>1.58461892613648</v>
      </c>
      <c r="G476" s="25">
        <v>2.3704780410528801</v>
      </c>
      <c r="H476" s="25">
        <v>1.8043860547048201</v>
      </c>
      <c r="I476" s="25">
        <v>1.8910289723339799</v>
      </c>
      <c r="J476" s="25">
        <v>1.8931244294297001</v>
      </c>
      <c r="K476" s="25">
        <v>2.13893671476287</v>
      </c>
      <c r="L476" s="25">
        <v>1.7328189014792701</v>
      </c>
      <c r="M476" s="85">
        <v>1.6882065359849301</v>
      </c>
    </row>
    <row r="477" spans="1:13" x14ac:dyDescent="0.35">
      <c r="A477" s="23" t="str">
        <f>B351&amp;C467&amp;D477</f>
        <v>CONSUMO PER CAPITA (kg ó litros por individuo)Total Bebidas Calientes2-5MIL</v>
      </c>
      <c r="B477" s="23">
        <v>0</v>
      </c>
      <c r="C477" s="23">
        <v>0</v>
      </c>
      <c r="D477" s="25" t="s">
        <v>81</v>
      </c>
      <c r="E477" s="25">
        <v>1.4838909441919199</v>
      </c>
      <c r="F477" s="25">
        <v>1.3294255493228699</v>
      </c>
      <c r="G477" s="25">
        <v>1.6003594635348499</v>
      </c>
      <c r="H477" s="25">
        <v>1.3325652915117101</v>
      </c>
      <c r="I477" s="25">
        <v>1.40365445336499</v>
      </c>
      <c r="J477" s="25">
        <v>1.3167714003041899</v>
      </c>
      <c r="K477" s="25">
        <v>1.42389663728719</v>
      </c>
      <c r="L477" s="25">
        <v>1.15813460461815</v>
      </c>
      <c r="M477" s="85">
        <v>1.21122664326313</v>
      </c>
    </row>
    <row r="478" spans="1:13" x14ac:dyDescent="0.35">
      <c r="A478" s="23" t="str">
        <f>B351&amp;C467&amp;D478</f>
        <v>CONSUMO PER CAPITA (kg ó litros por individuo)Total Bebidas Calientes5-10MIL</v>
      </c>
      <c r="B478" s="23">
        <v>0</v>
      </c>
      <c r="C478" s="23">
        <v>0</v>
      </c>
      <c r="D478" s="25" t="s">
        <v>82</v>
      </c>
      <c r="E478" s="25">
        <v>1.6503901228125799</v>
      </c>
      <c r="F478" s="25">
        <v>1.7521963451354901</v>
      </c>
      <c r="G478" s="24">
        <v>2.0068597256462501</v>
      </c>
      <c r="H478" s="25">
        <v>1.52870266052061</v>
      </c>
      <c r="I478" s="25">
        <v>1.6704144411175901</v>
      </c>
      <c r="J478" s="25">
        <v>1.5546354419276001</v>
      </c>
      <c r="K478" s="25">
        <v>1.8987462365291501</v>
      </c>
      <c r="L478" s="25">
        <v>1.4754459872603001</v>
      </c>
      <c r="M478" s="85">
        <v>1.5813996517114399</v>
      </c>
    </row>
    <row r="479" spans="1:13" x14ac:dyDescent="0.35">
      <c r="A479" s="23" t="str">
        <f>B351&amp;C467&amp;D479</f>
        <v>CONSUMO PER CAPITA (kg ó litros por individuo)Total Bebidas Calientes10-30MIL</v>
      </c>
      <c r="B479" s="23">
        <v>0</v>
      </c>
      <c r="C479" s="23">
        <v>0</v>
      </c>
      <c r="D479" s="24" t="s">
        <v>83</v>
      </c>
      <c r="E479" s="24">
        <v>1.93791041662042</v>
      </c>
      <c r="F479" s="24">
        <v>1.8117739625301199</v>
      </c>
      <c r="G479" s="24">
        <v>2.1812066501409699</v>
      </c>
      <c r="H479" s="24">
        <v>1.8807444905964501</v>
      </c>
      <c r="I479" s="24">
        <v>1.88241496814025</v>
      </c>
      <c r="J479" s="24">
        <v>1.8030777846891199</v>
      </c>
      <c r="K479" s="24">
        <v>2.1741295388232</v>
      </c>
      <c r="L479" s="24">
        <v>1.78347787289812</v>
      </c>
      <c r="M479" s="85">
        <v>1.7520411665169999</v>
      </c>
    </row>
    <row r="480" spans="1:13" x14ac:dyDescent="0.35">
      <c r="A480" s="23" t="str">
        <f>B351&amp;C467&amp;D480</f>
        <v>CONSUMO PER CAPITA (kg ó litros por individuo)Total Bebidas Calientes30-100MIL</v>
      </c>
      <c r="B480" s="23">
        <v>0</v>
      </c>
      <c r="C480" s="23">
        <v>0</v>
      </c>
      <c r="D480" s="24" t="s">
        <v>84</v>
      </c>
      <c r="E480" s="24">
        <v>2.1731697553584901</v>
      </c>
      <c r="F480" s="24">
        <v>2.0066543065968299</v>
      </c>
      <c r="G480" s="24">
        <v>2.4195286483355698</v>
      </c>
      <c r="H480" s="24">
        <v>2.1438193741218599</v>
      </c>
      <c r="I480" s="24">
        <v>2.0748027178805701</v>
      </c>
      <c r="J480" s="24">
        <v>1.8354796849264701</v>
      </c>
      <c r="K480" s="24">
        <v>2.3562073136271802</v>
      </c>
      <c r="L480" s="24">
        <v>1.8370170515983499</v>
      </c>
      <c r="M480" s="85">
        <v>1.93638883437996</v>
      </c>
    </row>
    <row r="481" spans="1:13" x14ac:dyDescent="0.35">
      <c r="A481" s="23" t="str">
        <f>B351&amp;C467&amp;D481</f>
        <v>CONSUMO PER CAPITA (kg ó litros por individuo)Total Bebidas Calientes100-200MIL</v>
      </c>
      <c r="B481" s="23">
        <v>0</v>
      </c>
      <c r="C481" s="23">
        <v>0</v>
      </c>
      <c r="D481" s="25" t="s">
        <v>85</v>
      </c>
      <c r="E481" s="24">
        <v>2.1941863036651301</v>
      </c>
      <c r="F481" s="24">
        <v>2.1007540220969401</v>
      </c>
      <c r="G481" s="24">
        <v>2.6429435543111</v>
      </c>
      <c r="H481" s="24">
        <v>2.09827684503724</v>
      </c>
      <c r="I481" s="24">
        <v>2.1802688305973899</v>
      </c>
      <c r="J481" s="24">
        <v>2.0313516868886898</v>
      </c>
      <c r="K481" s="24">
        <v>2.5627364399635701</v>
      </c>
      <c r="L481" s="24">
        <v>2.0019941734846798</v>
      </c>
      <c r="M481" s="85">
        <v>1.91033070005036</v>
      </c>
    </row>
    <row r="482" spans="1:13" x14ac:dyDescent="0.35">
      <c r="A482" s="23" t="str">
        <f>B351&amp;C467&amp;D482</f>
        <v>CONSUMO PER CAPITA (kg ó litros por individuo)Total Bebidas Calientes200-500MIL</v>
      </c>
      <c r="B482" s="23">
        <v>0</v>
      </c>
      <c r="C482" s="23">
        <v>0</v>
      </c>
      <c r="D482" s="25" t="s">
        <v>86</v>
      </c>
      <c r="E482" s="24">
        <v>2.17712189809495</v>
      </c>
      <c r="F482" s="24">
        <v>1.93777088839414</v>
      </c>
      <c r="G482" s="24">
        <v>2.2850259686591299</v>
      </c>
      <c r="H482" s="24">
        <v>1.84956589002288</v>
      </c>
      <c r="I482" s="24">
        <v>1.8923820645913201</v>
      </c>
      <c r="J482" s="24">
        <v>1.8547692766433399</v>
      </c>
      <c r="K482" s="24">
        <v>2.28029511651224</v>
      </c>
      <c r="L482" s="24">
        <v>2.0027342893902298</v>
      </c>
      <c r="M482" s="85">
        <v>1.97415237156782</v>
      </c>
    </row>
    <row r="483" spans="1:13" x14ac:dyDescent="0.35">
      <c r="A483" s="23" t="str">
        <f>B351&amp;C467&amp;D483</f>
        <v>CONSUMO PER CAPITA (kg ó litros por individuo)Total Bebidas Calientes&gt;500MIL</v>
      </c>
      <c r="B483" s="23">
        <v>0</v>
      </c>
      <c r="C483" s="23">
        <v>0</v>
      </c>
      <c r="D483" s="24" t="s">
        <v>87</v>
      </c>
      <c r="E483" s="24">
        <v>2.0987110632077202</v>
      </c>
      <c r="F483" s="24">
        <v>1.9637965298886</v>
      </c>
      <c r="G483" s="24">
        <v>2.35827427628442</v>
      </c>
      <c r="H483" s="24">
        <v>2.0547850490292299</v>
      </c>
      <c r="I483" s="24">
        <v>2.0916562155261098</v>
      </c>
      <c r="J483" s="24">
        <v>1.8675330554743499</v>
      </c>
      <c r="K483" s="24">
        <v>2.2802546508101602</v>
      </c>
      <c r="L483" s="24">
        <v>1.97713069645243</v>
      </c>
      <c r="M483" s="85">
        <v>1.8866011310424899</v>
      </c>
    </row>
    <row r="484" spans="1:13" x14ac:dyDescent="0.35">
      <c r="A484" s="23" t="str">
        <f>B351&amp;C467&amp;D484</f>
        <v>CONSUMO PER CAPITA (kg ó litros por individuo)Total Bebidas CalientesDE 15 A 19 AÑOS</v>
      </c>
      <c r="B484" s="23">
        <v>0</v>
      </c>
      <c r="C484" s="23">
        <v>0</v>
      </c>
      <c r="D484" s="25" t="s">
        <v>88</v>
      </c>
      <c r="E484" s="25">
        <v>0.26435296811755099</v>
      </c>
      <c r="F484" s="25">
        <v>0.19615255946272001</v>
      </c>
      <c r="G484" s="25">
        <v>0.31674909548954999</v>
      </c>
      <c r="H484" s="25">
        <v>0.27325127887365303</v>
      </c>
      <c r="I484" s="25">
        <v>0.114537239913945</v>
      </c>
      <c r="J484" s="25">
        <v>0.102537425380001</v>
      </c>
      <c r="K484" s="25">
        <v>0.25642382645766099</v>
      </c>
      <c r="L484" s="25">
        <v>0.32163306592750002</v>
      </c>
      <c r="M484" s="85">
        <v>0.162548573633153</v>
      </c>
    </row>
    <row r="485" spans="1:13" x14ac:dyDescent="0.35">
      <c r="A485" s="23" t="str">
        <f>B351&amp;C467&amp;D485</f>
        <v>CONSUMO PER CAPITA (kg ó litros por individuo)Total Bebidas CalientesDE 20 A 24 AÑOS</v>
      </c>
      <c r="B485" s="23">
        <v>0</v>
      </c>
      <c r="C485" s="23">
        <v>0</v>
      </c>
      <c r="D485" s="25" t="s">
        <v>89</v>
      </c>
      <c r="E485" s="25">
        <v>0.48226357329076902</v>
      </c>
      <c r="F485" s="25">
        <v>0.48248259965767498</v>
      </c>
      <c r="G485" s="25">
        <v>0.54087138376872201</v>
      </c>
      <c r="H485" s="25">
        <v>0.44433413780932701</v>
      </c>
      <c r="I485" s="25">
        <v>0.44968468210353402</v>
      </c>
      <c r="J485" s="25">
        <v>0.40556428441134501</v>
      </c>
      <c r="K485" s="25">
        <v>0.43704941603577002</v>
      </c>
      <c r="L485" s="25">
        <v>0.50762163944124306</v>
      </c>
      <c r="M485" s="85">
        <v>0.41038029424091699</v>
      </c>
    </row>
    <row r="486" spans="1:13" x14ac:dyDescent="0.35">
      <c r="A486" s="23" t="str">
        <f>B351&amp;C467&amp;D486</f>
        <v>CONSUMO PER CAPITA (kg ó litros por individuo)Total Bebidas CalientesDE 25 A 34 AÑOS</v>
      </c>
      <c r="B486" s="23">
        <v>0</v>
      </c>
      <c r="C486" s="23">
        <v>0</v>
      </c>
      <c r="D486" s="24" t="s">
        <v>90</v>
      </c>
      <c r="E486" s="24">
        <v>0.83685309843354805</v>
      </c>
      <c r="F486" s="24">
        <v>0.81948596376753102</v>
      </c>
      <c r="G486" s="24">
        <v>0.97127535429251599</v>
      </c>
      <c r="H486" s="24">
        <v>0.77804086264532202</v>
      </c>
      <c r="I486" s="24">
        <v>0.75212468056581605</v>
      </c>
      <c r="J486" s="24">
        <v>0.64104949556980895</v>
      </c>
      <c r="K486" s="24">
        <v>0.78901133412617197</v>
      </c>
      <c r="L486" s="24">
        <v>0.64227015104711005</v>
      </c>
      <c r="M486" s="85">
        <v>0.63206603610533296</v>
      </c>
    </row>
    <row r="487" spans="1:13" x14ac:dyDescent="0.35">
      <c r="A487" s="23" t="str">
        <f>B351&amp;C467&amp;D487</f>
        <v>CONSUMO PER CAPITA (kg ó litros por individuo)Total Bebidas CalientesDE 35 A 49 AÑOS</v>
      </c>
      <c r="B487" s="23">
        <v>0</v>
      </c>
      <c r="C487" s="23">
        <v>0</v>
      </c>
      <c r="D487" s="24" t="s">
        <v>91</v>
      </c>
      <c r="E487" s="24">
        <v>1.8452491727101501</v>
      </c>
      <c r="F487" s="24">
        <v>1.66813228496919</v>
      </c>
      <c r="G487" s="24">
        <v>1.9833717739583501</v>
      </c>
      <c r="H487" s="24">
        <v>1.74909809521237</v>
      </c>
      <c r="I487" s="24">
        <v>1.7041279655569299</v>
      </c>
      <c r="J487" s="24">
        <v>1.46566939125532</v>
      </c>
      <c r="K487" s="24">
        <v>1.7960244933388101</v>
      </c>
      <c r="L487" s="24">
        <v>1.549967833305</v>
      </c>
      <c r="M487" s="85">
        <v>1.4681949837721</v>
      </c>
    </row>
    <row r="488" spans="1:13" x14ac:dyDescent="0.35">
      <c r="A488" s="23" t="str">
        <f>B351&amp;C467&amp;D488</f>
        <v>CONSUMO PER CAPITA (kg ó litros por individuo)Total Bebidas CalientesDE 50 A 59 AÑOS</v>
      </c>
      <c r="B488" s="23">
        <v>0</v>
      </c>
      <c r="C488" s="23">
        <v>0</v>
      </c>
      <c r="D488" s="24" t="s">
        <v>92</v>
      </c>
      <c r="E488" s="24">
        <v>2.5715119080214901</v>
      </c>
      <c r="F488" s="24">
        <v>2.38684092304034</v>
      </c>
      <c r="G488" s="24">
        <v>2.9271197218932801</v>
      </c>
      <c r="H488" s="24">
        <v>2.4765680348291501</v>
      </c>
      <c r="I488" s="24">
        <v>2.67658238052055</v>
      </c>
      <c r="J488" s="24">
        <v>2.51091788619068</v>
      </c>
      <c r="K488" s="24">
        <v>3.0515407873785199</v>
      </c>
      <c r="L488" s="24">
        <v>2.4599388715131201</v>
      </c>
      <c r="M488" s="85">
        <v>2.52704134296064</v>
      </c>
    </row>
    <row r="489" spans="1:13" x14ac:dyDescent="0.35">
      <c r="A489" s="23" t="str">
        <f>B351&amp;C467&amp;D489</f>
        <v>CONSUMO PER CAPITA (kg ó litros por individuo)Total Bebidas CalientesDE 60 A 75 AÑOS</v>
      </c>
      <c r="B489" s="23">
        <v>0</v>
      </c>
      <c r="C489" s="23">
        <v>0</v>
      </c>
      <c r="D489" s="25" t="s">
        <v>93</v>
      </c>
      <c r="E489" s="25">
        <v>3.4311245741543002</v>
      </c>
      <c r="F489" s="24">
        <v>3.2687411391629699</v>
      </c>
      <c r="G489" s="24">
        <v>4.0228131580222204</v>
      </c>
      <c r="H489" s="24">
        <v>3.2744136999461602</v>
      </c>
      <c r="I489" s="24">
        <v>3.34441494265922</v>
      </c>
      <c r="J489" s="24">
        <v>3.2777250436629899</v>
      </c>
      <c r="K489" s="24">
        <v>4.0133261309708299</v>
      </c>
      <c r="L489" s="24">
        <v>3.1382036618899201</v>
      </c>
      <c r="M489" s="85">
        <v>3.24077335162047</v>
      </c>
    </row>
    <row r="490" spans="1:13" x14ac:dyDescent="0.35">
      <c r="A490" s="23" t="str">
        <f>B351&amp;C467&amp;D490</f>
        <v>CONSUMO PER CAPITA (kg ó litros por individuo)Total Bebidas CalientesNIVEL ALTO</v>
      </c>
      <c r="B490" s="23">
        <v>0</v>
      </c>
      <c r="C490" s="23">
        <v>0</v>
      </c>
      <c r="D490" s="24" t="s">
        <v>187</v>
      </c>
      <c r="E490" s="24">
        <v>2.1275848474216601</v>
      </c>
      <c r="F490" s="24">
        <v>1.96425098041985</v>
      </c>
      <c r="G490" s="24">
        <v>2.3869175573859498</v>
      </c>
      <c r="H490" s="24">
        <v>1.95995960965232</v>
      </c>
      <c r="I490" s="24">
        <v>2.0580582952206101</v>
      </c>
      <c r="J490" s="24">
        <v>1.9165763705682799</v>
      </c>
      <c r="K490" s="24">
        <v>2.38859916091844</v>
      </c>
      <c r="L490" s="24">
        <v>1.9913444703588301</v>
      </c>
      <c r="M490" s="85">
        <v>1.86838201751572</v>
      </c>
    </row>
    <row r="491" spans="1:13" x14ac:dyDescent="0.35">
      <c r="A491" s="23" t="str">
        <f>B351&amp;C467&amp;D491</f>
        <v>CONSUMO PER CAPITA (kg ó litros por individuo)Total Bebidas CalientesNIVEL MEDIO ALTO</v>
      </c>
      <c r="B491" s="23">
        <v>0</v>
      </c>
      <c r="C491" s="23">
        <v>0</v>
      </c>
      <c r="D491" s="24" t="s">
        <v>188</v>
      </c>
      <c r="E491" s="24">
        <v>1.8667336313676199</v>
      </c>
      <c r="F491" s="24">
        <v>1.76611508938408</v>
      </c>
      <c r="G491" s="24">
        <v>2.1512932186331799</v>
      </c>
      <c r="H491" s="24">
        <v>1.7436561844749401</v>
      </c>
      <c r="I491" s="24">
        <v>1.7020863324456601</v>
      </c>
      <c r="J491" s="24">
        <v>1.57084219492863</v>
      </c>
      <c r="K491" s="24">
        <v>1.8156351365114101</v>
      </c>
      <c r="L491" s="24">
        <v>1.55242731701555</v>
      </c>
      <c r="M491" s="85">
        <v>1.6275401781838099</v>
      </c>
    </row>
    <row r="492" spans="1:13" x14ac:dyDescent="0.35">
      <c r="A492" s="23" t="str">
        <f>B351&amp;C467&amp;D492</f>
        <v>CONSUMO PER CAPITA (kg ó litros por individuo)Total Bebidas CalientesNIVEL MEDIO</v>
      </c>
      <c r="B492" s="23">
        <v>0</v>
      </c>
      <c r="C492" s="23">
        <v>0</v>
      </c>
      <c r="D492" s="24" t="s">
        <v>189</v>
      </c>
      <c r="E492" s="24">
        <v>2.0139296898432799</v>
      </c>
      <c r="F492" s="24">
        <v>1.7489754800522499</v>
      </c>
      <c r="G492" s="24">
        <v>2.1029000026543399</v>
      </c>
      <c r="H492" s="24">
        <v>1.8791109217388999</v>
      </c>
      <c r="I492" s="24">
        <v>1.8708546147530101</v>
      </c>
      <c r="J492" s="24">
        <v>1.6969193973083401</v>
      </c>
      <c r="K492" s="24">
        <v>2.1148408047139502</v>
      </c>
      <c r="L492" s="24">
        <v>1.7410870322690699</v>
      </c>
      <c r="M492" s="85">
        <v>1.8456645658020201</v>
      </c>
    </row>
    <row r="493" spans="1:13" x14ac:dyDescent="0.35">
      <c r="A493" s="23" t="str">
        <f>B351&amp;C467&amp;D493</f>
        <v>CONSUMO PER CAPITA (kg ó litros por individuo)Total Bebidas CalientesNIVEL MEDIO BAJO</v>
      </c>
      <c r="B493" s="23">
        <v>0</v>
      </c>
      <c r="C493" s="23">
        <v>0</v>
      </c>
      <c r="D493" s="25" t="s">
        <v>190</v>
      </c>
      <c r="E493" s="25">
        <v>2.0069757214371902</v>
      </c>
      <c r="F493" s="24">
        <v>1.8891663433325401</v>
      </c>
      <c r="G493" s="24">
        <v>2.3575985352830799</v>
      </c>
      <c r="H493" s="24">
        <v>1.91544159068411</v>
      </c>
      <c r="I493" s="24">
        <v>2.0260782570542801</v>
      </c>
      <c r="J493" s="24">
        <v>1.88524764300674</v>
      </c>
      <c r="K493" s="24">
        <v>2.3858643589590001</v>
      </c>
      <c r="L493" s="24">
        <v>1.8905895661169301</v>
      </c>
      <c r="M493" s="85">
        <v>1.943227453942</v>
      </c>
    </row>
    <row r="494" spans="1:13" x14ac:dyDescent="0.35">
      <c r="A494" s="23" t="str">
        <f>B351&amp;C467&amp;D494</f>
        <v>CONSUMO PER CAPITA (kg ó litros por individuo)Total Bebidas CalientesHOMBRE</v>
      </c>
      <c r="B494" s="23">
        <v>0</v>
      </c>
      <c r="C494" s="23">
        <v>0</v>
      </c>
      <c r="D494" s="24" t="s">
        <v>98</v>
      </c>
      <c r="E494" s="24">
        <v>2.3589194333046799</v>
      </c>
      <c r="F494" s="24">
        <v>2.23078789490825</v>
      </c>
      <c r="G494" s="24">
        <v>2.7207656979456001</v>
      </c>
      <c r="H494" s="24">
        <v>2.2220857552298798</v>
      </c>
      <c r="I494" s="24">
        <v>2.2789752357122799</v>
      </c>
      <c r="J494" s="24">
        <v>2.16609850208483</v>
      </c>
      <c r="K494" s="24">
        <v>2.6792345147629302</v>
      </c>
      <c r="L494" s="24">
        <v>2.1235974509792599</v>
      </c>
      <c r="M494" s="85">
        <v>2.1467377032505701</v>
      </c>
    </row>
    <row r="495" spans="1:13" x14ac:dyDescent="0.35">
      <c r="A495" s="23" t="str">
        <f>B351&amp;C467&amp;D495</f>
        <v>CONSUMO PER CAPITA (kg ó litros por individuo)Total Bebidas CalientesMUJER</v>
      </c>
      <c r="B495" s="23">
        <v>0</v>
      </c>
      <c r="C495" s="23">
        <v>0</v>
      </c>
      <c r="D495" s="24" t="s">
        <v>99</v>
      </c>
      <c r="E495" s="24">
        <v>1.6601839787762001</v>
      </c>
      <c r="F495" s="24">
        <v>1.5206746199905199</v>
      </c>
      <c r="G495" s="24">
        <v>1.84331480524627</v>
      </c>
      <c r="H495" s="24">
        <v>1.60831014176209</v>
      </c>
      <c r="I495" s="24">
        <v>1.6092492648897401</v>
      </c>
      <c r="J495" s="24">
        <v>1.44647551150065</v>
      </c>
      <c r="K495" s="24">
        <v>1.7475337713469501</v>
      </c>
      <c r="L495" s="24">
        <v>1.4977078780208599</v>
      </c>
      <c r="M495" s="85">
        <v>1.4689118428249499</v>
      </c>
    </row>
    <row r="496" spans="1:13" x14ac:dyDescent="0.35">
      <c r="A496" s="23" t="str">
        <f>B351&amp;C496&amp;D496</f>
        <v>CONSUMO PER CAPITA (kg ó litros por individuo)Total AperitivosT.ESPAÑA</v>
      </c>
      <c r="B496" s="23">
        <v>0</v>
      </c>
      <c r="C496" s="23" t="s">
        <v>66</v>
      </c>
      <c r="D496" s="24" t="s">
        <v>46</v>
      </c>
      <c r="E496" s="24">
        <v>0.37582563116596002</v>
      </c>
      <c r="F496" s="24">
        <v>0.36266769325885501</v>
      </c>
      <c r="G496" s="24">
        <v>0.45869211964310003</v>
      </c>
      <c r="H496" s="24">
        <v>0.33720973267149901</v>
      </c>
      <c r="I496" s="24">
        <v>0.32627272606375302</v>
      </c>
      <c r="J496" s="24">
        <v>0.31785155919538599</v>
      </c>
      <c r="K496" s="24">
        <v>0.435476723675153</v>
      </c>
      <c r="L496" s="24">
        <v>0.34437583767851099</v>
      </c>
      <c r="M496" s="85">
        <v>0.33317443338232799</v>
      </c>
    </row>
    <row r="497" spans="1:13" x14ac:dyDescent="0.35">
      <c r="A497" s="23" t="str">
        <f>B351&amp;C496&amp;D497</f>
        <v>CONSUMO PER CAPITA (kg ó litros por individuo)Total AperitivosBCN AM</v>
      </c>
      <c r="B497" s="23">
        <v>0</v>
      </c>
      <c r="C497" s="23">
        <v>0</v>
      </c>
      <c r="D497" s="24" t="s">
        <v>50</v>
      </c>
      <c r="E497" s="25">
        <v>0.44700093548870901</v>
      </c>
      <c r="F497" s="24">
        <v>0.37260199330035998</v>
      </c>
      <c r="G497" s="24">
        <v>0.52861535325958597</v>
      </c>
      <c r="H497" s="25">
        <v>0.38304811990802701</v>
      </c>
      <c r="I497" s="24">
        <v>0.39041034399999702</v>
      </c>
      <c r="J497" s="25">
        <v>0.41595737352226803</v>
      </c>
      <c r="K497" s="25">
        <v>0.40222631272272402</v>
      </c>
      <c r="L497" s="25">
        <v>0.30790561255469401</v>
      </c>
      <c r="M497" s="85">
        <v>0.34573026490728598</v>
      </c>
    </row>
    <row r="498" spans="1:13" x14ac:dyDescent="0.35">
      <c r="A498" s="23" t="str">
        <f>B351&amp;C496&amp;D498</f>
        <v>CONSUMO PER CAPITA (kg ó litros por individuo)Total AperitivosREST.CAT ARAGON</v>
      </c>
      <c r="B498" s="23">
        <v>0</v>
      </c>
      <c r="C498" s="23">
        <v>0</v>
      </c>
      <c r="D498" s="25" t="s">
        <v>55</v>
      </c>
      <c r="E498" s="25">
        <v>0.37155707081461598</v>
      </c>
      <c r="F498" s="24">
        <v>0.43660393147959298</v>
      </c>
      <c r="G498" s="24">
        <v>0.51442253532514504</v>
      </c>
      <c r="H498" s="24">
        <v>0.37565844535638698</v>
      </c>
      <c r="I498" s="24">
        <v>0.382283741122103</v>
      </c>
      <c r="J498" s="24">
        <v>0.41002226873221498</v>
      </c>
      <c r="K498" s="24">
        <v>0.56088959517234904</v>
      </c>
      <c r="L498" s="24">
        <v>0.498571090363639</v>
      </c>
      <c r="M498" s="85">
        <v>0.47431248785158597</v>
      </c>
    </row>
    <row r="499" spans="1:13" x14ac:dyDescent="0.35">
      <c r="A499" s="23" t="str">
        <f>B351&amp;C496&amp;D499</f>
        <v>CONSUMO PER CAPITA (kg ó litros por individuo)Total AperitivosLEVANTE</v>
      </c>
      <c r="B499" s="23">
        <v>0</v>
      </c>
      <c r="C499" s="23">
        <v>0</v>
      </c>
      <c r="D499" s="24" t="s">
        <v>59</v>
      </c>
      <c r="E499" s="25">
        <v>0.37367271249558198</v>
      </c>
      <c r="F499" s="24">
        <v>0.335402693133529</v>
      </c>
      <c r="G499" s="24">
        <v>0.40514666445987702</v>
      </c>
      <c r="H499" s="24">
        <v>0.26401536459799402</v>
      </c>
      <c r="I499" s="24">
        <v>0.25130094931976799</v>
      </c>
      <c r="J499" s="24">
        <v>0.21871585359936099</v>
      </c>
      <c r="K499" s="24">
        <v>0.38148561790329</v>
      </c>
      <c r="L499" s="24">
        <v>0.235978489493781</v>
      </c>
      <c r="M499" s="85">
        <v>0.23728896497965399</v>
      </c>
    </row>
    <row r="500" spans="1:13" x14ac:dyDescent="0.35">
      <c r="A500" s="23" t="str">
        <f>B351&amp;C496&amp;D500</f>
        <v>CONSUMO PER CAPITA (kg ó litros por individuo)Total AperitivosANDALUCIA</v>
      </c>
      <c r="B500" s="23">
        <v>0</v>
      </c>
      <c r="C500" s="23">
        <v>0</v>
      </c>
      <c r="D500" s="24" t="s">
        <v>63</v>
      </c>
      <c r="E500" s="24">
        <v>0.33793282747345699</v>
      </c>
      <c r="F500" s="24">
        <v>0.32878279695705498</v>
      </c>
      <c r="G500" s="24">
        <v>0.45269089626901698</v>
      </c>
      <c r="H500" s="24">
        <v>0.35091001006931899</v>
      </c>
      <c r="I500" s="24">
        <v>0.32892055285388899</v>
      </c>
      <c r="J500" s="24">
        <v>0.30537254206590497</v>
      </c>
      <c r="K500" s="24">
        <v>0.40412102726150001</v>
      </c>
      <c r="L500" s="24">
        <v>0.348700608295757</v>
      </c>
      <c r="M500" s="85">
        <v>0.34199773117593901</v>
      </c>
    </row>
    <row r="501" spans="1:13" x14ac:dyDescent="0.35">
      <c r="A501" s="23" t="str">
        <f>B351&amp;C496&amp;D501</f>
        <v>CONSUMO PER CAPITA (kg ó litros por individuo)Total AperitivosMDD AM</v>
      </c>
      <c r="B501" s="23">
        <v>0</v>
      </c>
      <c r="C501" s="23">
        <v>0</v>
      </c>
      <c r="D501" s="24" t="s">
        <v>67</v>
      </c>
      <c r="E501" s="24">
        <v>0.27691354695411002</v>
      </c>
      <c r="F501" s="24">
        <v>0.29174824737877297</v>
      </c>
      <c r="G501" s="24">
        <v>0.39586352359912702</v>
      </c>
      <c r="H501" s="24">
        <v>0.265872867662099</v>
      </c>
      <c r="I501" s="24">
        <v>0.30445645898093499</v>
      </c>
      <c r="J501" s="24">
        <v>0.23514205189843099</v>
      </c>
      <c r="K501" s="24">
        <v>0.44129150278381402</v>
      </c>
      <c r="L501" s="24">
        <v>0.24738613615357899</v>
      </c>
      <c r="M501" s="85">
        <v>0.201879986151109</v>
      </c>
    </row>
    <row r="502" spans="1:13" x14ac:dyDescent="0.35">
      <c r="A502" s="23" t="str">
        <f>B351&amp;C496&amp;D502</f>
        <v>CONSUMO PER CAPITA (kg ó litros por individuo)Total AperitivosRTO CENTRO</v>
      </c>
      <c r="B502" s="23">
        <v>0</v>
      </c>
      <c r="C502" s="23">
        <v>0</v>
      </c>
      <c r="D502" s="24" t="s">
        <v>70</v>
      </c>
      <c r="E502" s="24">
        <v>0.44313170120617501</v>
      </c>
      <c r="F502" s="24">
        <v>0.43227080305599203</v>
      </c>
      <c r="G502" s="24">
        <v>0.47423031407116301</v>
      </c>
      <c r="H502" s="24">
        <v>0.439446719200001</v>
      </c>
      <c r="I502" s="24">
        <v>0.34757048363427301</v>
      </c>
      <c r="J502" s="24">
        <v>0.30198122104303898</v>
      </c>
      <c r="K502" s="24">
        <v>0.415248230675896</v>
      </c>
      <c r="L502" s="24">
        <v>0.54919145435200201</v>
      </c>
      <c r="M502" s="85">
        <v>0.51080995292428499</v>
      </c>
    </row>
    <row r="503" spans="1:13" x14ac:dyDescent="0.35">
      <c r="A503" s="23" t="str">
        <f>B351&amp;C496&amp;D503</f>
        <v>CONSUMO PER CAPITA (kg ó litros por individuo)Total AperitivosNORTE-CENTRO</v>
      </c>
      <c r="B503" s="23">
        <v>0</v>
      </c>
      <c r="C503" s="23">
        <v>0</v>
      </c>
      <c r="D503" s="24" t="s">
        <v>73</v>
      </c>
      <c r="E503" s="25">
        <v>0.55558930468293</v>
      </c>
      <c r="F503" s="24">
        <v>0.38974415264477003</v>
      </c>
      <c r="G503" s="24">
        <v>0.54102199843483501</v>
      </c>
      <c r="H503" s="24">
        <v>0.37544575191101098</v>
      </c>
      <c r="I503" s="24">
        <v>0.33178262832750899</v>
      </c>
      <c r="J503" s="24">
        <v>0.394019058457313</v>
      </c>
      <c r="K503" s="24">
        <v>0.544840533229631</v>
      </c>
      <c r="L503" s="24">
        <v>0.37640319456096899</v>
      </c>
      <c r="M503" s="85">
        <v>0.34328931506839699</v>
      </c>
    </row>
    <row r="504" spans="1:13" x14ac:dyDescent="0.35">
      <c r="A504" s="23" t="str">
        <f>B351&amp;C496&amp;D504</f>
        <v>CONSUMO PER CAPITA (kg ó litros por individuo)Total AperitivosNOROESTE</v>
      </c>
      <c r="B504" s="23">
        <v>0</v>
      </c>
      <c r="C504" s="23">
        <v>0</v>
      </c>
      <c r="D504" s="24" t="s">
        <v>75</v>
      </c>
      <c r="E504" s="25">
        <v>0.28438440888459299</v>
      </c>
      <c r="F504" s="24">
        <v>0.371200711375196</v>
      </c>
      <c r="G504" s="24">
        <v>0.40147984808766701</v>
      </c>
      <c r="H504" s="24">
        <v>0.28582919426190001</v>
      </c>
      <c r="I504" s="24">
        <v>0.30490826885865802</v>
      </c>
      <c r="J504" s="24">
        <v>0.34101572198991098</v>
      </c>
      <c r="K504" s="24">
        <v>0.34984835321681002</v>
      </c>
      <c r="L504" s="24">
        <v>0.22259720563497601</v>
      </c>
      <c r="M504" s="85">
        <v>0.25968636079214602</v>
      </c>
    </row>
    <row r="505" spans="1:13" x14ac:dyDescent="0.35">
      <c r="A505" s="23" t="str">
        <f>B351&amp;C496&amp;D505</f>
        <v>CONSUMO PER CAPITA (kg ó litros por individuo)Total Aperitivos&lt;2MIL</v>
      </c>
      <c r="B505" s="23">
        <v>0</v>
      </c>
      <c r="C505" s="23">
        <v>0</v>
      </c>
      <c r="D505" s="25" t="s">
        <v>78</v>
      </c>
      <c r="E505" s="25">
        <v>0.36807800386360801</v>
      </c>
      <c r="F505" s="25">
        <v>0.30980764311407499</v>
      </c>
      <c r="G505" s="25">
        <v>0.51388419203864899</v>
      </c>
      <c r="H505" s="25">
        <v>0.29638716651810798</v>
      </c>
      <c r="I505" s="25">
        <v>0.286889796190541</v>
      </c>
      <c r="J505" s="25">
        <v>0.36937437851767602</v>
      </c>
      <c r="K505" s="25">
        <v>0.45333414184371501</v>
      </c>
      <c r="L505" s="24">
        <v>0.248097603606664</v>
      </c>
      <c r="M505" s="85">
        <v>0.41247299407371801</v>
      </c>
    </row>
    <row r="506" spans="1:13" x14ac:dyDescent="0.35">
      <c r="A506" s="23" t="str">
        <f>B351&amp;C496&amp;D506</f>
        <v>CONSUMO PER CAPITA (kg ó litros por individuo)Total Aperitivos2-5MIL</v>
      </c>
      <c r="B506" s="23">
        <v>0</v>
      </c>
      <c r="C506" s="23">
        <v>0</v>
      </c>
      <c r="D506" s="25" t="s">
        <v>81</v>
      </c>
      <c r="E506" s="25">
        <v>0.370732014339692</v>
      </c>
      <c r="F506" s="24">
        <v>0.29792492942794302</v>
      </c>
      <c r="G506" s="24">
        <v>0.302890206919607</v>
      </c>
      <c r="H506" s="25">
        <v>0.20882638601891701</v>
      </c>
      <c r="I506" s="24">
        <v>0.30272507210449501</v>
      </c>
      <c r="J506" s="25">
        <v>0.218034321555998</v>
      </c>
      <c r="K506" s="25">
        <v>0.342904502147722</v>
      </c>
      <c r="L506" s="24">
        <v>0.26039664575492799</v>
      </c>
      <c r="M506" s="85">
        <v>0.22302742669436701</v>
      </c>
    </row>
    <row r="507" spans="1:13" x14ac:dyDescent="0.35">
      <c r="A507" s="23" t="str">
        <f>B351&amp;C496&amp;D507</f>
        <v>CONSUMO PER CAPITA (kg ó litros por individuo)Total Aperitivos5-10MIL</v>
      </c>
      <c r="B507" s="23">
        <v>0</v>
      </c>
      <c r="C507" s="23">
        <v>0</v>
      </c>
      <c r="D507" s="25" t="s">
        <v>82</v>
      </c>
      <c r="E507" s="25">
        <v>0.254368536244933</v>
      </c>
      <c r="F507" s="24">
        <v>0.34542268844345803</v>
      </c>
      <c r="G507" s="24">
        <v>0.481018497816943</v>
      </c>
      <c r="H507" s="24">
        <v>0.34713007158112003</v>
      </c>
      <c r="I507" s="24">
        <v>0.187661070960083</v>
      </c>
      <c r="J507" s="24">
        <v>0.18071855927379199</v>
      </c>
      <c r="K507" s="24">
        <v>0.28719889506124002</v>
      </c>
      <c r="L507" s="24">
        <v>0.2189101877988</v>
      </c>
      <c r="M507" s="85">
        <v>0.261290528417219</v>
      </c>
    </row>
    <row r="508" spans="1:13" x14ac:dyDescent="0.35">
      <c r="A508" s="23" t="str">
        <f>B351&amp;C496&amp;D508</f>
        <v>CONSUMO PER CAPITA (kg ó litros por individuo)Total Aperitivos10-30MIL</v>
      </c>
      <c r="B508" s="23">
        <v>0</v>
      </c>
      <c r="C508" s="23">
        <v>0</v>
      </c>
      <c r="D508" s="24" t="s">
        <v>83</v>
      </c>
      <c r="E508" s="24">
        <v>0.43235103598838098</v>
      </c>
      <c r="F508" s="24">
        <v>0.43381102257860599</v>
      </c>
      <c r="G508" s="24">
        <v>0.52188601617399499</v>
      </c>
      <c r="H508" s="24">
        <v>0.44812758363382299</v>
      </c>
      <c r="I508" s="24">
        <v>0.34689695244990099</v>
      </c>
      <c r="J508" s="24">
        <v>0.39061898865216699</v>
      </c>
      <c r="K508" s="24">
        <v>0.47622567960648898</v>
      </c>
      <c r="L508" s="24">
        <v>0.43685580278629499</v>
      </c>
      <c r="M508" s="85">
        <v>0.37881654740868198</v>
      </c>
    </row>
    <row r="509" spans="1:13" x14ac:dyDescent="0.35">
      <c r="A509" s="23" t="str">
        <f>B351&amp;C496&amp;D509</f>
        <v>CONSUMO PER CAPITA (kg ó litros por individuo)Total Aperitivos30-100MIL</v>
      </c>
      <c r="B509" s="23">
        <v>0</v>
      </c>
      <c r="C509" s="23">
        <v>0</v>
      </c>
      <c r="D509" s="24" t="s">
        <v>84</v>
      </c>
      <c r="E509" s="24">
        <v>0.40039801041759399</v>
      </c>
      <c r="F509" s="24">
        <v>0.35817680703194499</v>
      </c>
      <c r="G509" s="24">
        <v>0.42674081196963198</v>
      </c>
      <c r="H509" s="24">
        <v>0.327797257385881</v>
      </c>
      <c r="I509" s="24">
        <v>0.34433646550482599</v>
      </c>
      <c r="J509" s="24">
        <v>0.32358284167691098</v>
      </c>
      <c r="K509" s="24">
        <v>0.50528856660069899</v>
      </c>
      <c r="L509" s="24">
        <v>0.37539231677231999</v>
      </c>
      <c r="M509" s="85">
        <v>0.39536721662962598</v>
      </c>
    </row>
    <row r="510" spans="1:13" x14ac:dyDescent="0.35">
      <c r="A510" s="23" t="str">
        <f>B351&amp;C496&amp;D510</f>
        <v>CONSUMO PER CAPITA (kg ó litros por individuo)Total Aperitivos100-200MIL</v>
      </c>
      <c r="B510" s="23">
        <v>0</v>
      </c>
      <c r="C510" s="23">
        <v>0</v>
      </c>
      <c r="D510" s="24" t="s">
        <v>85</v>
      </c>
      <c r="E510" s="24">
        <v>0.26757243728528401</v>
      </c>
      <c r="F510" s="24">
        <v>0.231955101041808</v>
      </c>
      <c r="G510" s="24">
        <v>0.376593150409194</v>
      </c>
      <c r="H510" s="24">
        <v>0.26385122109738901</v>
      </c>
      <c r="I510" s="24">
        <v>0.32645315398283098</v>
      </c>
      <c r="J510" s="24">
        <v>0.28047245486149502</v>
      </c>
      <c r="K510" s="24">
        <v>0.36188369746946403</v>
      </c>
      <c r="L510" s="24">
        <v>0.28270662942950497</v>
      </c>
      <c r="M510" s="85">
        <v>0.27468358654418401</v>
      </c>
    </row>
    <row r="511" spans="1:13" x14ac:dyDescent="0.35">
      <c r="A511" s="23" t="str">
        <f>B351&amp;C496&amp;D511</f>
        <v>CONSUMO PER CAPITA (kg ó litros por individuo)Total Aperitivos200-500MIL</v>
      </c>
      <c r="B511" s="23">
        <v>0</v>
      </c>
      <c r="C511" s="23">
        <v>0</v>
      </c>
      <c r="D511" s="24" t="s">
        <v>86</v>
      </c>
      <c r="E511" s="24">
        <v>0.51488412453652499</v>
      </c>
      <c r="F511" s="24">
        <v>0.481406805738127</v>
      </c>
      <c r="G511" s="24">
        <v>0.59063803756909306</v>
      </c>
      <c r="H511" s="24">
        <v>0.38893202831364598</v>
      </c>
      <c r="I511" s="24">
        <v>0.38144831635805398</v>
      </c>
      <c r="J511" s="24">
        <v>0.37296450686773502</v>
      </c>
      <c r="K511" s="24">
        <v>0.485965362503396</v>
      </c>
      <c r="L511" s="24">
        <v>0.41614921530689902</v>
      </c>
      <c r="M511" s="85">
        <v>0.35610671510955799</v>
      </c>
    </row>
    <row r="512" spans="1:13" x14ac:dyDescent="0.35">
      <c r="A512" s="23" t="str">
        <f>B351&amp;C496&amp;D512</f>
        <v>CONSUMO PER CAPITA (kg ó litros por individuo)Total Aperitivos&gt;500MIL</v>
      </c>
      <c r="B512" s="23">
        <v>0</v>
      </c>
      <c r="C512" s="23">
        <v>0</v>
      </c>
      <c r="D512" s="24" t="s">
        <v>87</v>
      </c>
      <c r="E512" s="24">
        <v>0.306146697906511</v>
      </c>
      <c r="F512" s="24">
        <v>0.32914308815700499</v>
      </c>
      <c r="G512" s="24">
        <v>0.40679479599456497</v>
      </c>
      <c r="H512" s="24">
        <v>0.291981719736851</v>
      </c>
      <c r="I512" s="24">
        <v>0.33126728810045197</v>
      </c>
      <c r="J512" s="24">
        <v>0.30269124849454898</v>
      </c>
      <c r="K512" s="24">
        <v>0.41582586916468001</v>
      </c>
      <c r="L512" s="24">
        <v>0.31824525387455099</v>
      </c>
      <c r="M512" s="85">
        <v>0.27554642613386898</v>
      </c>
    </row>
    <row r="513" spans="1:13" x14ac:dyDescent="0.35">
      <c r="A513" s="23" t="str">
        <f>B351&amp;C496&amp;D513</f>
        <v>CONSUMO PER CAPITA (kg ó litros por individuo)Total AperitivosDE 15 A 19 AÑOS</v>
      </c>
      <c r="B513" s="23">
        <v>0</v>
      </c>
      <c r="C513" s="23">
        <v>0</v>
      </c>
      <c r="D513" s="25" t="s">
        <v>88</v>
      </c>
      <c r="E513" s="25">
        <v>0.39869694093627001</v>
      </c>
      <c r="F513" s="24">
        <v>0.28848767391133301</v>
      </c>
      <c r="G513" s="24">
        <v>0.46485886472149102</v>
      </c>
      <c r="H513" s="24">
        <v>0.371860187936016</v>
      </c>
      <c r="I513" s="24">
        <v>0.28856063221450601</v>
      </c>
      <c r="J513" s="25">
        <v>0.22227957048769401</v>
      </c>
      <c r="K513" s="25">
        <v>0.32568370765138299</v>
      </c>
      <c r="L513" s="25">
        <v>0.43659417962305902</v>
      </c>
      <c r="M513" s="85">
        <v>0.33344598764686301</v>
      </c>
    </row>
    <row r="514" spans="1:13" x14ac:dyDescent="0.35">
      <c r="A514" s="23" t="str">
        <f>B351&amp;C496&amp;D514</f>
        <v>CONSUMO PER CAPITA (kg ó litros por individuo)Total AperitivosDE 20 A 24 AÑOS</v>
      </c>
      <c r="B514" s="23">
        <v>0</v>
      </c>
      <c r="C514" s="23">
        <v>0</v>
      </c>
      <c r="D514" s="24" t="s">
        <v>89</v>
      </c>
      <c r="E514" s="25">
        <v>0.22074124034335099</v>
      </c>
      <c r="F514" s="24">
        <v>0.173741029861538</v>
      </c>
      <c r="G514" s="24">
        <v>0.166332602133103</v>
      </c>
      <c r="H514" s="24">
        <v>0.19211339948265699</v>
      </c>
      <c r="I514" s="24">
        <v>0.21591831607706399</v>
      </c>
      <c r="J514" s="24">
        <v>0.229407436593181</v>
      </c>
      <c r="K514" s="24">
        <v>0.23864638575213601</v>
      </c>
      <c r="L514" s="24">
        <v>0.17076370822116199</v>
      </c>
      <c r="M514" s="85">
        <v>0.18465856060031499</v>
      </c>
    </row>
    <row r="515" spans="1:13" x14ac:dyDescent="0.35">
      <c r="A515" s="23" t="str">
        <f>B351&amp;C496&amp;D515</f>
        <v>CONSUMO PER CAPITA (kg ó litros por individuo)Total AperitivosDE 25 A 34 AÑOS</v>
      </c>
      <c r="B515" s="23">
        <v>0</v>
      </c>
      <c r="C515" s="23">
        <v>0</v>
      </c>
      <c r="D515" s="24" t="s">
        <v>90</v>
      </c>
      <c r="E515" s="24">
        <v>0.23635183253752101</v>
      </c>
      <c r="F515" s="24">
        <v>0.27801955351851299</v>
      </c>
      <c r="G515" s="24">
        <v>0.34095259332952499</v>
      </c>
      <c r="H515" s="24">
        <v>0.212271556999857</v>
      </c>
      <c r="I515" s="24">
        <v>0.214864058851328</v>
      </c>
      <c r="J515" s="24">
        <v>0.22002015791649901</v>
      </c>
      <c r="K515" s="24">
        <v>0.27822934643728198</v>
      </c>
      <c r="L515" s="24">
        <v>0.224343996559773</v>
      </c>
      <c r="M515" s="85">
        <v>0.14403215897279001</v>
      </c>
    </row>
    <row r="516" spans="1:13" x14ac:dyDescent="0.35">
      <c r="A516" s="23" t="str">
        <f>B351&amp;C496&amp;D516</f>
        <v>CONSUMO PER CAPITA (kg ó litros por individuo)Total AperitivosDE 35 A 49 AÑOS</v>
      </c>
      <c r="B516" s="23">
        <v>0</v>
      </c>
      <c r="C516" s="23">
        <v>0</v>
      </c>
      <c r="D516" s="24" t="s">
        <v>91</v>
      </c>
      <c r="E516" s="24">
        <v>0.380796521540189</v>
      </c>
      <c r="F516" s="24">
        <v>0.341584438392046</v>
      </c>
      <c r="G516" s="24">
        <v>0.43892525081582501</v>
      </c>
      <c r="H516" s="24">
        <v>0.32403840151350799</v>
      </c>
      <c r="I516" s="24">
        <v>0.25916484646638699</v>
      </c>
      <c r="J516" s="24">
        <v>0.26626699813136301</v>
      </c>
      <c r="K516" s="24">
        <v>0.38614600436865398</v>
      </c>
      <c r="L516" s="24">
        <v>0.20569885024120699</v>
      </c>
      <c r="M516" s="85">
        <v>0.25019651019212402</v>
      </c>
    </row>
    <row r="517" spans="1:13" x14ac:dyDescent="0.35">
      <c r="A517" s="23" t="str">
        <f>B351&amp;C496&amp;D517</f>
        <v>CONSUMO PER CAPITA (kg ó litros por individuo)Total AperitivosDE 50 A 59 AÑOS</v>
      </c>
      <c r="B517" s="23">
        <v>0</v>
      </c>
      <c r="C517" s="23">
        <v>0</v>
      </c>
      <c r="D517" s="24" t="s">
        <v>92</v>
      </c>
      <c r="E517" s="25">
        <v>0.36569615491006702</v>
      </c>
      <c r="F517" s="24">
        <v>0.381525086454854</v>
      </c>
      <c r="G517" s="24">
        <v>0.51404392634403795</v>
      </c>
      <c r="H517" s="24">
        <v>0.38000132847649498</v>
      </c>
      <c r="I517" s="24">
        <v>0.38932265402701</v>
      </c>
      <c r="J517" s="24">
        <v>0.345050962544457</v>
      </c>
      <c r="K517" s="24">
        <v>0.45821194267404503</v>
      </c>
      <c r="L517" s="24">
        <v>0.33443931372119601</v>
      </c>
      <c r="M517" s="85">
        <v>0.31101840626810201</v>
      </c>
    </row>
    <row r="518" spans="1:13" x14ac:dyDescent="0.35">
      <c r="A518" s="23" t="str">
        <f>B351&amp;C496&amp;D518</f>
        <v>CONSUMO PER CAPITA (kg ó litros por individuo)Total AperitivosDE 60 A 75 AÑOS</v>
      </c>
      <c r="B518" s="23">
        <v>0</v>
      </c>
      <c r="C518" s="23">
        <v>0</v>
      </c>
      <c r="D518" s="25" t="s">
        <v>93</v>
      </c>
      <c r="E518" s="25">
        <v>0.504437319232796</v>
      </c>
      <c r="F518" s="25">
        <v>0.504342025442579</v>
      </c>
      <c r="G518" s="25">
        <v>0.59395442717491398</v>
      </c>
      <c r="H518" s="25">
        <v>0.42784631315536398</v>
      </c>
      <c r="I518" s="25">
        <v>0.47024830213185997</v>
      </c>
      <c r="J518" s="25">
        <v>0.47579133846183003</v>
      </c>
      <c r="K518" s="25">
        <v>0.66797622910827503</v>
      </c>
      <c r="L518" s="25">
        <v>0.62631219267299898</v>
      </c>
      <c r="M518" s="85">
        <v>0.61542389258235697</v>
      </c>
    </row>
    <row r="519" spans="1:13" x14ac:dyDescent="0.35">
      <c r="A519" s="23" t="str">
        <f>B351&amp;C496&amp;D519</f>
        <v>CONSUMO PER CAPITA (kg ó litros por individuo)Total AperitivosNIVEL ALTO</v>
      </c>
      <c r="B519" s="23">
        <v>0</v>
      </c>
      <c r="C519" s="23">
        <v>0</v>
      </c>
      <c r="D519" s="24" t="s">
        <v>187</v>
      </c>
      <c r="E519" s="24">
        <v>0.310747328839582</v>
      </c>
      <c r="F519" s="24">
        <v>0.32241117485076598</v>
      </c>
      <c r="G519" s="24">
        <v>0.396929353296187</v>
      </c>
      <c r="H519" s="24">
        <v>0.31553491504532999</v>
      </c>
      <c r="I519" s="24">
        <v>0.32620543805192098</v>
      </c>
      <c r="J519" s="24">
        <v>0.31265221807044402</v>
      </c>
      <c r="K519" s="24">
        <v>0.42663034914828402</v>
      </c>
      <c r="L519" s="24">
        <v>0.27399697152061497</v>
      </c>
      <c r="M519" s="85">
        <v>0.23353214183898599</v>
      </c>
    </row>
    <row r="520" spans="1:13" x14ac:dyDescent="0.35">
      <c r="A520" s="23" t="str">
        <f>B351&amp;C496&amp;D520</f>
        <v>CONSUMO PER CAPITA (kg ó litros por individuo)Total AperitivosNIVEL MEDIO ALTO</v>
      </c>
      <c r="B520" s="23">
        <v>0</v>
      </c>
      <c r="C520" s="23">
        <v>0</v>
      </c>
      <c r="D520" s="24" t="s">
        <v>188</v>
      </c>
      <c r="E520" s="24">
        <v>0.28500468775884602</v>
      </c>
      <c r="F520" s="24">
        <v>0.28455430692955302</v>
      </c>
      <c r="G520" s="24">
        <v>0.413746611465797</v>
      </c>
      <c r="H520" s="24">
        <v>0.26183569525341699</v>
      </c>
      <c r="I520" s="24">
        <v>0.237328461540075</v>
      </c>
      <c r="J520" s="24">
        <v>0.22424584875481199</v>
      </c>
      <c r="K520" s="24">
        <v>0.30802525433608702</v>
      </c>
      <c r="L520" s="24">
        <v>0.19050268135252801</v>
      </c>
      <c r="M520" s="85">
        <v>0.21962855639565801</v>
      </c>
    </row>
    <row r="521" spans="1:13" x14ac:dyDescent="0.35">
      <c r="A521" s="23" t="str">
        <f>B351&amp;C496&amp;D521</f>
        <v>CONSUMO PER CAPITA (kg ó litros por individuo)Total AperitivosNIVEL MEDIO</v>
      </c>
      <c r="B521" s="23">
        <v>0</v>
      </c>
      <c r="C521" s="23">
        <v>0</v>
      </c>
      <c r="D521" s="24" t="s">
        <v>189</v>
      </c>
      <c r="E521" s="24">
        <v>0.47524492947351599</v>
      </c>
      <c r="F521" s="24">
        <v>0.49003729755803399</v>
      </c>
      <c r="G521" s="24">
        <v>0.56917565869799103</v>
      </c>
      <c r="H521" s="24">
        <v>0.38212328812350399</v>
      </c>
      <c r="I521" s="24">
        <v>0.345774664771064</v>
      </c>
      <c r="J521" s="24">
        <v>0.32232955022298998</v>
      </c>
      <c r="K521" s="24">
        <v>0.473996548881085</v>
      </c>
      <c r="L521" s="24">
        <v>0.45283426457203801</v>
      </c>
      <c r="M521" s="85">
        <v>0.45857626934415502</v>
      </c>
    </row>
    <row r="522" spans="1:13" x14ac:dyDescent="0.35">
      <c r="A522" s="23" t="str">
        <f>B351&amp;C496&amp;D522</f>
        <v>CONSUMO PER CAPITA (kg ó litros por individuo)Total AperitivosNIVEL MEDIO BAJO</v>
      </c>
      <c r="B522" s="23">
        <v>0</v>
      </c>
      <c r="C522" s="23">
        <v>0</v>
      </c>
      <c r="D522" s="24" t="s">
        <v>190</v>
      </c>
      <c r="E522" s="25">
        <v>0.28867241957712803</v>
      </c>
      <c r="F522" s="24">
        <v>0.28837032880151298</v>
      </c>
      <c r="G522" s="24">
        <v>0.36052632982653199</v>
      </c>
      <c r="H522" s="24">
        <v>0.313210704691887</v>
      </c>
      <c r="I522" s="24">
        <v>0.27286132846016697</v>
      </c>
      <c r="J522" s="24">
        <v>0.24700028962436801</v>
      </c>
      <c r="K522" s="24">
        <v>0.40115185983684698</v>
      </c>
      <c r="L522" s="24">
        <v>0.31779981687837899</v>
      </c>
      <c r="M522" s="85">
        <v>0.33815279098436102</v>
      </c>
    </row>
    <row r="523" spans="1:13" x14ac:dyDescent="0.35">
      <c r="A523" s="23" t="str">
        <f>B351&amp;C496&amp;D523</f>
        <v>CONSUMO PER CAPITA (kg ó litros por individuo)Total AperitivosHOMBRE</v>
      </c>
      <c r="B523" s="23">
        <v>0</v>
      </c>
      <c r="C523" s="23">
        <v>0</v>
      </c>
      <c r="D523" s="24" t="s">
        <v>98</v>
      </c>
      <c r="E523" s="24">
        <v>0.28930829699185401</v>
      </c>
      <c r="F523" s="24">
        <v>0.30221033316632401</v>
      </c>
      <c r="G523" s="24">
        <v>0.35447729557221003</v>
      </c>
      <c r="H523" s="24">
        <v>0.27369988969815301</v>
      </c>
      <c r="I523" s="24">
        <v>0.26931681410165098</v>
      </c>
      <c r="J523" s="24">
        <v>0.26753578809701201</v>
      </c>
      <c r="K523" s="24">
        <v>0.34749331344534601</v>
      </c>
      <c r="L523" s="24">
        <v>0.316118509197375</v>
      </c>
      <c r="M523" s="85">
        <v>0.327037094115398</v>
      </c>
    </row>
    <row r="524" spans="1:13" x14ac:dyDescent="0.35">
      <c r="A524" s="23" t="str">
        <f>B351&amp;C496&amp;D524</f>
        <v>CONSUMO PER CAPITA (kg ó litros por individuo)Total AperitivosMUJER</v>
      </c>
      <c r="B524" s="23">
        <v>0</v>
      </c>
      <c r="C524" s="23">
        <v>0</v>
      </c>
      <c r="D524" s="24" t="s">
        <v>99</v>
      </c>
      <c r="E524" s="24">
        <v>0.46131074155739998</v>
      </c>
      <c r="F524" s="24">
        <v>0.422404698183732</v>
      </c>
      <c r="G524" s="24">
        <v>0.56166514021981595</v>
      </c>
      <c r="H524" s="24">
        <v>0.39996328696378702</v>
      </c>
      <c r="I524" s="24">
        <v>0.38250440147973902</v>
      </c>
      <c r="J524" s="24">
        <v>0.367528180044355</v>
      </c>
      <c r="K524" s="24">
        <v>0.52236213037048795</v>
      </c>
      <c r="L524" s="24">
        <v>0.37226824277331899</v>
      </c>
      <c r="M524" s="85">
        <v>0.33924814878887899</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5">
    <tabColor rgb="FF92D050"/>
  </sheetPr>
  <dimension ref="A1:O81"/>
  <sheetViews>
    <sheetView showGridLines="0" showRowColHeaders="0" zoomScale="70" zoomScaleNormal="70" workbookViewId="0">
      <selection activeCell="B18" sqref="B18"/>
    </sheetView>
  </sheetViews>
  <sheetFormatPr baseColWidth="10" defaultColWidth="11.453125" defaultRowHeight="14.5" x14ac:dyDescent="0.35"/>
  <cols>
    <col min="1" max="1" width="54.81640625" style="45" customWidth="1"/>
    <col min="2" max="2" width="8.453125" style="45" customWidth="1"/>
    <col min="3" max="11" width="18.54296875" style="45" customWidth="1"/>
    <col min="12" max="12" width="2.453125" style="45" customWidth="1"/>
    <col min="13" max="13" width="18.54296875" style="45" customWidth="1"/>
    <col min="14" max="14" width="1.26953125" style="45" customWidth="1"/>
    <col min="15" max="15" width="53.81640625" style="5" customWidth="1"/>
    <col min="16" max="16" width="21.7265625" style="5" bestFit="1" customWidth="1"/>
    <col min="17" max="17" width="25.7265625" style="5" customWidth="1"/>
    <col min="18" max="18" width="19.54296875" style="5" customWidth="1"/>
    <col min="19" max="16384" width="11.453125" style="5"/>
  </cols>
  <sheetData>
    <row r="1" spans="1:15" ht="48.75" customHeight="1" x14ac:dyDescent="0.35">
      <c r="A1" s="102" t="s">
        <v>0</v>
      </c>
      <c r="B1" s="102"/>
      <c r="C1" s="103"/>
      <c r="D1" s="103"/>
      <c r="E1" s="103"/>
      <c r="F1" s="103"/>
      <c r="G1" s="103"/>
      <c r="H1" s="103"/>
      <c r="I1" s="103"/>
      <c r="J1" s="103"/>
      <c r="K1" s="103"/>
      <c r="L1" s="103"/>
      <c r="M1" s="103"/>
      <c r="N1" s="103"/>
    </row>
    <row r="2" spans="1:15" x14ac:dyDescent="0.35">
      <c r="A2" s="80">
        <v>2</v>
      </c>
      <c r="B2" s="80"/>
      <c r="C2" s="81"/>
      <c r="D2" s="81"/>
      <c r="E2" s="81"/>
      <c r="F2" s="81"/>
      <c r="G2" s="81"/>
      <c r="H2" s="81"/>
      <c r="I2" s="81"/>
      <c r="J2" s="81"/>
      <c r="K2" s="81"/>
      <c r="L2" s="81"/>
      <c r="M2" s="81"/>
      <c r="N2" s="81"/>
    </row>
    <row r="3" spans="1:15" ht="21" customHeight="1" x14ac:dyDescent="0.35">
      <c r="A3" s="81"/>
      <c r="C3" s="81"/>
      <c r="D3" s="81"/>
      <c r="E3" s="81"/>
      <c r="F3" s="81"/>
      <c r="G3" s="81"/>
      <c r="H3" s="81"/>
      <c r="I3" s="81"/>
      <c r="J3" s="81"/>
      <c r="K3" s="81"/>
      <c r="L3" s="81"/>
      <c r="M3" s="81"/>
      <c r="N3" s="81"/>
    </row>
    <row r="4" spans="1:15" ht="19" thickBot="1" x14ac:dyDescent="0.4">
      <c r="A4" s="77" t="s">
        <v>100</v>
      </c>
      <c r="B4" s="72"/>
      <c r="C4" s="81"/>
      <c r="D4" s="81"/>
      <c r="E4" s="81"/>
      <c r="F4" s="81"/>
      <c r="G4" s="81"/>
      <c r="H4" s="81"/>
      <c r="I4" s="81"/>
      <c r="J4" s="81"/>
      <c r="K4" s="81"/>
      <c r="L4" s="81"/>
      <c r="M4" s="81"/>
      <c r="N4" s="81"/>
    </row>
    <row r="5" spans="1:15" ht="15" thickTop="1" x14ac:dyDescent="0.35">
      <c r="A5" s="70"/>
      <c r="B5" s="71"/>
      <c r="C5" s="81"/>
      <c r="D5" s="81"/>
      <c r="E5" s="81"/>
      <c r="F5" s="81"/>
      <c r="G5" s="81"/>
      <c r="H5" s="81"/>
      <c r="I5" s="81"/>
      <c r="J5" s="81"/>
      <c r="K5" s="81"/>
      <c r="L5" s="81"/>
      <c r="M5" s="81"/>
      <c r="N5" s="81"/>
    </row>
    <row r="6" spans="1:15" ht="32.25" customHeight="1" x14ac:dyDescent="0.35">
      <c r="A6" s="72">
        <v>2</v>
      </c>
      <c r="B6" s="72"/>
      <c r="C6" s="71">
        <v>4</v>
      </c>
      <c r="D6" s="71">
        <v>5</v>
      </c>
      <c r="E6" s="71">
        <v>6</v>
      </c>
      <c r="F6" s="71">
        <v>7</v>
      </c>
      <c r="G6" s="71">
        <v>8</v>
      </c>
      <c r="H6" s="71">
        <v>9</v>
      </c>
      <c r="I6" s="71">
        <v>10</v>
      </c>
      <c r="J6" s="71">
        <v>11</v>
      </c>
      <c r="K6" s="71">
        <v>12</v>
      </c>
      <c r="L6" s="5"/>
      <c r="M6" s="5"/>
      <c r="N6" s="81"/>
    </row>
    <row r="7" spans="1:15" ht="25" customHeight="1" x14ac:dyDescent="0.35">
      <c r="A7" s="73" t="str">
        <f>VLOOKUP(A6,DESPLEGABLES!C3:E13,3,0)</f>
        <v>VOLUMEN (Miles kg ó litros)</v>
      </c>
      <c r="B7" s="73"/>
      <c r="C7" s="90" t="str">
        <f>KPI_DATOS!D2</f>
        <v>TRIM 1 23</v>
      </c>
      <c r="D7" s="90" t="str">
        <f>KPI_DATOS!E2</f>
        <v>TRIM 2 23</v>
      </c>
      <c r="E7" s="90" t="str">
        <f>KPI_DATOS!F2</f>
        <v>TRIM 3 23</v>
      </c>
      <c r="F7" s="90" t="str">
        <f>KPI_DATOS!G2</f>
        <v>TRIM 4 23</v>
      </c>
      <c r="G7" s="90" t="str">
        <f>KPI_DATOS!H2</f>
        <v>TRIM 1 24</v>
      </c>
      <c r="H7" s="90" t="str">
        <f>KPI_DATOS!I2</f>
        <v>TRIM 2 24</v>
      </c>
      <c r="I7" s="90" t="str">
        <f>KPI_DATOS!J2</f>
        <v>TRIM 3 24</v>
      </c>
      <c r="J7" s="90" t="str">
        <f>KPI_DATOS!K2</f>
        <v>TRIM 4 24</v>
      </c>
      <c r="K7" s="90" t="str">
        <f>KPI_DATOS!L2</f>
        <v>TRIM 1 25</v>
      </c>
      <c r="L7" s="11"/>
      <c r="M7" s="91" t="str">
        <f>"Evolucion "&amp;K7&amp;" vs "&amp;G7</f>
        <v>Evolucion TRIM 1 25 vs TRIM 1 24</v>
      </c>
      <c r="N7" s="81"/>
    </row>
    <row r="8" spans="1:15" ht="25" customHeight="1" x14ac:dyDescent="0.35">
      <c r="A8" s="74" t="s">
        <v>101</v>
      </c>
      <c r="B8" s="45" t="s">
        <v>43</v>
      </c>
      <c r="C8" s="92">
        <f>IF($A$6&lt;4,VLOOKUP($A$7&amp;$B8,KPI_DATOS!$A:$L,C$6,0)/1000,VLOOKUP($A$7&amp;$B8,KPI_DATOS!$A:$L,C$6,0))</f>
        <v>812.78907704297194</v>
      </c>
      <c r="D8" s="92">
        <f>IF($A$6&lt;4,VLOOKUP($A$7&amp;$B8,KPI_DATOS!$A:$L,D$6,0)/1000,VLOOKUP($A$7&amp;$B8,KPI_DATOS!$A:$L,D$6,0))</f>
        <v>888.16953755380007</v>
      </c>
      <c r="E8" s="92">
        <f>IF($A$6&lt;4,VLOOKUP($A$7&amp;$B8,KPI_DATOS!$A:$L,E$6,0)/1000,VLOOKUP($A$7&amp;$B8,KPI_DATOS!$A:$L,E$6,0))</f>
        <v>1309.1564127269598</v>
      </c>
      <c r="F8" s="92">
        <f>IF($A$6&lt;4,VLOOKUP($A$7&amp;$B8,KPI_DATOS!$A:$L,F$6,0)/1000,VLOOKUP($A$7&amp;$B8,KPI_DATOS!$A:$L,F$6,0))</f>
        <v>844.36450808944994</v>
      </c>
      <c r="G8" s="92">
        <f>IF($A$6&lt;4,VLOOKUP($A$7&amp;$B8,KPI_DATOS!$A:$L,G$6,0)/1000,VLOOKUP($A$7&amp;$B8,KPI_DATOS!$A:$L,G$6,0))</f>
        <v>813.94089692290891</v>
      </c>
      <c r="H8" s="92">
        <f>IF($A$6&lt;4,VLOOKUP($A$7&amp;$B8,KPI_DATOS!$A:$L,H$6,0)/1000,VLOOKUP($A$7&amp;$B8,KPI_DATOS!$A:$L,H$6,0))</f>
        <v>883.39599811740504</v>
      </c>
      <c r="I8" s="92">
        <f>IF($A$6&lt;4,VLOOKUP($A$7&amp;$B8,KPI_DATOS!$A:$L,I$6,0)/1000,VLOOKUP($A$7&amp;$B8,KPI_DATOS!$A:$L,I$6,0))</f>
        <v>1315.57577445119</v>
      </c>
      <c r="J8" s="92">
        <f>IF($A$6&lt;4,VLOOKUP($A$7&amp;$B8,KPI_DATOS!$A:$L,J$6,0)/1000,VLOOKUP($A$7&amp;$B8,KPI_DATOS!$A:$L,J$6,0))</f>
        <v>832.28733686167698</v>
      </c>
      <c r="K8" s="92">
        <f>IF($A$6&lt;4,VLOOKUP($A$7&amp;$B8,KPI_DATOS!$A:$L,K$6,0)/1000,VLOOKUP($A$7&amp;$B8,KPI_DATOS!$A:$L,K$6,0))</f>
        <v>817.35467573628398</v>
      </c>
      <c r="L8" s="11"/>
      <c r="M8" s="93">
        <f>IFERROR(IF($A$6=4,(K8-G8),((K8/G8-1)*100)),"-")</f>
        <v>0.41941359947397228</v>
      </c>
      <c r="N8" s="81"/>
      <c r="O8" s="82"/>
    </row>
    <row r="9" spans="1:15" ht="25" customHeight="1" x14ac:dyDescent="0.35">
      <c r="A9" s="83" t="s">
        <v>45</v>
      </c>
      <c r="C9" s="92">
        <f>IF($A$6&lt;4,VLOOKUP($A$7&amp;$A9,KPI_DATOS!$A:$L,C$6,0)/1000,VLOOKUP($A$7&amp;$A9,KPI_DATOS!$A:$L,C$6,0))</f>
        <v>345.14968261305</v>
      </c>
      <c r="D9" s="92">
        <f>IF($A$6&lt;4,VLOOKUP($A$7&amp;$A9,KPI_DATOS!$A:$L,D$6,0)/1000,VLOOKUP($A$7&amp;$A9,KPI_DATOS!$A:$L,D$6,0))</f>
        <v>358.63290047040999</v>
      </c>
      <c r="E9" s="92">
        <f>IF($A$6&lt;4,VLOOKUP($A$7&amp;$A9,KPI_DATOS!$A:$L,E$6,0)/1000,VLOOKUP($A$7&amp;$A9,KPI_DATOS!$A:$L,E$6,0))</f>
        <v>509.09654919859997</v>
      </c>
      <c r="F9" s="92">
        <f>IF($A$6&lt;4,VLOOKUP($A$7&amp;$A9,KPI_DATOS!$A:$L,F$6,0)/1000,VLOOKUP($A$7&amp;$A9,KPI_DATOS!$A:$L,F$6,0))</f>
        <v>353.97041186162005</v>
      </c>
      <c r="G9" s="92">
        <f>IF($A$6&lt;4,VLOOKUP($A$7&amp;$A9,KPI_DATOS!$A:$L,G$6,0)/1000,VLOOKUP($A$7&amp;$A9,KPI_DATOS!$A:$L,G$6,0))</f>
        <v>358.419585885625</v>
      </c>
      <c r="H9" s="92">
        <f>IF($A$6&lt;4,VLOOKUP($A$7&amp;$A9,KPI_DATOS!$A:$L,H$6,0)/1000,VLOOKUP($A$7&amp;$A9,KPI_DATOS!$A:$L,H$6,0))</f>
        <v>372.99705444257501</v>
      </c>
      <c r="I9" s="92">
        <f>IF($A$6&lt;4,VLOOKUP($A$7&amp;$A9,KPI_DATOS!$A:$L,I$6,0)/1000,VLOOKUP($A$7&amp;$A9,KPI_DATOS!$A:$L,I$6,0))</f>
        <v>532.97366526555004</v>
      </c>
      <c r="J9" s="92">
        <f>IF($A$6&lt;4,VLOOKUP($A$7&amp;$A9,KPI_DATOS!$A:$L,J$6,0)/1000,VLOOKUP($A$7&amp;$A9,KPI_DATOS!$A:$L,J$6,0))</f>
        <v>360.56230710342004</v>
      </c>
      <c r="K9" s="92">
        <f>IF($A$6&lt;4,VLOOKUP($A$7&amp;$A9,KPI_DATOS!$A:$L,K$6,0)/1000,VLOOKUP($A$7&amp;$A9,KPI_DATOS!$A:$L,K$6,0))</f>
        <v>363.16744598219998</v>
      </c>
      <c r="L9" s="11"/>
      <c r="M9" s="93">
        <f t="shared" ref="M9:M13" si="0">IFERROR(IF($A$6=4,(K9-G9),((K9/G9-1)*100)),"-")</f>
        <v>1.3246653596910463</v>
      </c>
      <c r="N9" s="81"/>
      <c r="O9" s="82"/>
    </row>
    <row r="10" spans="1:15" ht="25" customHeight="1" x14ac:dyDescent="0.35">
      <c r="A10" s="83" t="s">
        <v>53</v>
      </c>
      <c r="C10" s="92">
        <f>IF($A$6&lt;4,VLOOKUP($A$7&amp;$A10,KPI_DATOS!$A:$L,C$6,0)/1000,VLOOKUP($A$7&amp;$A10,KPI_DATOS!$A:$L,C$6,0))</f>
        <v>454.490391961792</v>
      </c>
      <c r="D10" s="92">
        <f>IF($A$6&lt;4,VLOOKUP($A$7&amp;$A10,KPI_DATOS!$A:$L,D$6,0)/1000,VLOOKUP($A$7&amp;$A10,KPI_DATOS!$A:$L,D$6,0))</f>
        <v>516.84791877450994</v>
      </c>
      <c r="E10" s="92">
        <f>IF($A$6&lt;4,VLOOKUP($A$7&amp;$A10,KPI_DATOS!$A:$L,E$6,0)/1000,VLOOKUP($A$7&amp;$A10,KPI_DATOS!$A:$L,E$6,0))</f>
        <v>784.01158253349593</v>
      </c>
      <c r="F10" s="92">
        <f>IF($A$6&lt;4,VLOOKUP($A$7&amp;$A10,KPI_DATOS!$A:$L,F$6,0)/1000,VLOOKUP($A$7&amp;$A10,KPI_DATOS!$A:$L,F$6,0))</f>
        <v>478.59612595712997</v>
      </c>
      <c r="G10" s="92">
        <f>IF($A$6&lt;4,VLOOKUP($A$7&amp;$A10,KPI_DATOS!$A:$L,G$6,0)/1000,VLOOKUP($A$7&amp;$A10,KPI_DATOS!$A:$L,G$6,0))</f>
        <v>443.93890018659999</v>
      </c>
      <c r="H10" s="92">
        <f>IF($A$6&lt;4,VLOOKUP($A$7&amp;$A10,KPI_DATOS!$A:$L,H$6,0)/1000,VLOOKUP($A$7&amp;$A10,KPI_DATOS!$A:$L,H$6,0))</f>
        <v>499.11549383925001</v>
      </c>
      <c r="I10" s="92">
        <f>IF($A$6&lt;4,VLOOKUP($A$7&amp;$A10,KPI_DATOS!$A:$L,I$6,0)/1000,VLOOKUP($A$7&amp;$A10,KPI_DATOS!$A:$L,I$6,0))</f>
        <v>767.14307991168994</v>
      </c>
      <c r="J10" s="92">
        <f>IF($A$6&lt;4,VLOOKUP($A$7&amp;$A10,KPI_DATOS!$A:$L,J$6,0)/1000,VLOOKUP($A$7&amp;$A10,KPI_DATOS!$A:$L,J$6,0))</f>
        <v>459.50000067536996</v>
      </c>
      <c r="K10" s="92">
        <f>IF($A$6&lt;4,VLOOKUP($A$7&amp;$A10,KPI_DATOS!$A:$L,K$6,0)/1000,VLOOKUP($A$7&amp;$A10,KPI_DATOS!$A:$L,K$6,0))</f>
        <v>442.21476659409399</v>
      </c>
      <c r="L10" s="11"/>
      <c r="M10" s="93">
        <f t="shared" si="0"/>
        <v>-0.38837182138832249</v>
      </c>
      <c r="N10" s="81"/>
      <c r="O10" s="82"/>
    </row>
    <row r="11" spans="1:15" ht="25" customHeight="1" x14ac:dyDescent="0.35">
      <c r="A11" s="84" t="s">
        <v>58</v>
      </c>
      <c r="C11" s="92">
        <f>IF($A$6&lt;4,VLOOKUP($A$7&amp;$A11,KPI_DATOS!$A:$L,C$6,0)/1000,VLOOKUP($A$7&amp;$A11,KPI_DATOS!$A:$L,C$6,0))</f>
        <v>384.25563189179201</v>
      </c>
      <c r="D11" s="92">
        <f>IF($A$6&lt;4,VLOOKUP($A$7&amp;$A11,KPI_DATOS!$A:$L,D$6,0)/1000,VLOOKUP($A$7&amp;$A11,KPI_DATOS!$A:$L,D$6,0))</f>
        <v>451.29587573201002</v>
      </c>
      <c r="E11" s="92">
        <f>IF($A$6&lt;4,VLOOKUP($A$7&amp;$A11,KPI_DATOS!$A:$L,E$6,0)/1000,VLOOKUP($A$7&amp;$A11,KPI_DATOS!$A:$L,E$6,0))</f>
        <v>704.26176720099602</v>
      </c>
      <c r="F11" s="92">
        <f>IF($A$6&lt;4,VLOOKUP($A$7&amp;$A11,KPI_DATOS!$A:$L,F$6,0)/1000,VLOOKUP($A$7&amp;$A11,KPI_DATOS!$A:$L,F$6,0))</f>
        <v>411.65331570712999</v>
      </c>
      <c r="G11" s="92">
        <f>IF($A$6&lt;4,VLOOKUP($A$7&amp;$A11,KPI_DATOS!$A:$L,G$6,0)/1000,VLOOKUP($A$7&amp;$A11,KPI_DATOS!$A:$L,G$6,0))</f>
        <v>375.0005899066</v>
      </c>
      <c r="H11" s="92">
        <f>IF($A$6&lt;4,VLOOKUP($A$7&amp;$A11,KPI_DATOS!$A:$L,H$6,0)/1000,VLOOKUP($A$7&amp;$A11,KPI_DATOS!$A:$L,H$6,0))</f>
        <v>435.07551476924999</v>
      </c>
      <c r="I11" s="92">
        <f>IF($A$6&lt;4,VLOOKUP($A$7&amp;$A11,KPI_DATOS!$A:$L,I$6,0)/1000,VLOOKUP($A$7&amp;$A11,KPI_DATOS!$A:$L,I$6,0))</f>
        <v>688.67379428668994</v>
      </c>
      <c r="J11" s="92">
        <f>IF($A$6&lt;4,VLOOKUP($A$7&amp;$A11,KPI_DATOS!$A:$L,J$6,0)/1000,VLOOKUP($A$7&amp;$A11,KPI_DATOS!$A:$L,J$6,0))</f>
        <v>395.29566400037004</v>
      </c>
      <c r="K11" s="92">
        <f>IF($A$6&lt;4,VLOOKUP($A$7&amp;$A11,KPI_DATOS!$A:$L,K$6,0)/1000,VLOOKUP($A$7&amp;$A11,KPI_DATOS!$A:$L,K$6,0))</f>
        <v>377.31470961159397</v>
      </c>
      <c r="L11" s="11"/>
      <c r="M11" s="93">
        <f t="shared" si="0"/>
        <v>0.61709761725183832</v>
      </c>
      <c r="N11" s="81"/>
      <c r="O11" s="82"/>
    </row>
    <row r="12" spans="1:15" ht="25" customHeight="1" x14ac:dyDescent="0.35">
      <c r="A12" s="84" t="s">
        <v>62</v>
      </c>
      <c r="C12" s="92">
        <f>IF($A$6&lt;4,VLOOKUP($A$7&amp;$A12,KPI_DATOS!$A:$L,C$6,0)/1000,VLOOKUP($A$7&amp;$A12,KPI_DATOS!$A:$L,C$6,0))</f>
        <v>70.234760070000007</v>
      </c>
      <c r="D12" s="92">
        <f>IF($A$6&lt;4,VLOOKUP($A$7&amp;$A12,KPI_DATOS!$A:$L,D$6,0)/1000,VLOOKUP($A$7&amp;$A12,KPI_DATOS!$A:$L,D$6,0))</f>
        <v>65.552043042499989</v>
      </c>
      <c r="E12" s="92">
        <f>IF($A$6&lt;4,VLOOKUP($A$7&amp;$A12,KPI_DATOS!$A:$L,E$6,0)/1000,VLOOKUP($A$7&amp;$A12,KPI_DATOS!$A:$L,E$6,0))</f>
        <v>79.749815332500006</v>
      </c>
      <c r="F12" s="92">
        <f>IF($A$6&lt;4,VLOOKUP($A$7&amp;$A12,KPI_DATOS!$A:$L,F$6,0)/1000,VLOOKUP($A$7&amp;$A12,KPI_DATOS!$A:$L,F$6,0))</f>
        <v>66.942810249999994</v>
      </c>
      <c r="G12" s="92">
        <f>IF($A$6&lt;4,VLOOKUP($A$7&amp;$A12,KPI_DATOS!$A:$L,G$6,0)/1000,VLOOKUP($A$7&amp;$A12,KPI_DATOS!$A:$L,G$6,0))</f>
        <v>68.93831028000001</v>
      </c>
      <c r="H12" s="92">
        <f>IF($A$6&lt;4,VLOOKUP($A$7&amp;$A12,KPI_DATOS!$A:$L,H$6,0)/1000,VLOOKUP($A$7&amp;$A12,KPI_DATOS!$A:$L,H$6,0))</f>
        <v>64.039979070000001</v>
      </c>
      <c r="I12" s="92">
        <f>IF($A$6&lt;4,VLOOKUP($A$7&amp;$A12,KPI_DATOS!$A:$L,I$6,0)/1000,VLOOKUP($A$7&amp;$A12,KPI_DATOS!$A:$L,I$6,0))</f>
        <v>78.469285624999998</v>
      </c>
      <c r="J12" s="92">
        <f>IF($A$6&lt;4,VLOOKUP($A$7&amp;$A12,KPI_DATOS!$A:$L,J$6,0)/1000,VLOOKUP($A$7&amp;$A12,KPI_DATOS!$A:$L,J$6,0))</f>
        <v>64.204336674999993</v>
      </c>
      <c r="K12" s="92">
        <f>IF($A$6&lt;4,VLOOKUP($A$7&amp;$A12,KPI_DATOS!$A:$L,K$6,0)/1000,VLOOKUP($A$7&amp;$A12,KPI_DATOS!$A:$L,K$6,0))</f>
        <v>64.900056982500004</v>
      </c>
      <c r="L12" s="11"/>
      <c r="M12" s="93">
        <f t="shared" si="0"/>
        <v>-5.8577781803734741</v>
      </c>
      <c r="N12" s="81"/>
      <c r="O12" s="82"/>
    </row>
    <row r="13" spans="1:15" ht="25" customHeight="1" x14ac:dyDescent="0.35">
      <c r="A13" s="83" t="s">
        <v>66</v>
      </c>
      <c r="C13" s="92">
        <f>IF($A$6&lt;4,VLOOKUP($A$7&amp;$A13,KPI_DATOS!$A:$L,C$6,0)/1000,VLOOKUP($A$7&amp;$A13,KPI_DATOS!$A:$L,C$6,0))</f>
        <v>13.14900246813</v>
      </c>
      <c r="D13" s="92">
        <f>IF($A$6&lt;4,VLOOKUP($A$7&amp;$A13,KPI_DATOS!$A:$L,D$6,0)/1000,VLOOKUP($A$7&amp;$A13,KPI_DATOS!$A:$L,D$6,0))</f>
        <v>12.688718308879999</v>
      </c>
      <c r="E13" s="92">
        <f>IF($A$6&lt;4,VLOOKUP($A$7&amp;$A13,KPI_DATOS!$A:$L,E$6,0)/1000,VLOOKUP($A$7&amp;$A13,KPI_DATOS!$A:$L,E$6,0))</f>
        <v>16.048280994860001</v>
      </c>
      <c r="F13" s="92">
        <f>IF($A$6&lt;4,VLOOKUP($A$7&amp;$A13,KPI_DATOS!$A:$L,F$6,0)/1000,VLOOKUP($A$7&amp;$A13,KPI_DATOS!$A:$L,F$6,0))</f>
        <v>11.7979702707</v>
      </c>
      <c r="G13" s="92">
        <f>IF($A$6&lt;4,VLOOKUP($A$7&amp;$A13,KPI_DATOS!$A:$L,G$6,0)/1000,VLOOKUP($A$7&amp;$A13,KPI_DATOS!$A:$L,G$6,0))</f>
        <v>11.582410850684001</v>
      </c>
      <c r="H13" s="92">
        <f>IF($A$6&lt;4,VLOOKUP($A$7&amp;$A13,KPI_DATOS!$A:$L,H$6,0)/1000,VLOOKUP($A$7&amp;$A13,KPI_DATOS!$A:$L,H$6,0))</f>
        <v>11.283449835580001</v>
      </c>
      <c r="I13" s="92">
        <f>IF($A$6&lt;4,VLOOKUP($A$7&amp;$A13,KPI_DATOS!$A:$L,I$6,0)/1000,VLOOKUP($A$7&amp;$A13,KPI_DATOS!$A:$L,I$6,0))</f>
        <v>15.459029273952</v>
      </c>
      <c r="J13" s="92">
        <f>IF($A$6&lt;4,VLOOKUP($A$7&amp;$A13,KPI_DATOS!$A:$L,J$6,0)/1000,VLOOKUP($A$7&amp;$A13,KPI_DATOS!$A:$L,J$6,0))</f>
        <v>12.225029082887</v>
      </c>
      <c r="K13" s="92">
        <f>IF($A$6&lt;4,VLOOKUP($A$7&amp;$A13,KPI_DATOS!$A:$L,K$6,0)/1000,VLOOKUP($A$7&amp;$A13,KPI_DATOS!$A:$L,K$6,0))</f>
        <v>11.972463159990001</v>
      </c>
      <c r="L13" s="11"/>
      <c r="M13" s="93">
        <f t="shared" si="0"/>
        <v>3.3676262596311402</v>
      </c>
      <c r="N13" s="81"/>
      <c r="O13" s="82"/>
    </row>
    <row r="14" spans="1:15" ht="25" customHeight="1" x14ac:dyDescent="0.35">
      <c r="A14" s="5"/>
      <c r="B14" s="5"/>
      <c r="C14" s="5"/>
      <c r="D14" s="5"/>
      <c r="E14" s="5"/>
      <c r="F14" s="5"/>
      <c r="G14" s="5"/>
      <c r="H14" s="5"/>
      <c r="I14" s="5"/>
      <c r="J14" s="5"/>
      <c r="K14" s="5"/>
      <c r="L14" s="5"/>
      <c r="M14" s="5"/>
      <c r="N14" s="81"/>
      <c r="O14" s="82"/>
    </row>
    <row r="15" spans="1:15" ht="25" customHeight="1" x14ac:dyDescent="0.35">
      <c r="A15" s="5"/>
      <c r="B15" s="5"/>
      <c r="C15" s="5"/>
      <c r="D15" s="5"/>
      <c r="E15" s="5"/>
      <c r="F15" s="5"/>
      <c r="G15" s="5"/>
      <c r="H15" s="5"/>
      <c r="I15" s="5"/>
      <c r="J15" s="5"/>
      <c r="K15" s="5"/>
      <c r="L15" s="5"/>
      <c r="M15" s="5"/>
      <c r="N15" s="81"/>
      <c r="O15" s="82"/>
    </row>
    <row r="16" spans="1:15" ht="25" customHeight="1" x14ac:dyDescent="0.35">
      <c r="A16" s="11"/>
      <c r="B16" s="11"/>
      <c r="C16" s="11"/>
      <c r="D16" s="11"/>
      <c r="E16" s="11"/>
      <c r="F16" s="11"/>
      <c r="G16" s="11"/>
      <c r="H16" s="11"/>
      <c r="I16" s="11"/>
      <c r="J16" s="11"/>
      <c r="K16" s="11"/>
      <c r="L16" s="11"/>
      <c r="M16" s="11"/>
      <c r="N16" s="89"/>
      <c r="O16" s="94"/>
    </row>
    <row r="17" spans="1:14" ht="25" customHeight="1" x14ac:dyDescent="0.35">
      <c r="A17" s="5"/>
      <c r="B17" s="5"/>
      <c r="C17" s="5"/>
      <c r="D17" s="5"/>
      <c r="E17" s="5"/>
      <c r="F17" s="5"/>
      <c r="G17" s="5"/>
      <c r="H17" s="5"/>
      <c r="I17" s="5"/>
      <c r="J17" s="5"/>
      <c r="K17" s="5"/>
      <c r="L17" s="5"/>
      <c r="M17" s="5"/>
      <c r="N17" s="81"/>
    </row>
    <row r="18" spans="1:14" ht="25" customHeight="1" x14ac:dyDescent="0.35">
      <c r="A18" s="5"/>
      <c r="B18" s="5"/>
      <c r="C18" s="5"/>
      <c r="D18" s="5"/>
      <c r="E18" s="5"/>
      <c r="F18" s="5"/>
      <c r="G18" s="5"/>
      <c r="H18" s="5"/>
      <c r="I18" s="5"/>
      <c r="J18" s="5"/>
      <c r="K18" s="5"/>
      <c r="L18" s="5"/>
      <c r="M18" s="5"/>
      <c r="N18" s="81"/>
    </row>
    <row r="19" spans="1:14" ht="25" customHeight="1" x14ac:dyDescent="0.35">
      <c r="A19" s="5"/>
      <c r="B19" s="5"/>
      <c r="C19" s="5"/>
      <c r="D19" s="5"/>
      <c r="E19" s="5"/>
      <c r="F19" s="5"/>
      <c r="G19" s="5"/>
      <c r="H19" s="5"/>
      <c r="I19" s="5"/>
      <c r="J19" s="5"/>
      <c r="K19" s="5"/>
      <c r="L19" s="5"/>
      <c r="M19" s="5"/>
      <c r="N19" s="81"/>
    </row>
    <row r="20" spans="1:14" ht="25" customHeight="1" x14ac:dyDescent="0.35">
      <c r="A20" s="5"/>
      <c r="B20" s="5"/>
      <c r="C20" s="5"/>
      <c r="D20" s="5"/>
      <c r="E20" s="5"/>
      <c r="F20" s="5"/>
      <c r="G20" s="5"/>
      <c r="H20" s="5"/>
      <c r="I20" s="5"/>
      <c r="J20" s="5"/>
      <c r="K20" s="5"/>
      <c r="L20" s="5"/>
      <c r="M20" s="5"/>
      <c r="N20" s="81"/>
    </row>
    <row r="21" spans="1:14" ht="25" customHeight="1" x14ac:dyDescent="0.35">
      <c r="A21" s="5"/>
      <c r="B21" s="5"/>
      <c r="C21" s="5"/>
      <c r="D21" s="5"/>
      <c r="E21" s="5"/>
      <c r="F21" s="5"/>
      <c r="G21" s="5"/>
      <c r="H21" s="5"/>
      <c r="I21" s="5"/>
      <c r="J21" s="5"/>
      <c r="K21" s="5"/>
      <c r="L21" s="5"/>
      <c r="M21" s="5"/>
      <c r="N21" s="81"/>
    </row>
    <row r="22" spans="1:14" ht="25" customHeight="1" x14ac:dyDescent="0.35">
      <c r="A22" s="5"/>
      <c r="B22" s="5"/>
      <c r="C22" s="5"/>
      <c r="D22" s="5"/>
      <c r="E22" s="5"/>
      <c r="F22" s="5"/>
      <c r="G22" s="5"/>
      <c r="H22" s="5"/>
      <c r="I22" s="5"/>
      <c r="J22" s="5"/>
      <c r="K22" s="5"/>
      <c r="L22" s="5"/>
      <c r="M22" s="5"/>
      <c r="N22" s="81"/>
    </row>
    <row r="23" spans="1:14" ht="25" customHeight="1" x14ac:dyDescent="0.35">
      <c r="A23" s="5"/>
      <c r="B23" s="5"/>
      <c r="C23" s="5"/>
      <c r="D23" s="5"/>
      <c r="E23" s="5"/>
      <c r="F23" s="5"/>
      <c r="G23" s="5"/>
      <c r="H23" s="5"/>
      <c r="I23" s="5"/>
      <c r="J23" s="5"/>
      <c r="K23" s="5"/>
      <c r="L23" s="5"/>
      <c r="M23" s="5"/>
      <c r="N23" s="81"/>
    </row>
    <row r="24" spans="1:14" ht="25" customHeight="1" x14ac:dyDescent="0.35">
      <c r="A24" s="5"/>
      <c r="B24" s="5"/>
      <c r="C24" s="5"/>
      <c r="D24" s="5"/>
      <c r="E24" s="5"/>
      <c r="F24" s="5"/>
      <c r="G24" s="5"/>
      <c r="H24" s="5"/>
      <c r="I24" s="5"/>
      <c r="J24" s="5"/>
      <c r="K24" s="5"/>
      <c r="L24" s="5"/>
      <c r="M24" s="5"/>
      <c r="N24" s="81"/>
    </row>
    <row r="25" spans="1:14" ht="25" customHeight="1" x14ac:dyDescent="0.35">
      <c r="A25" s="5"/>
      <c r="B25" s="5"/>
      <c r="C25" s="5"/>
      <c r="D25" s="5"/>
      <c r="E25" s="5"/>
      <c r="F25" s="5"/>
      <c r="G25" s="5"/>
      <c r="H25" s="5"/>
      <c r="I25" s="5"/>
      <c r="J25" s="5"/>
      <c r="K25" s="5"/>
      <c r="L25" s="5"/>
      <c r="M25" s="5"/>
      <c r="N25" s="81"/>
    </row>
    <row r="26" spans="1:14" ht="25" customHeight="1" x14ac:dyDescent="0.35">
      <c r="A26" s="5"/>
      <c r="B26" s="5"/>
      <c r="C26" s="5"/>
      <c r="D26" s="5"/>
      <c r="E26" s="5"/>
      <c r="F26" s="5"/>
      <c r="G26" s="5"/>
      <c r="H26" s="5"/>
      <c r="I26" s="5"/>
      <c r="J26" s="5"/>
      <c r="K26" s="5"/>
      <c r="L26" s="5"/>
      <c r="M26" s="5"/>
      <c r="N26" s="81"/>
    </row>
    <row r="27" spans="1:14" ht="25" customHeight="1" x14ac:dyDescent="0.35">
      <c r="A27" s="5"/>
      <c r="B27" s="5"/>
      <c r="C27" s="5"/>
      <c r="D27" s="5"/>
      <c r="E27" s="5"/>
      <c r="F27" s="5"/>
      <c r="G27" s="5"/>
      <c r="H27" s="5"/>
      <c r="I27" s="5"/>
      <c r="J27" s="5"/>
      <c r="K27" s="5"/>
      <c r="L27" s="5"/>
      <c r="M27" s="5"/>
      <c r="N27" s="81"/>
    </row>
    <row r="28" spans="1:14" ht="25" customHeight="1" x14ac:dyDescent="0.35">
      <c r="A28" s="5"/>
      <c r="B28" s="5"/>
      <c r="C28" s="5"/>
      <c r="D28" s="5"/>
      <c r="E28" s="5"/>
      <c r="F28" s="5"/>
      <c r="G28" s="5"/>
      <c r="H28" s="5"/>
      <c r="I28" s="5"/>
      <c r="J28" s="5"/>
      <c r="K28" s="5"/>
      <c r="L28" s="5"/>
      <c r="M28" s="5"/>
      <c r="N28" s="81"/>
    </row>
    <row r="29" spans="1:14" ht="25" customHeight="1" x14ac:dyDescent="0.35">
      <c r="A29" s="5"/>
      <c r="B29" s="5"/>
      <c r="C29" s="5"/>
      <c r="D29" s="5"/>
      <c r="E29" s="5"/>
      <c r="F29" s="5"/>
      <c r="G29" s="5"/>
      <c r="H29" s="5"/>
      <c r="I29" s="5"/>
      <c r="J29" s="5"/>
      <c r="K29" s="5"/>
      <c r="L29" s="5"/>
      <c r="M29" s="5"/>
      <c r="N29" s="81"/>
    </row>
    <row r="30" spans="1:14" ht="25" customHeight="1" x14ac:dyDescent="0.35">
      <c r="A30" s="5"/>
      <c r="B30" s="5"/>
      <c r="C30" s="5"/>
      <c r="D30" s="5"/>
      <c r="E30" s="5"/>
      <c r="F30" s="5"/>
      <c r="G30" s="5"/>
      <c r="H30" s="5"/>
      <c r="I30" s="5"/>
      <c r="J30" s="5"/>
      <c r="K30" s="5"/>
      <c r="L30" s="5"/>
      <c r="M30" s="5"/>
      <c r="N30" s="81"/>
    </row>
    <row r="31" spans="1:14" ht="25" customHeight="1" x14ac:dyDescent="0.35">
      <c r="A31" s="5"/>
      <c r="B31" s="5"/>
      <c r="C31" s="5"/>
      <c r="D31" s="5"/>
      <c r="E31" s="5"/>
      <c r="F31" s="5"/>
      <c r="G31" s="5"/>
      <c r="H31" s="5"/>
      <c r="I31" s="5"/>
      <c r="J31" s="5"/>
      <c r="K31" s="5"/>
      <c r="L31" s="5"/>
      <c r="M31" s="5"/>
      <c r="N31" s="81"/>
    </row>
    <row r="32" spans="1:14" ht="25" customHeight="1" x14ac:dyDescent="0.35">
      <c r="A32" s="5"/>
      <c r="B32" s="5"/>
      <c r="C32" s="5"/>
      <c r="D32" s="5"/>
      <c r="E32" s="5"/>
      <c r="F32" s="5"/>
      <c r="G32" s="5"/>
      <c r="H32" s="5"/>
      <c r="I32" s="5"/>
      <c r="J32" s="5"/>
      <c r="K32" s="5"/>
      <c r="L32" s="5"/>
      <c r="M32" s="5"/>
      <c r="N32" s="81"/>
    </row>
    <row r="33" spans="1:14" ht="25" customHeight="1" x14ac:dyDescent="0.35">
      <c r="A33" s="5"/>
      <c r="B33" s="5"/>
      <c r="C33" s="5"/>
      <c r="D33" s="5"/>
      <c r="E33" s="5"/>
      <c r="F33" s="5"/>
      <c r="G33" s="5"/>
      <c r="H33" s="5"/>
      <c r="I33" s="5"/>
      <c r="J33" s="5"/>
      <c r="K33" s="5"/>
      <c r="L33" s="5"/>
      <c r="M33" s="5"/>
      <c r="N33" s="81"/>
    </row>
    <row r="34" spans="1:14" ht="25" customHeight="1" x14ac:dyDescent="0.35">
      <c r="A34" s="5"/>
      <c r="B34" s="5"/>
      <c r="C34" s="5"/>
      <c r="D34" s="5"/>
      <c r="E34" s="5"/>
      <c r="F34" s="5"/>
      <c r="G34" s="5"/>
      <c r="H34" s="5"/>
      <c r="I34" s="5"/>
      <c r="J34" s="5"/>
      <c r="K34" s="5"/>
      <c r="L34" s="5"/>
      <c r="M34" s="5"/>
      <c r="N34" s="81"/>
    </row>
    <row r="35" spans="1:14" ht="25" customHeight="1" x14ac:dyDescent="0.35">
      <c r="A35" s="5"/>
      <c r="B35" s="5"/>
      <c r="C35" s="5"/>
      <c r="D35" s="5"/>
      <c r="E35" s="5"/>
      <c r="F35" s="5"/>
      <c r="G35" s="5"/>
      <c r="H35" s="5"/>
      <c r="I35" s="5"/>
      <c r="J35" s="5"/>
      <c r="K35" s="5"/>
      <c r="L35" s="5"/>
      <c r="M35" s="5"/>
      <c r="N35" s="81"/>
    </row>
    <row r="36" spans="1:14" ht="25" customHeight="1" x14ac:dyDescent="0.35">
      <c r="A36" s="5"/>
      <c r="B36" s="5"/>
      <c r="C36" s="5"/>
      <c r="D36" s="5"/>
      <c r="E36" s="5"/>
      <c r="F36" s="5"/>
      <c r="G36" s="5"/>
      <c r="H36" s="5"/>
      <c r="I36" s="5"/>
      <c r="J36" s="5"/>
      <c r="K36" s="5"/>
      <c r="L36" s="5"/>
      <c r="M36" s="5"/>
      <c r="N36" s="81"/>
    </row>
    <row r="37" spans="1:14" ht="25" customHeight="1" x14ac:dyDescent="0.35">
      <c r="A37" s="5"/>
      <c r="B37" s="5"/>
      <c r="C37" s="5"/>
      <c r="D37" s="5"/>
      <c r="E37" s="5"/>
      <c r="F37" s="5"/>
      <c r="G37" s="5"/>
      <c r="H37" s="5"/>
      <c r="I37" s="5"/>
      <c r="J37" s="5"/>
      <c r="K37" s="5"/>
      <c r="L37" s="5"/>
      <c r="M37" s="5"/>
      <c r="N37" s="81"/>
    </row>
    <row r="38" spans="1:14" ht="25" customHeight="1" x14ac:dyDescent="0.35">
      <c r="A38" s="5"/>
      <c r="B38" s="5"/>
      <c r="C38" s="5"/>
      <c r="D38" s="5"/>
      <c r="E38" s="5"/>
      <c r="F38" s="5"/>
      <c r="G38" s="5"/>
      <c r="H38" s="5"/>
      <c r="I38" s="5"/>
      <c r="J38" s="5"/>
      <c r="K38" s="5"/>
      <c r="L38" s="5"/>
      <c r="M38" s="5"/>
      <c r="N38" s="81"/>
    </row>
    <row r="39" spans="1:14" ht="25" customHeight="1" x14ac:dyDescent="0.35">
      <c r="A39" s="5"/>
      <c r="B39" s="5"/>
      <c r="C39" s="5"/>
      <c r="D39" s="5"/>
      <c r="E39" s="5"/>
      <c r="F39" s="5"/>
      <c r="G39" s="5"/>
      <c r="H39" s="5"/>
      <c r="I39" s="5"/>
      <c r="J39" s="5"/>
      <c r="K39" s="5"/>
      <c r="L39" s="5"/>
      <c r="M39" s="5"/>
      <c r="N39" s="81"/>
    </row>
    <row r="40" spans="1:14" ht="25" customHeight="1" x14ac:dyDescent="0.35">
      <c r="A40" s="5"/>
      <c r="B40" s="5"/>
      <c r="C40" s="5"/>
      <c r="D40" s="5"/>
      <c r="E40" s="5"/>
      <c r="F40" s="5"/>
      <c r="G40" s="5"/>
      <c r="H40" s="5"/>
      <c r="I40" s="5"/>
      <c r="J40" s="5"/>
      <c r="K40" s="5"/>
      <c r="L40" s="5"/>
      <c r="M40" s="5"/>
      <c r="N40" s="81"/>
    </row>
    <row r="41" spans="1:14" ht="25" customHeight="1" x14ac:dyDescent="0.35">
      <c r="A41" s="5"/>
      <c r="B41" s="5"/>
      <c r="C41" s="5"/>
      <c r="D41" s="5"/>
      <c r="E41" s="5"/>
      <c r="F41" s="5"/>
      <c r="G41" s="5"/>
      <c r="H41" s="5"/>
      <c r="I41" s="5"/>
      <c r="J41" s="5"/>
      <c r="K41" s="5"/>
      <c r="L41" s="5"/>
      <c r="M41" s="5"/>
      <c r="N41" s="81"/>
    </row>
    <row r="42" spans="1:14" ht="25" customHeight="1" x14ac:dyDescent="0.35">
      <c r="A42" s="5"/>
      <c r="B42" s="5"/>
      <c r="C42" s="5"/>
      <c r="D42" s="5"/>
      <c r="E42" s="5"/>
      <c r="F42" s="5"/>
      <c r="G42" s="5"/>
      <c r="H42" s="5"/>
      <c r="I42" s="5"/>
      <c r="J42" s="5"/>
      <c r="K42" s="5"/>
      <c r="L42" s="5"/>
      <c r="M42" s="5"/>
      <c r="N42" s="81"/>
    </row>
    <row r="43" spans="1:14" ht="25" customHeight="1" x14ac:dyDescent="0.35">
      <c r="A43" s="5"/>
      <c r="B43" s="5"/>
      <c r="C43" s="5"/>
      <c r="D43" s="5"/>
      <c r="E43" s="5"/>
      <c r="F43" s="5"/>
      <c r="G43" s="5"/>
      <c r="H43" s="5"/>
      <c r="I43" s="5"/>
      <c r="J43" s="5"/>
      <c r="K43" s="5"/>
      <c r="L43" s="5"/>
      <c r="M43" s="5"/>
      <c r="N43" s="81"/>
    </row>
    <row r="44" spans="1:14" ht="25" customHeight="1" x14ac:dyDescent="0.35">
      <c r="A44" s="5"/>
      <c r="B44" s="5"/>
      <c r="C44" s="5"/>
      <c r="D44" s="5"/>
      <c r="E44" s="5"/>
      <c r="F44" s="5"/>
      <c r="G44" s="5"/>
      <c r="H44" s="5"/>
      <c r="I44" s="5"/>
      <c r="J44" s="5"/>
      <c r="K44" s="5"/>
      <c r="L44" s="5"/>
      <c r="M44" s="5"/>
      <c r="N44" s="81"/>
    </row>
    <row r="45" spans="1:14" ht="25" customHeight="1" x14ac:dyDescent="0.35">
      <c r="A45" s="5"/>
      <c r="B45" s="5"/>
      <c r="C45" s="5"/>
      <c r="D45" s="5"/>
      <c r="E45" s="5"/>
      <c r="F45" s="5"/>
      <c r="G45" s="5"/>
      <c r="H45" s="5"/>
      <c r="I45" s="5"/>
      <c r="J45" s="5"/>
      <c r="K45" s="5"/>
      <c r="L45" s="81"/>
      <c r="M45" s="81"/>
      <c r="N45" s="81"/>
    </row>
    <row r="46" spans="1:14" ht="25" customHeight="1" x14ac:dyDescent="0.35">
      <c r="A46" s="5"/>
      <c r="B46" s="5"/>
      <c r="C46" s="5"/>
      <c r="D46" s="5"/>
      <c r="E46" s="5"/>
      <c r="F46" s="5"/>
      <c r="G46" s="5"/>
      <c r="H46" s="5"/>
      <c r="I46" s="5"/>
      <c r="J46" s="5"/>
      <c r="K46" s="5"/>
      <c r="L46" s="81"/>
      <c r="M46" s="81"/>
      <c r="N46" s="81"/>
    </row>
    <row r="47" spans="1:14" ht="25" customHeight="1" x14ac:dyDescent="0.35">
      <c r="A47" s="5"/>
      <c r="B47" s="5"/>
      <c r="C47" s="5"/>
      <c r="D47" s="5"/>
      <c r="E47" s="5"/>
      <c r="F47" s="5"/>
      <c r="G47" s="5"/>
      <c r="H47" s="5"/>
      <c r="I47" s="5"/>
      <c r="J47" s="5"/>
      <c r="K47" s="5"/>
      <c r="L47" s="81"/>
      <c r="M47" s="81"/>
      <c r="N47" s="81"/>
    </row>
    <row r="48" spans="1:14" ht="25" customHeight="1" x14ac:dyDescent="0.35">
      <c r="A48" s="5"/>
      <c r="B48" s="5"/>
      <c r="C48" s="5"/>
      <c r="D48" s="5"/>
      <c r="E48" s="5"/>
      <c r="F48" s="5"/>
      <c r="G48" s="5"/>
      <c r="H48" s="5"/>
      <c r="I48" s="5"/>
      <c r="J48" s="5"/>
      <c r="K48" s="5"/>
      <c r="L48" s="81"/>
      <c r="M48" s="81"/>
      <c r="N48" s="81"/>
    </row>
    <row r="49" spans="1:14" ht="25" customHeight="1" x14ac:dyDescent="0.35">
      <c r="A49" s="5"/>
      <c r="B49" s="5"/>
      <c r="C49" s="5"/>
      <c r="D49" s="5"/>
      <c r="E49" s="5"/>
      <c r="F49" s="5"/>
      <c r="G49" s="5"/>
      <c r="H49" s="5"/>
      <c r="I49" s="5"/>
      <c r="J49" s="5"/>
      <c r="K49" s="5"/>
      <c r="L49" s="81"/>
      <c r="M49" s="81"/>
      <c r="N49" s="81"/>
    </row>
    <row r="50" spans="1:14" ht="25" customHeight="1" x14ac:dyDescent="0.35">
      <c r="A50" s="5"/>
      <c r="B50" s="5"/>
      <c r="C50" s="5"/>
      <c r="D50" s="5"/>
      <c r="E50" s="5"/>
      <c r="F50" s="5"/>
      <c r="G50" s="5"/>
      <c r="H50" s="5"/>
      <c r="I50" s="5"/>
      <c r="J50" s="5"/>
      <c r="K50" s="5"/>
      <c r="L50" s="81"/>
      <c r="M50" s="81"/>
      <c r="N50" s="81"/>
    </row>
    <row r="51" spans="1:14" ht="25" customHeight="1" x14ac:dyDescent="0.35">
      <c r="A51" s="5"/>
      <c r="B51" s="5"/>
      <c r="C51" s="5"/>
      <c r="D51" s="5"/>
      <c r="E51" s="5"/>
      <c r="F51" s="5"/>
      <c r="G51" s="5"/>
      <c r="H51" s="5"/>
      <c r="I51" s="5"/>
      <c r="J51" s="5"/>
      <c r="K51" s="5"/>
      <c r="L51" s="81"/>
      <c r="M51" s="81"/>
      <c r="N51" s="81"/>
    </row>
    <row r="52" spans="1:14" ht="25" customHeight="1" x14ac:dyDescent="0.35">
      <c r="A52" s="5"/>
      <c r="B52" s="5"/>
      <c r="C52" s="5"/>
      <c r="D52" s="5"/>
      <c r="E52" s="5"/>
      <c r="F52" s="5"/>
      <c r="G52" s="5"/>
      <c r="H52" s="5"/>
      <c r="I52" s="5"/>
      <c r="J52" s="5"/>
      <c r="K52" s="5"/>
      <c r="L52" s="81"/>
      <c r="M52" s="81"/>
      <c r="N52" s="81"/>
    </row>
    <row r="53" spans="1:14" ht="25" customHeight="1" x14ac:dyDescent="0.35">
      <c r="A53" s="5"/>
      <c r="B53" s="5"/>
      <c r="C53" s="5"/>
      <c r="D53" s="5"/>
      <c r="E53" s="5"/>
      <c r="F53" s="5"/>
      <c r="G53" s="5"/>
      <c r="H53" s="5"/>
      <c r="I53" s="5"/>
      <c r="J53" s="5"/>
      <c r="K53" s="5"/>
      <c r="L53" s="7"/>
    </row>
    <row r="54" spans="1:14" ht="25" customHeight="1" x14ac:dyDescent="0.35">
      <c r="A54" s="5"/>
      <c r="B54" s="5"/>
      <c r="C54" s="5"/>
      <c r="D54" s="5"/>
      <c r="E54" s="5"/>
      <c r="F54" s="5"/>
      <c r="G54" s="5"/>
      <c r="H54" s="5"/>
      <c r="I54" s="5"/>
      <c r="J54" s="5"/>
      <c r="K54" s="5"/>
    </row>
    <row r="55" spans="1:14" ht="25" customHeight="1" x14ac:dyDescent="0.35">
      <c r="A55" s="5"/>
      <c r="B55" s="5"/>
      <c r="C55" s="5"/>
      <c r="D55" s="5"/>
      <c r="E55" s="5"/>
      <c r="F55" s="5"/>
      <c r="G55" s="5"/>
      <c r="H55" s="5"/>
      <c r="I55" s="5"/>
      <c r="J55" s="5"/>
      <c r="K55" s="5"/>
    </row>
    <row r="56" spans="1:14" ht="25" customHeight="1" x14ac:dyDescent="0.35">
      <c r="A56" s="5"/>
      <c r="B56" s="5"/>
      <c r="C56" s="5"/>
      <c r="D56" s="5"/>
      <c r="E56" s="5"/>
      <c r="F56" s="5"/>
      <c r="G56" s="5"/>
      <c r="H56" s="5"/>
      <c r="I56" s="5"/>
      <c r="J56" s="5"/>
      <c r="K56" s="5"/>
    </row>
    <row r="57" spans="1:14" ht="25" customHeight="1" x14ac:dyDescent="0.35">
      <c r="A57" s="5"/>
      <c r="B57" s="5"/>
      <c r="C57" s="5"/>
      <c r="D57" s="5"/>
      <c r="E57" s="5"/>
      <c r="F57" s="5"/>
      <c r="G57" s="5"/>
      <c r="H57" s="5"/>
      <c r="I57" s="5"/>
      <c r="J57" s="5"/>
      <c r="K57" s="5"/>
    </row>
    <row r="58" spans="1:14" ht="25" customHeight="1" x14ac:dyDescent="0.35">
      <c r="A58" s="5"/>
      <c r="B58" s="5"/>
      <c r="C58" s="5"/>
      <c r="D58" s="5"/>
      <c r="E58" s="5"/>
      <c r="F58" s="5"/>
      <c r="G58" s="5"/>
      <c r="H58" s="5"/>
      <c r="I58" s="5"/>
      <c r="J58" s="5"/>
      <c r="K58" s="5"/>
    </row>
    <row r="59" spans="1:14" ht="25" customHeight="1" x14ac:dyDescent="0.35">
      <c r="A59" s="5"/>
      <c r="B59" s="5"/>
      <c r="C59" s="5"/>
      <c r="D59" s="5"/>
      <c r="E59" s="5"/>
      <c r="F59" s="5"/>
      <c r="G59" s="5"/>
      <c r="H59" s="5"/>
      <c r="I59" s="5"/>
      <c r="J59" s="5"/>
      <c r="K59" s="5"/>
    </row>
    <row r="60" spans="1:14" ht="25" customHeight="1" x14ac:dyDescent="0.35">
      <c r="A60" s="5"/>
      <c r="B60" s="5"/>
      <c r="C60" s="5"/>
      <c r="D60" s="5"/>
      <c r="E60" s="5"/>
      <c r="F60" s="5"/>
      <c r="G60" s="5"/>
      <c r="H60" s="5"/>
      <c r="I60" s="5"/>
      <c r="J60" s="5"/>
      <c r="K60" s="5"/>
    </row>
    <row r="61" spans="1:14" ht="25" customHeight="1" x14ac:dyDescent="0.35">
      <c r="A61" s="5"/>
      <c r="B61" s="5"/>
      <c r="C61" s="5"/>
      <c r="D61" s="5"/>
      <c r="E61" s="5"/>
      <c r="F61" s="5"/>
      <c r="G61" s="5"/>
      <c r="H61" s="5"/>
      <c r="I61" s="5"/>
      <c r="J61" s="5"/>
      <c r="K61" s="5"/>
    </row>
    <row r="62" spans="1:14" ht="25" customHeight="1" x14ac:dyDescent="0.35">
      <c r="A62" s="5"/>
      <c r="B62" s="5"/>
      <c r="C62" s="5"/>
      <c r="D62" s="5"/>
      <c r="E62" s="5"/>
      <c r="F62" s="5"/>
      <c r="G62" s="5"/>
      <c r="H62" s="5"/>
      <c r="I62" s="5"/>
      <c r="J62" s="5"/>
      <c r="K62" s="5"/>
    </row>
    <row r="63" spans="1:14" ht="25" customHeight="1" x14ac:dyDescent="0.35">
      <c r="A63" s="5"/>
      <c r="B63" s="5"/>
      <c r="C63" s="5"/>
      <c r="D63" s="5"/>
      <c r="E63" s="5"/>
      <c r="F63" s="5"/>
      <c r="G63" s="5"/>
      <c r="H63" s="5"/>
      <c r="I63" s="5"/>
      <c r="J63" s="5"/>
      <c r="K63" s="5"/>
    </row>
    <row r="64" spans="1:14" ht="25" customHeight="1" x14ac:dyDescent="0.35">
      <c r="A64" s="5"/>
      <c r="B64" s="5"/>
      <c r="C64" s="5"/>
      <c r="D64" s="5"/>
      <c r="E64" s="5"/>
      <c r="F64" s="5"/>
      <c r="G64" s="5"/>
      <c r="H64" s="5"/>
      <c r="I64" s="5"/>
      <c r="J64" s="5"/>
      <c r="K64" s="5"/>
    </row>
    <row r="65" spans="1:12" ht="25" customHeight="1" x14ac:dyDescent="0.35">
      <c r="A65" s="5"/>
      <c r="B65" s="5"/>
      <c r="C65" s="5"/>
      <c r="D65" s="5"/>
      <c r="E65" s="5"/>
      <c r="F65" s="5"/>
      <c r="G65" s="5"/>
      <c r="H65" s="5"/>
      <c r="I65" s="5"/>
      <c r="J65" s="5"/>
      <c r="K65" s="5"/>
    </row>
    <row r="66" spans="1:12" ht="25" customHeight="1" x14ac:dyDescent="0.35">
      <c r="A66" s="5"/>
      <c r="B66" s="5"/>
      <c r="C66" s="5"/>
      <c r="D66" s="5"/>
      <c r="E66" s="5"/>
      <c r="F66" s="5"/>
      <c r="G66" s="5"/>
      <c r="H66" s="5"/>
      <c r="I66" s="5"/>
      <c r="J66" s="5"/>
      <c r="K66" s="5"/>
    </row>
    <row r="67" spans="1:12" ht="25" customHeight="1" x14ac:dyDescent="0.35">
      <c r="A67" s="5"/>
      <c r="B67" s="5"/>
      <c r="C67" s="5"/>
      <c r="D67" s="5"/>
      <c r="E67" s="5"/>
      <c r="F67" s="5"/>
      <c r="G67" s="5"/>
      <c r="H67" s="5"/>
      <c r="I67" s="5"/>
      <c r="J67" s="5"/>
      <c r="K67" s="5"/>
    </row>
    <row r="68" spans="1:12" ht="25" customHeight="1" x14ac:dyDescent="0.35">
      <c r="A68" s="5"/>
      <c r="B68" s="5"/>
      <c r="C68" s="5"/>
      <c r="D68" s="5"/>
      <c r="E68" s="5"/>
      <c r="F68" s="5"/>
      <c r="G68" s="5"/>
      <c r="H68" s="5"/>
      <c r="I68" s="5"/>
      <c r="J68" s="5"/>
      <c r="K68" s="5"/>
    </row>
    <row r="69" spans="1:12" ht="25" customHeight="1" x14ac:dyDescent="0.35">
      <c r="A69" s="5"/>
      <c r="B69" s="5"/>
      <c r="C69" s="5"/>
      <c r="D69" s="5"/>
      <c r="E69" s="5"/>
      <c r="F69" s="5"/>
      <c r="G69" s="5"/>
      <c r="H69" s="5"/>
      <c r="I69" s="5"/>
      <c r="J69" s="5"/>
      <c r="K69" s="5"/>
    </row>
    <row r="70" spans="1:12" ht="25" customHeight="1" x14ac:dyDescent="0.35">
      <c r="A70" s="5"/>
      <c r="B70" s="5"/>
      <c r="C70" s="5"/>
      <c r="D70" s="5"/>
      <c r="E70" s="5"/>
      <c r="F70" s="5"/>
      <c r="G70" s="5"/>
      <c r="H70" s="5"/>
      <c r="I70" s="5"/>
      <c r="J70" s="5"/>
      <c r="K70" s="5"/>
    </row>
    <row r="71" spans="1:12" ht="25" customHeight="1" x14ac:dyDescent="0.35">
      <c r="A71" s="5"/>
      <c r="B71" s="5"/>
      <c r="C71" s="5"/>
      <c r="D71" s="5"/>
      <c r="E71" s="5"/>
      <c r="F71" s="5"/>
      <c r="G71" s="5"/>
      <c r="H71" s="5"/>
      <c r="I71" s="5"/>
      <c r="J71" s="5"/>
      <c r="K71" s="5"/>
    </row>
    <row r="72" spans="1:12" ht="25" customHeight="1" x14ac:dyDescent="0.35">
      <c r="A72" s="5"/>
      <c r="B72" s="5"/>
      <c r="C72" s="5"/>
      <c r="D72" s="5"/>
      <c r="E72" s="5"/>
      <c r="F72" s="5"/>
      <c r="G72" s="5"/>
      <c r="H72" s="5"/>
      <c r="I72" s="5"/>
      <c r="J72" s="5"/>
      <c r="K72" s="5"/>
    </row>
    <row r="73" spans="1:12" ht="25" customHeight="1" x14ac:dyDescent="0.35">
      <c r="A73" s="5"/>
      <c r="B73" s="5"/>
      <c r="C73" s="5"/>
      <c r="D73" s="5"/>
      <c r="E73" s="5"/>
      <c r="F73" s="5"/>
      <c r="G73" s="5"/>
      <c r="H73" s="5"/>
      <c r="I73" s="5"/>
      <c r="J73" s="5"/>
      <c r="K73" s="5"/>
    </row>
    <row r="74" spans="1:12" ht="25" customHeight="1" x14ac:dyDescent="0.35">
      <c r="A74" s="5"/>
      <c r="B74" s="5"/>
      <c r="C74" s="5"/>
      <c r="D74" s="5"/>
      <c r="E74" s="5"/>
      <c r="F74" s="5"/>
      <c r="G74" s="5"/>
      <c r="H74" s="5"/>
      <c r="I74" s="5"/>
      <c r="J74" s="5"/>
      <c r="K74" s="5"/>
    </row>
    <row r="75" spans="1:12" ht="25" customHeight="1" x14ac:dyDescent="0.35">
      <c r="A75" s="5"/>
      <c r="B75" s="5"/>
      <c r="C75" s="5"/>
      <c r="D75" s="5"/>
      <c r="E75" s="5"/>
      <c r="F75" s="5"/>
      <c r="G75" s="5"/>
      <c r="H75" s="5"/>
      <c r="I75" s="5"/>
      <c r="J75" s="5"/>
      <c r="K75" s="5"/>
    </row>
    <row r="76" spans="1:12" ht="25" customHeight="1" x14ac:dyDescent="0.35">
      <c r="A76" s="5"/>
      <c r="B76" s="5"/>
      <c r="C76" s="5"/>
      <c r="D76" s="5"/>
      <c r="E76" s="5"/>
      <c r="F76" s="5"/>
      <c r="G76" s="5"/>
      <c r="H76" s="5"/>
      <c r="I76" s="5"/>
      <c r="J76" s="5"/>
      <c r="K76" s="5"/>
    </row>
    <row r="77" spans="1:12" ht="25" customHeight="1" x14ac:dyDescent="0.35">
      <c r="A77" s="5"/>
      <c r="B77" s="5"/>
      <c r="C77" s="5"/>
      <c r="D77" s="5"/>
      <c r="E77" s="5"/>
      <c r="F77" s="5"/>
      <c r="G77" s="5"/>
      <c r="H77" s="5"/>
      <c r="I77" s="5"/>
      <c r="J77" s="5"/>
      <c r="K77" s="5"/>
      <c r="L77" s="7"/>
    </row>
    <row r="78" spans="1:12" ht="25" customHeight="1" x14ac:dyDescent="0.35">
      <c r="A78" s="5"/>
      <c r="B78" s="5"/>
      <c r="C78" s="5"/>
      <c r="D78" s="5"/>
      <c r="E78" s="5"/>
      <c r="F78" s="5"/>
      <c r="G78" s="5"/>
      <c r="H78" s="5"/>
      <c r="I78" s="5"/>
      <c r="J78" s="5"/>
      <c r="K78" s="5"/>
    </row>
    <row r="79" spans="1:12" ht="25" customHeight="1" x14ac:dyDescent="0.35">
      <c r="A79" s="5"/>
      <c r="B79" s="5"/>
      <c r="C79" s="5"/>
      <c r="D79" s="5"/>
      <c r="E79" s="5"/>
      <c r="F79" s="5"/>
      <c r="G79" s="5"/>
      <c r="H79" s="5"/>
      <c r="I79" s="5"/>
      <c r="J79" s="5"/>
      <c r="K79" s="5"/>
    </row>
    <row r="80" spans="1:12" ht="25" customHeight="1" x14ac:dyDescent="0.35"/>
    <row r="81" ht="25" customHeight="1" x14ac:dyDescent="0.35"/>
  </sheetData>
  <sheetProtection sheet="1" objects="1" scenarios="1"/>
  <mergeCells count="1">
    <mergeCell ref="A1:N1"/>
  </mergeCells>
  <conditionalFormatting sqref="C9:K13">
    <cfRule type="containsErrors" dxfId="1" priority="3">
      <formula>ISERROR(C9)</formula>
    </cfRule>
  </conditionalFormatting>
  <conditionalFormatting sqref="M8:M13">
    <cfRule type="containsErrors" dxfId="0" priority="1">
      <formula>ISERROR(M8)</formula>
    </cfRule>
  </conditionalFormatting>
  <pageMargins left="0.70866141732283472" right="0.70866141732283472" top="0.74803149606299213" bottom="0.74803149606299213" header="0.31496062992125984" footer="0.31496062992125984"/>
  <pageSetup paperSize="9" scale="73"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7170" r:id="rId4" name="Drop Down 2">
              <controlPr defaultSize="0" autoLine="0" autoPict="0">
                <anchor moveWithCells="1">
                  <from>
                    <xdr:col>0</xdr:col>
                    <xdr:colOff>50800</xdr:colOff>
                    <xdr:row>4</xdr:row>
                    <xdr:rowOff>177800</xdr:rowOff>
                  </from>
                  <to>
                    <xdr:col>1</xdr:col>
                    <xdr:colOff>266700</xdr:colOff>
                    <xdr:row>6</xdr:row>
                    <xdr:rowOff>114300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tabColor rgb="FFFFFF00"/>
  </sheetPr>
  <dimension ref="A2:N830"/>
  <sheetViews>
    <sheetView showGridLines="0" topLeftCell="B1" zoomScale="60" zoomScaleNormal="60" workbookViewId="0">
      <selection activeCell="M4" sqref="M4"/>
    </sheetView>
  </sheetViews>
  <sheetFormatPr baseColWidth="10" defaultColWidth="11.453125" defaultRowHeight="14.5" x14ac:dyDescent="0.35"/>
  <cols>
    <col min="1" max="1" width="97.81640625" style="23" bestFit="1" customWidth="1"/>
    <col min="2" max="2" width="46.26953125" style="23" bestFit="1" customWidth="1"/>
    <col min="3" max="3" width="29.7265625" style="23" bestFit="1" customWidth="1"/>
    <col min="4" max="4" width="34.54296875" style="23" bestFit="1" customWidth="1"/>
    <col min="5" max="5" width="11.453125" style="24"/>
    <col min="6" max="8" width="12" style="24" bestFit="1" customWidth="1"/>
    <col min="9" max="12" width="11.453125" style="24"/>
    <col min="13" max="13" width="12" style="85" bestFit="1" customWidth="1"/>
    <col min="14" max="16384" width="11.453125" style="23"/>
  </cols>
  <sheetData>
    <row r="2" spans="1:14" x14ac:dyDescent="0.35">
      <c r="B2" s="23">
        <v>0</v>
      </c>
      <c r="C2" s="23">
        <v>0</v>
      </c>
      <c r="D2" s="23">
        <v>0</v>
      </c>
      <c r="E2" s="56" t="s">
        <v>194</v>
      </c>
      <c r="F2" s="56" t="s">
        <v>195</v>
      </c>
      <c r="G2" s="56" t="s">
        <v>196</v>
      </c>
      <c r="H2" s="56" t="s">
        <v>197</v>
      </c>
      <c r="I2" s="56" t="s">
        <v>198</v>
      </c>
      <c r="J2" s="56" t="s">
        <v>199</v>
      </c>
      <c r="K2" s="56" t="s">
        <v>200</v>
      </c>
      <c r="L2" s="56" t="s">
        <v>201</v>
      </c>
      <c r="M2" s="85" t="s">
        <v>202</v>
      </c>
    </row>
    <row r="3" spans="1:14" x14ac:dyDescent="0.35">
      <c r="A3" s="23" t="str">
        <f>B3&amp;C3&amp;D3</f>
        <v>DISTRIBUCION VOLUMEN X CRITERIO (Consumiciones)TotalAlimentacionT.ESPAÑA</v>
      </c>
      <c r="B3" s="23" t="s">
        <v>44</v>
      </c>
      <c r="C3" s="23" t="s">
        <v>43</v>
      </c>
      <c r="D3" s="24" t="s">
        <v>46</v>
      </c>
      <c r="E3" s="24">
        <v>100</v>
      </c>
      <c r="F3" s="24">
        <v>100</v>
      </c>
      <c r="G3" s="24">
        <v>100</v>
      </c>
      <c r="H3" s="24">
        <v>100</v>
      </c>
      <c r="I3" s="24">
        <v>100</v>
      </c>
      <c r="J3" s="24">
        <v>100</v>
      </c>
      <c r="K3" s="24">
        <v>100</v>
      </c>
      <c r="L3" s="24">
        <v>100</v>
      </c>
      <c r="M3" s="85">
        <v>100</v>
      </c>
      <c r="N3" s="24"/>
    </row>
    <row r="4" spans="1:14" x14ac:dyDescent="0.35">
      <c r="A4" s="23" t="str">
        <f>B3&amp;C3&amp;D4</f>
        <v>DISTRIBUCION VOLUMEN X CRITERIO (Consumiciones)TotalAlimentacionHiper+Super+Discount+G.A</v>
      </c>
      <c r="B4" s="23">
        <v>0</v>
      </c>
      <c r="C4" s="23">
        <v>0</v>
      </c>
      <c r="D4" s="23" t="s">
        <v>109</v>
      </c>
      <c r="E4" s="56">
        <v>6.5827916886204596</v>
      </c>
      <c r="F4" s="56">
        <v>6.4932780698924502</v>
      </c>
      <c r="G4" s="56">
        <v>6.1970986942497897</v>
      </c>
      <c r="H4" s="56">
        <v>6.3358989853008403</v>
      </c>
      <c r="I4" s="56">
        <v>6.4925820621758996</v>
      </c>
      <c r="J4" s="56">
        <v>6.2589649731602499</v>
      </c>
      <c r="K4" s="56">
        <v>6.9002185161954603</v>
      </c>
      <c r="L4" s="56">
        <v>6.8458984442623496</v>
      </c>
      <c r="M4" s="85">
        <v>7.4040639322536501</v>
      </c>
      <c r="N4" s="24"/>
    </row>
    <row r="5" spans="1:14" x14ac:dyDescent="0.35">
      <c r="A5" s="23" t="str">
        <f>B3&amp;C3&amp;D5</f>
        <v>DISTRIBUCION VOLUMEN X CRITERIO (Consumiciones)TotalAlimentacionRestaurantes</v>
      </c>
      <c r="B5" s="23">
        <v>0</v>
      </c>
      <c r="C5" s="23">
        <v>0</v>
      </c>
      <c r="D5" s="24" t="s">
        <v>110</v>
      </c>
      <c r="E5" s="24">
        <v>16.019293895308099</v>
      </c>
      <c r="F5" s="24">
        <v>16.5125605566395</v>
      </c>
      <c r="G5" s="24">
        <v>16.518265624306</v>
      </c>
      <c r="H5" s="24">
        <v>17.4670502460732</v>
      </c>
      <c r="I5" s="24">
        <v>16.486380327419901</v>
      </c>
      <c r="J5" s="24">
        <v>16.8063076171929</v>
      </c>
      <c r="K5" s="24">
        <v>16.466342030979799</v>
      </c>
      <c r="L5" s="24">
        <v>17.099600245824998</v>
      </c>
      <c r="M5" s="85">
        <v>17.137775894633702</v>
      </c>
      <c r="N5" s="24"/>
    </row>
    <row r="6" spans="1:14" x14ac:dyDescent="0.35">
      <c r="A6" s="23" t="str">
        <f>B3&amp;C3&amp;D6</f>
        <v>DISTRIBUCION VOLUMEN X CRITERIO (Consumiciones)TotalAlimentacionRestaurantes Fast Food</v>
      </c>
      <c r="B6" s="23">
        <v>0</v>
      </c>
      <c r="C6" s="23">
        <v>0</v>
      </c>
      <c r="D6" s="23" t="s">
        <v>111</v>
      </c>
      <c r="E6" s="56">
        <v>9.2582214970844294</v>
      </c>
      <c r="F6" s="56">
        <v>8.8285030580555706</v>
      </c>
      <c r="G6" s="56">
        <v>9.3759403806838204</v>
      </c>
      <c r="H6" s="56">
        <v>9.5834974347571897</v>
      </c>
      <c r="I6" s="56">
        <v>9.5615542895031798</v>
      </c>
      <c r="J6" s="56">
        <v>9.5757947103899905</v>
      </c>
      <c r="K6" s="56">
        <v>9.9268210465546804</v>
      </c>
      <c r="L6" s="56">
        <v>10.2854578058098</v>
      </c>
      <c r="M6" s="85">
        <v>10.120090683632499</v>
      </c>
      <c r="N6" s="24"/>
    </row>
    <row r="7" spans="1:14" x14ac:dyDescent="0.35">
      <c r="A7" s="23" t="str">
        <f>B3&amp;C3&amp;D7</f>
        <v>DISTRIBUCION VOLUMEN X CRITERIO (Consumiciones)TotalAlimentacionBares/Cafeterias/Cervecerias</v>
      </c>
      <c r="B7" s="23">
        <v>0</v>
      </c>
      <c r="C7" s="23">
        <v>0</v>
      </c>
      <c r="D7" s="24" t="s">
        <v>112</v>
      </c>
      <c r="E7" s="24">
        <v>49.7762214878965</v>
      </c>
      <c r="F7" s="24">
        <v>48.815302333632097</v>
      </c>
      <c r="G7" s="24">
        <v>47.612540464130298</v>
      </c>
      <c r="H7" s="24">
        <v>48.977252123264897</v>
      </c>
      <c r="I7" s="24">
        <v>49.202603215100403</v>
      </c>
      <c r="J7" s="24">
        <v>48.679597376159201</v>
      </c>
      <c r="K7" s="24">
        <v>46.686422586893698</v>
      </c>
      <c r="L7" s="24">
        <v>47.495441273212002</v>
      </c>
      <c r="M7" s="85">
        <v>46.987689067543599</v>
      </c>
      <c r="N7" s="24"/>
    </row>
    <row r="8" spans="1:14" x14ac:dyDescent="0.35">
      <c r="A8" s="23" t="str">
        <f>B3&amp;C3&amp;D8</f>
        <v>DISTRIBUCION VOLUMEN X CRITERIO (Consumiciones)TotalAlimentacionPanaderias/Pastelerias</v>
      </c>
      <c r="B8" s="23">
        <v>0</v>
      </c>
      <c r="C8" s="23">
        <v>0</v>
      </c>
      <c r="D8" s="23" t="s">
        <v>113</v>
      </c>
      <c r="E8" s="56">
        <v>2.9447022358768602</v>
      </c>
      <c r="F8" s="56">
        <v>2.75273292038414</v>
      </c>
      <c r="G8" s="56">
        <v>2.1323662799602001</v>
      </c>
      <c r="H8" s="56">
        <v>2.9773867945669998</v>
      </c>
      <c r="I8" s="56">
        <v>3.2025657380280599</v>
      </c>
      <c r="J8" s="56">
        <v>2.8055635244205899</v>
      </c>
      <c r="K8" s="56">
        <v>2.3889378214909001</v>
      </c>
      <c r="L8" s="56">
        <v>3.1488027571641299</v>
      </c>
      <c r="M8" s="85">
        <v>3.2836428446501298</v>
      </c>
      <c r="N8" s="24"/>
    </row>
    <row r="9" spans="1:14" x14ac:dyDescent="0.35">
      <c r="A9" s="23" t="str">
        <f>B3&amp;C3&amp;D9</f>
        <v>DISTRIBUCION VOLUMEN X CRITERIO (Consumiciones)TotalAlimentacionTda.Alimentacion/Delicatesen</v>
      </c>
      <c r="B9" s="23">
        <v>0</v>
      </c>
      <c r="C9" s="23">
        <v>0</v>
      </c>
      <c r="D9" s="24" t="s">
        <v>114</v>
      </c>
      <c r="E9" s="24">
        <v>1.2188742907201799</v>
      </c>
      <c r="F9" s="24">
        <v>1.2355265169551899</v>
      </c>
      <c r="G9" s="24">
        <v>1.4159286622571301</v>
      </c>
      <c r="H9" s="24">
        <v>1.1793362318057801</v>
      </c>
      <c r="I9" s="24">
        <v>1.1140185871864401</v>
      </c>
      <c r="J9" s="24">
        <v>1.1516273495125799</v>
      </c>
      <c r="K9" s="24">
        <v>1.2996429897127899</v>
      </c>
      <c r="L9" s="24">
        <v>1.1872915392339001</v>
      </c>
      <c r="M9" s="85">
        <v>1.3927248192291499</v>
      </c>
      <c r="N9" s="24"/>
    </row>
    <row r="10" spans="1:14" x14ac:dyDescent="0.35">
      <c r="A10" s="23" t="str">
        <f>B3&amp;C3&amp;D10</f>
        <v>DISTRIBUCION VOLUMEN X CRITERIO (Consumiciones)TotalAlimentacionCanal Conveniencia/24h</v>
      </c>
      <c r="B10" s="23">
        <v>0</v>
      </c>
      <c r="C10" s="23">
        <v>0</v>
      </c>
      <c r="D10" s="23" t="s">
        <v>116</v>
      </c>
      <c r="E10" s="56">
        <v>4.0792322585957299</v>
      </c>
      <c r="F10" s="56">
        <v>3.8664012602650799</v>
      </c>
      <c r="G10" s="56">
        <v>3.52738478356954</v>
      </c>
      <c r="H10" s="56">
        <v>3.90896079697354</v>
      </c>
      <c r="I10" s="56">
        <v>3.7937211489605498</v>
      </c>
      <c r="J10" s="56">
        <v>3.77329513795025</v>
      </c>
      <c r="K10" s="56">
        <v>3.2420715592348901</v>
      </c>
      <c r="L10" s="56">
        <v>3.80172568005817</v>
      </c>
      <c r="M10" s="85">
        <v>3.78391946192817</v>
      </c>
      <c r="N10" s="24"/>
    </row>
    <row r="11" spans="1:14" x14ac:dyDescent="0.35">
      <c r="A11" s="23" t="str">
        <f>B3&amp;C3&amp;D11</f>
        <v>DISTRIBUCION VOLUMEN X CRITERIO (Consumiciones)TotalAlimentacionHoteles</v>
      </c>
      <c r="B11" s="23">
        <v>0</v>
      </c>
      <c r="C11" s="23">
        <v>0</v>
      </c>
      <c r="D11" s="24" t="s">
        <v>117</v>
      </c>
      <c r="E11" s="24">
        <v>0.53076587908645401</v>
      </c>
      <c r="F11" s="24">
        <v>0.63324077111088795</v>
      </c>
      <c r="G11" s="24">
        <v>0.81961802492083102</v>
      </c>
      <c r="H11" s="24">
        <v>0.32314992668480302</v>
      </c>
      <c r="I11" s="24">
        <v>0.45250754045902197</v>
      </c>
      <c r="J11" s="24">
        <v>0.71007380241750795</v>
      </c>
      <c r="K11" s="24">
        <v>0.77930037253032503</v>
      </c>
      <c r="L11" s="24">
        <v>0.75031737971308898</v>
      </c>
      <c r="M11" s="85">
        <v>0.49214019080737897</v>
      </c>
      <c r="N11" s="24"/>
    </row>
    <row r="12" spans="1:14" x14ac:dyDescent="0.35">
      <c r="A12" s="23" t="str">
        <f>B3&amp;C3&amp;D12</f>
        <v>DISTRIBUCION VOLUMEN X CRITERIO (Consumiciones)TotalAlimentacionEstaciones de servicio</v>
      </c>
      <c r="B12" s="23">
        <v>0</v>
      </c>
      <c r="C12" s="23">
        <v>0</v>
      </c>
      <c r="D12" s="23" t="s">
        <v>118</v>
      </c>
      <c r="E12" s="56">
        <v>1.3439778755229601</v>
      </c>
      <c r="F12" s="56">
        <v>1.5580838609694301</v>
      </c>
      <c r="G12" s="56">
        <v>1.72628056214468</v>
      </c>
      <c r="H12" s="56">
        <v>1.38830505995854</v>
      </c>
      <c r="I12" s="56">
        <v>1.2641214689570901</v>
      </c>
      <c r="J12" s="56">
        <v>1.37766225222193</v>
      </c>
      <c r="K12" s="56">
        <v>1.7365829523757299</v>
      </c>
      <c r="L12" s="56">
        <v>1.43011226586033</v>
      </c>
      <c r="M12" s="85">
        <v>1.3385641806969399</v>
      </c>
      <c r="N12" s="24"/>
    </row>
    <row r="13" spans="1:14" x14ac:dyDescent="0.35">
      <c r="A13" s="23" t="str">
        <f>B3&amp;C3&amp;D13</f>
        <v>DISTRIBUCION VOLUMEN X CRITERIO (Consumiciones)TotalAlimentacionMaquinas dispensadoras</v>
      </c>
      <c r="B13" s="23">
        <v>0</v>
      </c>
      <c r="C13" s="23">
        <v>0</v>
      </c>
      <c r="D13" s="24" t="s">
        <v>119</v>
      </c>
      <c r="E13" s="24">
        <v>3.3013862782868202</v>
      </c>
      <c r="F13" s="24">
        <v>2.8373253177097801</v>
      </c>
      <c r="G13" s="24">
        <v>2.3577411397602002</v>
      </c>
      <c r="H13" s="24">
        <v>2.6214435290614699</v>
      </c>
      <c r="I13" s="24">
        <v>3.20539021199771</v>
      </c>
      <c r="J13" s="24">
        <v>2.81597461671292</v>
      </c>
      <c r="K13" s="24">
        <v>2.5368637958551599</v>
      </c>
      <c r="L13" s="24">
        <v>2.8012359054554699</v>
      </c>
      <c r="M13" s="85">
        <v>3.0005909218307401</v>
      </c>
      <c r="N13" s="24"/>
    </row>
    <row r="14" spans="1:14" x14ac:dyDescent="0.35">
      <c r="A14" s="23" t="str">
        <f>B3&amp;C3&amp;D14</f>
        <v>DISTRIBUCION VOLUMEN X CRITERIO (Consumiciones)TotalAlimentacionServicio en la empresa</v>
      </c>
      <c r="B14" s="23">
        <v>0</v>
      </c>
      <c r="C14" s="23">
        <v>0</v>
      </c>
      <c r="D14" s="23" t="s">
        <v>120</v>
      </c>
      <c r="E14" s="56">
        <v>1.4927986254893</v>
      </c>
      <c r="F14" s="56">
        <v>1.39371766748587</v>
      </c>
      <c r="G14" s="56">
        <v>1.12422673068274</v>
      </c>
      <c r="H14" s="56">
        <v>1.48411141665442</v>
      </c>
      <c r="I14" s="56">
        <v>1.6932274606040301</v>
      </c>
      <c r="J14" s="56">
        <v>1.52018325784366</v>
      </c>
      <c r="K14" s="56">
        <v>1.17538952081143</v>
      </c>
      <c r="L14" s="56">
        <v>1.3368592536383299</v>
      </c>
      <c r="M14" s="85">
        <v>1.3180787685994</v>
      </c>
      <c r="N14" s="24"/>
    </row>
    <row r="15" spans="1:14" x14ac:dyDescent="0.35">
      <c r="A15" s="23" t="str">
        <f>B3&amp;C3&amp;D15</f>
        <v>DISTRIBUCION VOLUMEN X CRITERIO (Consumiciones)TotalAlimentacionResto de canales</v>
      </c>
      <c r="B15" s="23">
        <v>0</v>
      </c>
      <c r="C15" s="23">
        <v>0</v>
      </c>
      <c r="D15" s="24" t="s">
        <v>121</v>
      </c>
      <c r="E15" s="24">
        <v>3.4517156117007302</v>
      </c>
      <c r="F15" s="24">
        <v>5.0733179010578802</v>
      </c>
      <c r="G15" s="24">
        <v>7.1926237018529298</v>
      </c>
      <c r="H15" s="24">
        <v>3.7535907963387598</v>
      </c>
      <c r="I15" s="24">
        <v>3.5313409224404801</v>
      </c>
      <c r="J15" s="24">
        <v>4.5249736567711798</v>
      </c>
      <c r="K15" s="24">
        <v>6.8613937092444601</v>
      </c>
      <c r="L15" s="24">
        <v>3.8172412201230301</v>
      </c>
      <c r="M15" s="85">
        <v>3.7407400902591901</v>
      </c>
      <c r="N15" s="24"/>
    </row>
    <row r="16" spans="1:14" x14ac:dyDescent="0.35">
      <c r="A16" s="23" t="str">
        <f>B3&amp;C3&amp;D16</f>
        <v>DISTRIBUCION VOLUMEN X CRITERIO (Consumiciones)TotalAlimentacionEN LA CALLE</v>
      </c>
      <c r="B16" s="23">
        <v>0</v>
      </c>
      <c r="C16" s="23">
        <v>0</v>
      </c>
      <c r="D16" s="23" t="s">
        <v>123</v>
      </c>
      <c r="E16" s="56">
        <v>4.8628157326630399</v>
      </c>
      <c r="F16" s="56">
        <v>5.4584557711748696</v>
      </c>
      <c r="G16" s="56">
        <v>6.5051054524907403</v>
      </c>
      <c r="H16" s="56">
        <v>4.4448824379153002</v>
      </c>
      <c r="I16" s="56">
        <v>4.1660342410712703</v>
      </c>
      <c r="J16" s="56">
        <v>4.5935350130474797</v>
      </c>
      <c r="K16" s="56">
        <v>5.8627163723049396</v>
      </c>
      <c r="L16" s="56">
        <v>4.07373452052581</v>
      </c>
      <c r="M16" s="85">
        <v>4.3324266433664196</v>
      </c>
      <c r="N16" s="24"/>
    </row>
    <row r="17" spans="1:14" x14ac:dyDescent="0.35">
      <c r="A17" s="23" t="str">
        <f>B3&amp;C3&amp;D17</f>
        <v>DISTRIBUCION VOLUMEN X CRITERIO (Consumiciones)TotalAlimentacionEN CASA DE OTROS</v>
      </c>
      <c r="B17" s="23">
        <v>0</v>
      </c>
      <c r="C17" s="23">
        <v>0</v>
      </c>
      <c r="D17" s="24" t="s">
        <v>125</v>
      </c>
      <c r="E17" s="24">
        <v>4.63272583607292</v>
      </c>
      <c r="F17" s="24">
        <v>4.0117675029145996</v>
      </c>
      <c r="G17" s="24">
        <v>3.6224040396047901</v>
      </c>
      <c r="H17" s="24">
        <v>4.7253669880658098</v>
      </c>
      <c r="I17" s="24">
        <v>4.6111105105170003</v>
      </c>
      <c r="J17" s="24">
        <v>4.34764303959484</v>
      </c>
      <c r="K17" s="24">
        <v>4.4007313199791804</v>
      </c>
      <c r="L17" s="24">
        <v>5.1071408992809904</v>
      </c>
      <c r="M17" s="85">
        <v>5.0646172107172402</v>
      </c>
      <c r="N17" s="24"/>
    </row>
    <row r="18" spans="1:14" x14ac:dyDescent="0.35">
      <c r="A18" s="23" t="str">
        <f>B3&amp;C3&amp;D18</f>
        <v>DISTRIBUCION VOLUMEN X CRITERIO (Consumiciones)TotalAlimentacionEN EL ESTABLECIMIENTO</v>
      </c>
      <c r="B18" s="23">
        <v>0</v>
      </c>
      <c r="C18" s="23">
        <v>0</v>
      </c>
      <c r="D18" s="23" t="s">
        <v>127</v>
      </c>
      <c r="E18" s="56">
        <v>72.197679912446304</v>
      </c>
      <c r="F18" s="56">
        <v>73.922103602787502</v>
      </c>
      <c r="G18" s="56">
        <v>74.656038205760296</v>
      </c>
      <c r="H18" s="56">
        <v>74.006615026301205</v>
      </c>
      <c r="I18" s="56">
        <v>72.582026140257895</v>
      </c>
      <c r="J18" s="56">
        <v>73.902204555861402</v>
      </c>
      <c r="K18" s="56">
        <v>74.317748546726406</v>
      </c>
      <c r="L18" s="56">
        <v>72.600681500802096</v>
      </c>
      <c r="M18" s="85">
        <v>71.623714150437394</v>
      </c>
      <c r="N18" s="24"/>
    </row>
    <row r="19" spans="1:14" x14ac:dyDescent="0.35">
      <c r="A19" s="23" t="str">
        <f>B3&amp;C3&amp;D19</f>
        <v>DISTRIBUCION VOLUMEN X CRITERIO (Consumiciones)TotalAlimentacionEN EL TRABAJO</v>
      </c>
      <c r="B19" s="23">
        <v>0</v>
      </c>
      <c r="C19" s="23">
        <v>0</v>
      </c>
      <c r="D19" s="24" t="s">
        <v>129</v>
      </c>
      <c r="E19" s="24">
        <v>7.03191419061441</v>
      </c>
      <c r="F19" s="24">
        <v>6.0516296496352604</v>
      </c>
      <c r="G19" s="24">
        <v>5.1532363901323501</v>
      </c>
      <c r="H19" s="24">
        <v>6.2367261967596797</v>
      </c>
      <c r="I19" s="24">
        <v>6.9854524095235</v>
      </c>
      <c r="J19" s="24">
        <v>6.4397195204704802</v>
      </c>
      <c r="K19" s="24">
        <v>5.3075661170892898</v>
      </c>
      <c r="L19" s="24">
        <v>6.0316824298590799</v>
      </c>
      <c r="M19" s="85">
        <v>6.1262274891713098</v>
      </c>
      <c r="N19" s="24"/>
    </row>
    <row r="20" spans="1:14" x14ac:dyDescent="0.35">
      <c r="A20" s="23" t="str">
        <f>B3&amp;C3&amp;D20</f>
        <v>DISTRIBUCION VOLUMEN X CRITERIO (Consumiciones)TotalAlimentacionEN COLEGIO/INSTITUTO/UNIV.</v>
      </c>
      <c r="B20" s="23">
        <v>0</v>
      </c>
      <c r="C20" s="23">
        <v>0</v>
      </c>
      <c r="D20" s="23" t="s">
        <v>131</v>
      </c>
      <c r="E20" s="56">
        <v>0.50283111180373796</v>
      </c>
      <c r="F20" s="56">
        <v>0.36445651068484097</v>
      </c>
      <c r="G20" s="56">
        <v>0.20470822015593701</v>
      </c>
      <c r="H20" s="56">
        <v>0.40674871562506199</v>
      </c>
      <c r="I20" s="56">
        <v>0.345474355232196</v>
      </c>
      <c r="J20" s="56">
        <v>0.25635626941261502</v>
      </c>
      <c r="K20" s="56">
        <v>0.14435792270724801</v>
      </c>
      <c r="L20" s="56">
        <v>0.363792528881554</v>
      </c>
      <c r="M20" s="85">
        <v>0.21377575998401799</v>
      </c>
      <c r="N20" s="24"/>
    </row>
    <row r="21" spans="1:14" x14ac:dyDescent="0.35">
      <c r="A21" s="23" t="str">
        <f>B3&amp;C3&amp;D21</f>
        <v>DISTRIBUCION VOLUMEN X CRITERIO (Consumiciones)TotalAlimentacionEN MI CASA</v>
      </c>
      <c r="B21" s="23">
        <v>0</v>
      </c>
      <c r="C21" s="23">
        <v>0</v>
      </c>
      <c r="D21" s="24" t="s">
        <v>133</v>
      </c>
      <c r="E21" s="24">
        <v>8.3743060922529295</v>
      </c>
      <c r="F21" s="24">
        <v>7.66514207279661</v>
      </c>
      <c r="G21" s="24">
        <v>6.75126280125252</v>
      </c>
      <c r="H21" s="24">
        <v>7.7463213516790299</v>
      </c>
      <c r="I21" s="24">
        <v>8.4997171201752799</v>
      </c>
      <c r="J21" s="24">
        <v>7.8869903067951803</v>
      </c>
      <c r="K21" s="24">
        <v>7.0160429736984797</v>
      </c>
      <c r="L21" s="24">
        <v>8.6198346451694796</v>
      </c>
      <c r="M21" s="85">
        <v>9.0423846458384105</v>
      </c>
      <c r="N21" s="24"/>
    </row>
    <row r="22" spans="1:14" x14ac:dyDescent="0.35">
      <c r="A22" s="23" t="str">
        <f>B3&amp;C3&amp;D22</f>
        <v>DISTRIBUCION VOLUMEN X CRITERIO (Consumiciones)TotalAlimentacionEN M.TRANSP.(AVION,TREN,AUTOC,E</v>
      </c>
      <c r="B22" s="23">
        <v>0</v>
      </c>
      <c r="C22" s="23">
        <v>0</v>
      </c>
      <c r="D22" s="23" t="s">
        <v>135</v>
      </c>
      <c r="E22" s="56">
        <v>0.14757921653314199</v>
      </c>
      <c r="F22" s="56">
        <v>7.7183288691087606E-2</v>
      </c>
      <c r="G22" s="56">
        <v>0.15751652849133499</v>
      </c>
      <c r="H22" s="56">
        <v>9.6539894444352903E-2</v>
      </c>
      <c r="I22" s="56">
        <v>0.13028075372158099</v>
      </c>
      <c r="J22" s="56">
        <v>9.4655014040527202E-2</v>
      </c>
      <c r="K22" s="56">
        <v>0.15009450417681799</v>
      </c>
      <c r="L22" s="56">
        <v>0.12628841737163399</v>
      </c>
      <c r="M22" s="85">
        <v>0.13394800180606201</v>
      </c>
      <c r="N22" s="24"/>
    </row>
    <row r="23" spans="1:14" x14ac:dyDescent="0.35">
      <c r="A23" s="23" t="str">
        <f>B3&amp;C3&amp;D23</f>
        <v>DISTRIBUCION VOLUMEN X CRITERIO (Consumiciones)TotalAlimentacionEN OTRO LUGAR</v>
      </c>
      <c r="B23" s="23">
        <v>0</v>
      </c>
      <c r="C23" s="23">
        <v>0</v>
      </c>
      <c r="D23" s="24" t="s">
        <v>137</v>
      </c>
      <c r="E23" s="24">
        <v>2.2501414407413698</v>
      </c>
      <c r="F23" s="24">
        <v>2.44924052056653</v>
      </c>
      <c r="G23" s="24">
        <v>2.9497449882973501</v>
      </c>
      <c r="H23" s="24">
        <v>2.33678346713371</v>
      </c>
      <c r="I23" s="24">
        <v>2.6799126495929801</v>
      </c>
      <c r="J23" s="24">
        <v>2.4789202448403098</v>
      </c>
      <c r="K23" s="24">
        <v>2.8007316165404101</v>
      </c>
      <c r="L23" s="24">
        <v>3.0768354645861899</v>
      </c>
      <c r="M23" s="85">
        <v>3.46290401307273</v>
      </c>
      <c r="N23" s="24"/>
    </row>
    <row r="24" spans="1:14" x14ac:dyDescent="0.35">
      <c r="A24" s="23" t="str">
        <f>B3&amp;C3&amp;D24</f>
        <v>DISTRIBUCION VOLUMEN X CRITERIO (Consumiciones)TotalAlimentacionDESAYUNO</v>
      </c>
      <c r="B24" s="23">
        <v>0</v>
      </c>
      <c r="C24" s="23">
        <v>0</v>
      </c>
      <c r="D24" s="23" t="s">
        <v>139</v>
      </c>
      <c r="E24" s="56">
        <v>22.581564749822199</v>
      </c>
      <c r="F24" s="56">
        <v>20.858249139427301</v>
      </c>
      <c r="G24" s="56">
        <v>19.693769937769499</v>
      </c>
      <c r="H24" s="56">
        <v>21.2946225819224</v>
      </c>
      <c r="I24" s="56">
        <v>22.589986414561299</v>
      </c>
      <c r="J24" s="56">
        <v>20.505124516581098</v>
      </c>
      <c r="K24" s="56">
        <v>19.001512956512801</v>
      </c>
      <c r="L24" s="56">
        <v>20.573660224820198</v>
      </c>
      <c r="M24" s="85">
        <v>20.997680951973202</v>
      </c>
      <c r="N24" s="24"/>
    </row>
    <row r="25" spans="1:14" x14ac:dyDescent="0.35">
      <c r="A25" s="23" t="str">
        <f>B3&amp;C3&amp;D25</f>
        <v>DISTRIBUCION VOLUMEN X CRITERIO (Consumiciones)TotalAlimentacionAPERITIVO/ANTES DE COMER</v>
      </c>
      <c r="B25" s="23">
        <v>0</v>
      </c>
      <c r="C25" s="23">
        <v>0</v>
      </c>
      <c r="D25" s="24" t="s">
        <v>141</v>
      </c>
      <c r="E25" s="24">
        <v>11.7358816343305</v>
      </c>
      <c r="F25" s="24">
        <v>11.7674456665591</v>
      </c>
      <c r="G25" s="24">
        <v>11.4549829648348</v>
      </c>
      <c r="H25" s="24">
        <v>12.0544036989718</v>
      </c>
      <c r="I25" s="24">
        <v>11.548311189428601</v>
      </c>
      <c r="J25" s="24">
        <v>11.4702969750801</v>
      </c>
      <c r="K25" s="24">
        <v>11.140584354121801</v>
      </c>
      <c r="L25" s="24">
        <v>11.111002112017699</v>
      </c>
      <c r="M25" s="85">
        <v>11.169523947518799</v>
      </c>
      <c r="N25" s="24"/>
    </row>
    <row r="26" spans="1:14" x14ac:dyDescent="0.35">
      <c r="A26" s="23" t="str">
        <f>B3&amp;C3&amp;D26</f>
        <v>DISTRIBUCION VOLUMEN X CRITERIO (Consumiciones)TotalAlimentacionCOMIDA</v>
      </c>
      <c r="B26" s="23">
        <v>0</v>
      </c>
      <c r="C26" s="23">
        <v>0</v>
      </c>
      <c r="D26" s="23" t="s">
        <v>143</v>
      </c>
      <c r="E26" s="56">
        <v>28.2666415059402</v>
      </c>
      <c r="F26" s="56">
        <v>28.851887198462801</v>
      </c>
      <c r="G26" s="56">
        <v>26.8303913075876</v>
      </c>
      <c r="H26" s="56">
        <v>29.348429378404301</v>
      </c>
      <c r="I26" s="56">
        <v>28.769231323625299</v>
      </c>
      <c r="J26" s="56">
        <v>29.3654798881171</v>
      </c>
      <c r="K26" s="56">
        <v>28.134961059039899</v>
      </c>
      <c r="L26" s="56">
        <v>30.435250210624702</v>
      </c>
      <c r="M26" s="85">
        <v>30.491815275274401</v>
      </c>
      <c r="N26" s="24"/>
    </row>
    <row r="27" spans="1:14" x14ac:dyDescent="0.35">
      <c r="A27" s="23" t="str">
        <f>B3&amp;C3&amp;D27</f>
        <v>DISTRIBUCION VOLUMEN X CRITERIO (Consumiciones)TotalAlimentacionTARDE/MERIENDA</v>
      </c>
      <c r="B27" s="23">
        <v>0</v>
      </c>
      <c r="C27" s="23">
        <v>0</v>
      </c>
      <c r="D27" s="24" t="s">
        <v>145</v>
      </c>
      <c r="E27" s="24">
        <v>13.598588172267601</v>
      </c>
      <c r="F27" s="24">
        <v>13.200586354626701</v>
      </c>
      <c r="G27" s="24">
        <v>12.2497971484029</v>
      </c>
      <c r="H27" s="24">
        <v>12.448334792857001</v>
      </c>
      <c r="I27" s="24">
        <v>12.6692251975654</v>
      </c>
      <c r="J27" s="24">
        <v>13.3805810405989</v>
      </c>
      <c r="K27" s="24">
        <v>11.9087743075172</v>
      </c>
      <c r="L27" s="24">
        <v>12.408086113772001</v>
      </c>
      <c r="M27" s="85">
        <v>12.345879170938501</v>
      </c>
      <c r="N27" s="24"/>
    </row>
    <row r="28" spans="1:14" x14ac:dyDescent="0.35">
      <c r="A28" s="23" t="str">
        <f>B3&amp;C3&amp;D28</f>
        <v>DISTRIBUCION VOLUMEN X CRITERIO (Consumiciones)TotalAlimentacionANTES DE CENAR</v>
      </c>
      <c r="B28" s="23">
        <v>0</v>
      </c>
      <c r="C28" s="23">
        <v>0</v>
      </c>
      <c r="D28" s="23" t="s">
        <v>147</v>
      </c>
      <c r="E28" s="56">
        <v>4.6756969644926301</v>
      </c>
      <c r="F28" s="56">
        <v>4.8999371618577197</v>
      </c>
      <c r="G28" s="56">
        <v>5.3209108625300896</v>
      </c>
      <c r="H28" s="56">
        <v>4.7547842506120697</v>
      </c>
      <c r="I28" s="56">
        <v>4.7765141277751999</v>
      </c>
      <c r="J28" s="56">
        <v>4.9405070588819404</v>
      </c>
      <c r="K28" s="56">
        <v>5.3459139547378403</v>
      </c>
      <c r="L28" s="56">
        <v>4.91909702586356</v>
      </c>
      <c r="M28" s="85">
        <v>4.7597966789827204</v>
      </c>
      <c r="N28" s="24"/>
    </row>
    <row r="29" spans="1:14" x14ac:dyDescent="0.35">
      <c r="A29" s="23" t="str">
        <f>B3&amp;C3&amp;D29</f>
        <v>DISTRIBUCION VOLUMEN X CRITERIO (Consumiciones)TotalAlimentacionCENA</v>
      </c>
      <c r="B29" s="23">
        <v>0</v>
      </c>
      <c r="C29" s="23">
        <v>0</v>
      </c>
      <c r="D29" s="24" t="s">
        <v>149</v>
      </c>
      <c r="E29" s="24">
        <v>13.9681328090573</v>
      </c>
      <c r="F29" s="24">
        <v>14.761726924157101</v>
      </c>
      <c r="G29" s="24">
        <v>17.823336222487001</v>
      </c>
      <c r="H29" s="24">
        <v>14.582106883422</v>
      </c>
      <c r="I29" s="24">
        <v>14.394867803231</v>
      </c>
      <c r="J29" s="24">
        <v>15.004092855054299</v>
      </c>
      <c r="K29" s="24">
        <v>17.890117640894999</v>
      </c>
      <c r="L29" s="24">
        <v>15.232058669082599</v>
      </c>
      <c r="M29" s="85">
        <v>14.6213197278613</v>
      </c>
      <c r="N29" s="24"/>
    </row>
    <row r="30" spans="1:14" x14ac:dyDescent="0.35">
      <c r="A30" s="23" t="str">
        <f>B3&amp;C3&amp;D30</f>
        <v>DISTRIBUCION VOLUMEN X CRITERIO (Consumiciones)TotalAlimentacionDESPUES DE LA CENA</v>
      </c>
      <c r="B30" s="23">
        <v>0</v>
      </c>
      <c r="C30" s="23">
        <v>0</v>
      </c>
      <c r="D30" s="23" t="s">
        <v>151</v>
      </c>
      <c r="E30" s="56">
        <v>1.54108283709808</v>
      </c>
      <c r="F30" s="56">
        <v>1.6623577975534201</v>
      </c>
      <c r="G30" s="56">
        <v>2.7904734142441998</v>
      </c>
      <c r="H30" s="56">
        <v>1.5480213664437701</v>
      </c>
      <c r="I30" s="56">
        <v>1.5086081952267201</v>
      </c>
      <c r="J30" s="56">
        <v>1.6714247687036901</v>
      </c>
      <c r="K30" s="56">
        <v>2.7781806067741499</v>
      </c>
      <c r="L30" s="56">
        <v>1.6967191593477</v>
      </c>
      <c r="M30" s="85">
        <v>1.69665915116549</v>
      </c>
      <c r="N30" s="24"/>
    </row>
    <row r="31" spans="1:14" x14ac:dyDescent="0.35">
      <c r="A31" s="23" t="str">
        <f>B3&amp;C3&amp;D31</f>
        <v>DISTRIBUCION VOLUMEN X CRITERIO (Consumiciones)TotalAlimentacionDURANTE EL DIA</v>
      </c>
      <c r="B31" s="23">
        <v>0</v>
      </c>
      <c r="C31" s="23">
        <v>0</v>
      </c>
      <c r="D31" s="24" t="s">
        <v>153</v>
      </c>
      <c r="E31" s="24">
        <v>3.6323961316089801</v>
      </c>
      <c r="F31" s="24">
        <v>3.9978057163177798</v>
      </c>
      <c r="G31" s="24">
        <v>3.8363478508652999</v>
      </c>
      <c r="H31" s="24">
        <v>3.9692823176931098</v>
      </c>
      <c r="I31" s="24">
        <v>3.7432568296559001</v>
      </c>
      <c r="J31" s="24">
        <v>3.6625087580891602</v>
      </c>
      <c r="K31" s="24">
        <v>3.7999600630884598</v>
      </c>
      <c r="L31" s="24">
        <v>3.6241264844714798</v>
      </c>
      <c r="M31" s="85">
        <v>3.9173397321203201</v>
      </c>
      <c r="N31" s="24"/>
    </row>
    <row r="32" spans="1:14" x14ac:dyDescent="0.35">
      <c r="A32" s="23" t="str">
        <f>B3&amp;C3&amp;D32</f>
        <v>DISTRIBUCION VOLUMEN X CRITERIO (Consumiciones)TotalAlimentacionCON AMIGOS</v>
      </c>
      <c r="B32" s="23">
        <v>0</v>
      </c>
      <c r="C32" s="23">
        <v>0</v>
      </c>
      <c r="D32" s="23" t="s">
        <v>155</v>
      </c>
      <c r="E32" s="56">
        <v>25.980549203532298</v>
      </c>
      <c r="F32" s="56">
        <v>24.8514379697286</v>
      </c>
      <c r="G32" s="56">
        <v>24.371681892773498</v>
      </c>
      <c r="H32" s="56">
        <v>26.629300056428701</v>
      </c>
      <c r="I32" s="56">
        <v>25.027844744020801</v>
      </c>
      <c r="J32" s="56">
        <v>24.729533655888499</v>
      </c>
      <c r="K32" s="56">
        <v>24.3663425746754</v>
      </c>
      <c r="L32" s="56">
        <v>25.9493620667767</v>
      </c>
      <c r="M32" s="85">
        <v>25.996777189173301</v>
      </c>
      <c r="N32" s="24"/>
    </row>
    <row r="33" spans="1:14" x14ac:dyDescent="0.35">
      <c r="A33" s="23" t="str">
        <f>B3&amp;C3&amp;D33</f>
        <v>DISTRIBUCION VOLUMEN X CRITERIO (Consumiciones)TotalAlimentacionCON CLIENTES</v>
      </c>
      <c r="B33" s="23">
        <v>0</v>
      </c>
      <c r="C33" s="23">
        <v>0</v>
      </c>
      <c r="D33" s="24" t="s">
        <v>157</v>
      </c>
      <c r="E33" s="24">
        <v>0.48300997205816498</v>
      </c>
      <c r="F33" s="24">
        <v>0.49288507893831202</v>
      </c>
      <c r="G33" s="24">
        <v>0.432285187864972</v>
      </c>
      <c r="H33" s="24">
        <v>0.67912037194530195</v>
      </c>
      <c r="I33" s="24">
        <v>0.57546260761144896</v>
      </c>
      <c r="J33" s="24">
        <v>0.46002380545180699</v>
      </c>
      <c r="K33" s="24">
        <v>0.49474320516451498</v>
      </c>
      <c r="L33" s="24">
        <v>0.60728011356423195</v>
      </c>
      <c r="M33" s="85">
        <v>0.64112237826461405</v>
      </c>
      <c r="N33" s="24"/>
    </row>
    <row r="34" spans="1:14" x14ac:dyDescent="0.35">
      <c r="A34" s="23" t="str">
        <f>B3&amp;C3&amp;D34</f>
        <v>DISTRIBUCION VOLUMEN X CRITERIO (Consumiciones)TotalAlimentacionCON COMPAÑEROS DE TRABAJO</v>
      </c>
      <c r="B34" s="23">
        <v>0</v>
      </c>
      <c r="C34" s="23">
        <v>0</v>
      </c>
      <c r="D34" s="23" t="s">
        <v>159</v>
      </c>
      <c r="E34" s="56">
        <v>8.3668638885973508</v>
      </c>
      <c r="F34" s="56">
        <v>7.78438637173375</v>
      </c>
      <c r="G34" s="56">
        <v>5.9439850466273496</v>
      </c>
      <c r="H34" s="56">
        <v>7.8262333383718197</v>
      </c>
      <c r="I34" s="56">
        <v>8.6296004007163898</v>
      </c>
      <c r="J34" s="56">
        <v>7.7906616701882898</v>
      </c>
      <c r="K34" s="56">
        <v>5.9147628671736898</v>
      </c>
      <c r="L34" s="56">
        <v>7.4412631135526901</v>
      </c>
      <c r="M34" s="85">
        <v>7.1842739418474402</v>
      </c>
      <c r="N34" s="24"/>
    </row>
    <row r="35" spans="1:14" x14ac:dyDescent="0.35">
      <c r="A35" s="23" t="str">
        <f>B3&amp;C3&amp;D35</f>
        <v>DISTRIBUCION VOLUMEN X CRITERIO (Consumiciones)TotalAlimentacionCON COMPAÑEROS DE CLASE</v>
      </c>
      <c r="B35" s="23">
        <v>0</v>
      </c>
      <c r="C35" s="23">
        <v>0</v>
      </c>
      <c r="D35" s="24" t="s">
        <v>161</v>
      </c>
      <c r="E35" s="24">
        <v>0.59416984974593701</v>
      </c>
      <c r="F35" s="24">
        <v>0.46463148763408701</v>
      </c>
      <c r="G35" s="24">
        <v>0.34252975783778999</v>
      </c>
      <c r="H35" s="24">
        <v>0.45557618099542402</v>
      </c>
      <c r="I35" s="24">
        <v>0.40454517608818602</v>
      </c>
      <c r="J35" s="24">
        <v>0.41368765205973701</v>
      </c>
      <c r="K35" s="24">
        <v>0.33012182240826499</v>
      </c>
      <c r="L35" s="24">
        <v>0.52043961418168005</v>
      </c>
      <c r="M35" s="85">
        <v>0.38655398537440999</v>
      </c>
      <c r="N35" s="24"/>
    </row>
    <row r="36" spans="1:14" x14ac:dyDescent="0.35">
      <c r="A36" s="23" t="str">
        <f>B3&amp;C3&amp;D36</f>
        <v>DISTRIBUCION VOLUMEN X CRITERIO (Consumiciones)TotalAlimentacionCON FAMILIA</v>
      </c>
      <c r="B36" s="23">
        <v>0</v>
      </c>
      <c r="C36" s="23">
        <v>0</v>
      </c>
      <c r="D36" s="23" t="s">
        <v>163</v>
      </c>
      <c r="E36" s="56">
        <v>28.689136750315502</v>
      </c>
      <c r="F36" s="56">
        <v>30.8625259047379</v>
      </c>
      <c r="G36" s="56">
        <v>34.976202710335201</v>
      </c>
      <c r="H36" s="56">
        <v>30.3062895355839</v>
      </c>
      <c r="I36" s="56">
        <v>29.655949665409</v>
      </c>
      <c r="J36" s="56">
        <v>31.392732716910999</v>
      </c>
      <c r="K36" s="56">
        <v>34.005884763228003</v>
      </c>
      <c r="L36" s="56">
        <v>29.299615104966101</v>
      </c>
      <c r="M36" s="85">
        <v>29.6026004951303</v>
      </c>
      <c r="N36" s="24"/>
    </row>
    <row r="37" spans="1:14" x14ac:dyDescent="0.35">
      <c r="A37" s="23" t="str">
        <f>B3&amp;C3&amp;D37</f>
        <v>DISTRIBUCION VOLUMEN X CRITERIO (Consumiciones)TotalAlimentacionCON LA PAREJA</v>
      </c>
      <c r="B37" s="23">
        <v>0</v>
      </c>
      <c r="C37" s="23">
        <v>0</v>
      </c>
      <c r="D37" s="24" t="s">
        <v>165</v>
      </c>
      <c r="E37" s="24">
        <v>17.595616944901199</v>
      </c>
      <c r="F37" s="24">
        <v>18.33816349636</v>
      </c>
      <c r="G37" s="24">
        <v>18.4543327232211</v>
      </c>
      <c r="H37" s="24">
        <v>17.372850475926299</v>
      </c>
      <c r="I37" s="24">
        <v>17.814953351855699</v>
      </c>
      <c r="J37" s="24">
        <v>18.1503226011111</v>
      </c>
      <c r="K37" s="24">
        <v>18.995692942485402</v>
      </c>
      <c r="L37" s="24">
        <v>18.200817685551701</v>
      </c>
      <c r="M37" s="85">
        <v>17.464919733422899</v>
      </c>
      <c r="N37" s="24"/>
    </row>
    <row r="38" spans="1:14" x14ac:dyDescent="0.35">
      <c r="A38" s="23" t="str">
        <f>B3&amp;C3&amp;D38</f>
        <v>DISTRIBUCION VOLUMEN X CRITERIO (Consumiciones)TotalAlimentacionESTABA SOLO/A</v>
      </c>
      <c r="B38" s="23">
        <v>0</v>
      </c>
      <c r="C38" s="23">
        <v>0</v>
      </c>
      <c r="D38" s="23" t="s">
        <v>167</v>
      </c>
      <c r="E38" s="56">
        <v>17.5240184224578</v>
      </c>
      <c r="F38" s="56">
        <v>16.5443365861445</v>
      </c>
      <c r="G38" s="56">
        <v>14.9813920219068</v>
      </c>
      <c r="H38" s="56">
        <v>16.174303944010401</v>
      </c>
      <c r="I38" s="56">
        <v>17.346565622713999</v>
      </c>
      <c r="J38" s="56">
        <v>16.367958358389298</v>
      </c>
      <c r="K38" s="56">
        <v>15.392743443402001</v>
      </c>
      <c r="L38" s="56">
        <v>17.374851408588899</v>
      </c>
      <c r="M38" s="85">
        <v>18.117901162743902</v>
      </c>
      <c r="N38" s="24"/>
    </row>
    <row r="39" spans="1:14" x14ac:dyDescent="0.35">
      <c r="A39" s="23" t="str">
        <f>B3&amp;C3&amp;D39</f>
        <v>DISTRIBUCION VOLUMEN X CRITERIO (Consumiciones)TotalAlimentacionOTROS</v>
      </c>
      <c r="B39" s="23">
        <v>0</v>
      </c>
      <c r="C39" s="23">
        <v>0</v>
      </c>
      <c r="D39" s="24" t="s">
        <v>169</v>
      </c>
      <c r="E39" s="24">
        <v>0.76662966767698304</v>
      </c>
      <c r="F39" s="24">
        <v>0.66162973719108797</v>
      </c>
      <c r="G39" s="24">
        <v>0.49760764969574101</v>
      </c>
      <c r="H39" s="24">
        <v>0.55631066565148801</v>
      </c>
      <c r="I39" s="24">
        <v>0.54507482801987694</v>
      </c>
      <c r="J39" s="24">
        <v>0.69509264265341097</v>
      </c>
      <c r="K39" s="24">
        <v>0.49970269737261602</v>
      </c>
      <c r="L39" s="24">
        <v>0.60637161413551499</v>
      </c>
      <c r="M39" s="85">
        <v>0.60586538398210299</v>
      </c>
      <c r="N39" s="24"/>
    </row>
    <row r="40" spans="1:14" x14ac:dyDescent="0.35">
      <c r="A40" s="23" t="str">
        <f>B3&amp;C3&amp;D40</f>
        <v>DISTRIBUCION VOLUMEN X CRITERIO (Consumiciones)TotalAlimentacionESTAR TRABAJANDO</v>
      </c>
      <c r="B40" s="23">
        <v>0</v>
      </c>
      <c r="C40" s="23">
        <v>0</v>
      </c>
      <c r="D40" s="23" t="s">
        <v>171</v>
      </c>
      <c r="E40" s="56">
        <v>12.860170322569701</v>
      </c>
      <c r="F40" s="56">
        <v>12.0406804569336</v>
      </c>
      <c r="G40" s="56">
        <v>9.5626852090299792</v>
      </c>
      <c r="H40" s="56">
        <v>11.6018695462945</v>
      </c>
      <c r="I40" s="56">
        <v>12.901626288724801</v>
      </c>
      <c r="J40" s="56">
        <v>11.339398022740699</v>
      </c>
      <c r="K40" s="56">
        <v>9.4828441803072501</v>
      </c>
      <c r="L40" s="56">
        <v>11.135000346232401</v>
      </c>
      <c r="M40" s="85">
        <v>11.5595945581039</v>
      </c>
      <c r="N40" s="24"/>
    </row>
    <row r="41" spans="1:14" x14ac:dyDescent="0.35">
      <c r="A41" s="23" t="str">
        <f>B3&amp;C3&amp;D41</f>
        <v>DISTRIBUCION VOLUMEN X CRITERIO (Consumiciones)TotalAlimentacionCOMIDA DE NEGOCIOS</v>
      </c>
      <c r="B41" s="23">
        <v>0</v>
      </c>
      <c r="C41" s="23">
        <v>0</v>
      </c>
      <c r="D41" s="24" t="s">
        <v>173</v>
      </c>
      <c r="E41" s="24">
        <v>0.23381764198053101</v>
      </c>
      <c r="F41" s="24">
        <v>0.23682921293374601</v>
      </c>
      <c r="G41" s="24">
        <v>0.23087174366451299</v>
      </c>
      <c r="H41" s="24">
        <v>0.26075183761446602</v>
      </c>
      <c r="I41" s="24">
        <v>0.23358349279106899</v>
      </c>
      <c r="J41" s="24">
        <v>0.177333685955611</v>
      </c>
      <c r="K41" s="24">
        <v>0.28396280924539502</v>
      </c>
      <c r="L41" s="24">
        <v>0.422492628134846</v>
      </c>
      <c r="M41" s="85">
        <v>0.26714514869642297</v>
      </c>
      <c r="N41" s="24"/>
    </row>
    <row r="42" spans="1:14" x14ac:dyDescent="0.35">
      <c r="A42" s="23" t="str">
        <f>B3&amp;C3&amp;D42</f>
        <v>DISTRIBUCION VOLUMEN X CRITERIO (Consumiciones)TotalAlimentacionPOR PLACER/RELAX</v>
      </c>
      <c r="B42" s="23">
        <v>0</v>
      </c>
      <c r="C42" s="23">
        <v>0</v>
      </c>
      <c r="D42" s="23" t="s">
        <v>175</v>
      </c>
      <c r="E42" s="56">
        <v>16.032036813817999</v>
      </c>
      <c r="F42" s="56">
        <v>17.216058142455999</v>
      </c>
      <c r="G42" s="56">
        <v>19.755531968756401</v>
      </c>
      <c r="H42" s="56">
        <v>15.378280815617099</v>
      </c>
      <c r="I42" s="56">
        <v>15.8379404907334</v>
      </c>
      <c r="J42" s="56">
        <v>17.3071530831232</v>
      </c>
      <c r="K42" s="56">
        <v>19.8396196898859</v>
      </c>
      <c r="L42" s="56">
        <v>16.337582374461899</v>
      </c>
      <c r="M42" s="85">
        <v>15.586703051352</v>
      </c>
      <c r="N42" s="24"/>
    </row>
    <row r="43" spans="1:14" x14ac:dyDescent="0.35">
      <c r="A43" s="23" t="str">
        <f>B3&amp;C3&amp;D43</f>
        <v>DISTRIBUCION VOLUMEN X CRITERIO (Consumiciones)TotalAlimentacionTENER HAMBRE/SIN PLANIFICAR</v>
      </c>
      <c r="B43" s="23">
        <v>0</v>
      </c>
      <c r="C43" s="23">
        <v>0</v>
      </c>
      <c r="D43" s="24" t="s">
        <v>177</v>
      </c>
      <c r="E43" s="24">
        <v>25.282134081935599</v>
      </c>
      <c r="F43" s="24">
        <v>25.151309936171799</v>
      </c>
      <c r="G43" s="24">
        <v>25.0451758941186</v>
      </c>
      <c r="H43" s="24">
        <v>25.0240742487779</v>
      </c>
      <c r="I43" s="24">
        <v>24.2428766535857</v>
      </c>
      <c r="J43" s="24">
        <v>24.0066706296445</v>
      </c>
      <c r="K43" s="24">
        <v>23.930024402046101</v>
      </c>
      <c r="L43" s="24">
        <v>23.831400683232001</v>
      </c>
      <c r="M43" s="85">
        <v>23.816228067286801</v>
      </c>
      <c r="N43" s="24"/>
    </row>
    <row r="44" spans="1:14" x14ac:dyDescent="0.35">
      <c r="A44" s="23" t="str">
        <f>B3&amp;C3&amp;D44</f>
        <v>DISTRIBUCION VOLUMEN X CRITERIO (Consumiciones)TotalAlimentacionESTAR DE COMPRAS</v>
      </c>
      <c r="B44" s="23">
        <v>0</v>
      </c>
      <c r="C44" s="23">
        <v>0</v>
      </c>
      <c r="D44" s="23" t="s">
        <v>179</v>
      </c>
      <c r="E44" s="56">
        <v>3.4627718427440501</v>
      </c>
      <c r="F44" s="56">
        <v>2.6206266707166801</v>
      </c>
      <c r="G44" s="56">
        <v>2.86303154339301</v>
      </c>
      <c r="H44" s="56">
        <v>3.52289605023801</v>
      </c>
      <c r="I44" s="56">
        <v>2.9980216430092601</v>
      </c>
      <c r="J44" s="56">
        <v>2.69278623090461</v>
      </c>
      <c r="K44" s="56">
        <v>2.92227970567287</v>
      </c>
      <c r="L44" s="56">
        <v>3.39523944856718</v>
      </c>
      <c r="M44" s="85">
        <v>3.3650587006744899</v>
      </c>
      <c r="N44" s="24"/>
    </row>
    <row r="45" spans="1:14" x14ac:dyDescent="0.35">
      <c r="A45" s="23" t="str">
        <f>B3&amp;C3&amp;D45</f>
        <v>DISTRIBUCION VOLUMEN X CRITERIO (Consumiciones)TotalAlimentacionNO COCINAR EN CASA</v>
      </c>
      <c r="B45" s="23">
        <v>0</v>
      </c>
      <c r="C45" s="23">
        <v>0</v>
      </c>
      <c r="D45" s="24" t="s">
        <v>181</v>
      </c>
      <c r="E45" s="24">
        <v>5.4531280755189302</v>
      </c>
      <c r="F45" s="24">
        <v>5.3600396560537797</v>
      </c>
      <c r="G45" s="24">
        <v>5.2562507782147003</v>
      </c>
      <c r="H45" s="24">
        <v>5.7752139572776304</v>
      </c>
      <c r="I45" s="24">
        <v>5.8670428788157203</v>
      </c>
      <c r="J45" s="24">
        <v>5.8678921555105603</v>
      </c>
      <c r="K45" s="24">
        <v>5.2513504656752596</v>
      </c>
      <c r="L45" s="24">
        <v>5.7828170623333799</v>
      </c>
      <c r="M45" s="85">
        <v>5.6843679770861399</v>
      </c>
      <c r="N45" s="24"/>
    </row>
    <row r="46" spans="1:14" x14ac:dyDescent="0.35">
      <c r="A46" s="23" t="str">
        <f>B3&amp;C3&amp;D46</f>
        <v>DISTRIBUCION VOLUMEN X CRITERIO (Consumiciones)TotalAlimentacionCELEBRACION/FIESTA/SALIR TOMAR</v>
      </c>
      <c r="B46" s="23">
        <v>0</v>
      </c>
      <c r="C46" s="23">
        <v>0</v>
      </c>
      <c r="D46" s="23" t="s">
        <v>183</v>
      </c>
      <c r="E46" s="56">
        <v>29.427925650053201</v>
      </c>
      <c r="F46" s="56">
        <v>30.1743135454923</v>
      </c>
      <c r="G46" s="56">
        <v>30.867811632358901</v>
      </c>
      <c r="H46" s="56">
        <v>31.4924000144491</v>
      </c>
      <c r="I46" s="56">
        <v>30.4609283503241</v>
      </c>
      <c r="J46" s="56">
        <v>31.441560788034899</v>
      </c>
      <c r="K46" s="56">
        <v>30.935586407808302</v>
      </c>
      <c r="L46" s="56">
        <v>31.889682418317999</v>
      </c>
      <c r="M46" s="85">
        <v>32.222971089103702</v>
      </c>
      <c r="N46" s="24"/>
    </row>
    <row r="47" spans="1:14" x14ac:dyDescent="0.35">
      <c r="A47" s="23" t="str">
        <f>B3&amp;C3&amp;D47</f>
        <v>DISTRIBUCION VOLUMEN X CRITERIO (Consumiciones)TotalAlimentacionVIENDO DEPORTES</v>
      </c>
      <c r="B47" s="23">
        <v>0</v>
      </c>
      <c r="C47" s="23">
        <v>0</v>
      </c>
      <c r="D47" s="24" t="s">
        <v>185</v>
      </c>
      <c r="E47" s="24">
        <v>1.2888182833670301</v>
      </c>
      <c r="F47" s="24">
        <v>1.03951293367916</v>
      </c>
      <c r="G47" s="24">
        <v>0.59202642131433303</v>
      </c>
      <c r="H47" s="24">
        <v>1.0209824201344799</v>
      </c>
      <c r="I47" s="24">
        <v>1.1506535064485801</v>
      </c>
      <c r="J47" s="24">
        <v>1.14032148393753</v>
      </c>
      <c r="K47" s="24">
        <v>1.2859455681643499</v>
      </c>
      <c r="L47" s="24">
        <v>1.1886916165591399</v>
      </c>
      <c r="M47" s="85">
        <v>1.33225540409906</v>
      </c>
      <c r="N47" s="24"/>
    </row>
    <row r="48" spans="1:14" x14ac:dyDescent="0.35">
      <c r="A48" s="23" t="str">
        <f>B3&amp;C3&amp;D48</f>
        <v>DISTRIBUCION VOLUMEN X CRITERIO (Consumiciones)TotalAlimentacionOTROS MOTIVOS</v>
      </c>
      <c r="B48" s="23">
        <v>0</v>
      </c>
      <c r="C48" s="23">
        <v>0</v>
      </c>
      <c r="D48" s="23" t="s">
        <v>186</v>
      </c>
      <c r="E48" s="56">
        <v>5.9591837888591002</v>
      </c>
      <c r="F48" s="56">
        <v>6.1606231819537998</v>
      </c>
      <c r="G48" s="56">
        <v>5.8266211683620899</v>
      </c>
      <c r="H48" s="56">
        <v>5.9235172216188099</v>
      </c>
      <c r="I48" s="56">
        <v>6.3073228037174403</v>
      </c>
      <c r="J48" s="56">
        <v>6.0268928506407899</v>
      </c>
      <c r="K48" s="56">
        <v>6.0683815813731901</v>
      </c>
      <c r="L48" s="56">
        <v>6.0170865696446496</v>
      </c>
      <c r="M48" s="85">
        <v>6.1656893587967598</v>
      </c>
      <c r="N48" s="24"/>
    </row>
    <row r="49" spans="1:14" x14ac:dyDescent="0.35">
      <c r="A49" s="23" t="str">
        <f>B3&amp;C49&amp;D49</f>
        <v>DISTRIBUCION VOLUMEN X CRITERIO (Consumiciones).T.Alimentos TOTAL INGT.ESPAÑA</v>
      </c>
      <c r="B49" s="23">
        <v>0</v>
      </c>
      <c r="C49" s="23" t="s">
        <v>45</v>
      </c>
      <c r="D49" s="24" t="s">
        <v>46</v>
      </c>
      <c r="E49" s="24">
        <v>100</v>
      </c>
      <c r="F49" s="24">
        <v>100</v>
      </c>
      <c r="G49" s="24">
        <v>100</v>
      </c>
      <c r="H49" s="24">
        <v>100</v>
      </c>
      <c r="I49" s="24">
        <v>100</v>
      </c>
      <c r="J49" s="24">
        <v>100</v>
      </c>
      <c r="K49" s="24">
        <v>100</v>
      </c>
      <c r="L49" s="24">
        <v>100</v>
      </c>
      <c r="M49" s="85">
        <v>100</v>
      </c>
      <c r="N49" s="24"/>
    </row>
    <row r="50" spans="1:14" x14ac:dyDescent="0.35">
      <c r="A50" s="23" t="str">
        <f>B3&amp;C49&amp;D50</f>
        <v>DISTRIBUCION VOLUMEN X CRITERIO (Consumiciones).T.Alimentos TOTAL INGHiper+Super+Discount+G.A</v>
      </c>
      <c r="B50" s="23">
        <v>0</v>
      </c>
      <c r="C50" s="23">
        <v>0</v>
      </c>
      <c r="D50" s="23" t="s">
        <v>109</v>
      </c>
      <c r="E50" s="56">
        <v>6.7456993168836998</v>
      </c>
      <c r="F50" s="56">
        <v>6.4791484526378698</v>
      </c>
      <c r="G50" s="56">
        <v>5.7577375935696598</v>
      </c>
      <c r="H50" s="56">
        <v>6.1954185972550899</v>
      </c>
      <c r="I50" s="56">
        <v>6.9905679569455001</v>
      </c>
      <c r="J50" s="56">
        <v>6.5613939256863203</v>
      </c>
      <c r="K50" s="56">
        <v>7.2288161368419797</v>
      </c>
      <c r="L50" s="56">
        <v>7.3788509299148402</v>
      </c>
      <c r="M50" s="85">
        <v>8.0104188685886992</v>
      </c>
      <c r="N50" s="24"/>
    </row>
    <row r="51" spans="1:14" x14ac:dyDescent="0.35">
      <c r="A51" s="23" t="str">
        <f>B3&amp;C49&amp;D51</f>
        <v>DISTRIBUCION VOLUMEN X CRITERIO (Consumiciones).T.Alimentos TOTAL INGRestaurantes</v>
      </c>
      <c r="B51" s="23">
        <v>0</v>
      </c>
      <c r="C51" s="23">
        <v>0</v>
      </c>
      <c r="D51" s="24" t="s">
        <v>110</v>
      </c>
      <c r="E51" s="24">
        <v>24.232602478551001</v>
      </c>
      <c r="F51" s="24">
        <v>24.623820769716701</v>
      </c>
      <c r="G51" s="24">
        <v>24.1314055607982</v>
      </c>
      <c r="H51" s="24">
        <v>26.275857585389598</v>
      </c>
      <c r="I51" s="24">
        <v>24.500097314729899</v>
      </c>
      <c r="J51" s="24">
        <v>24.619397348195498</v>
      </c>
      <c r="K51" s="24">
        <v>23.8862610557563</v>
      </c>
      <c r="L51" s="24">
        <v>25.127516837110999</v>
      </c>
      <c r="M51" s="85">
        <v>25.3533703447867</v>
      </c>
      <c r="N51" s="24"/>
    </row>
    <row r="52" spans="1:14" x14ac:dyDescent="0.35">
      <c r="A52" s="23" t="str">
        <f>B3&amp;C49&amp;D52</f>
        <v>DISTRIBUCION VOLUMEN X CRITERIO (Consumiciones).T.Alimentos TOTAL INGRestaurantes Fast Food</v>
      </c>
      <c r="B52" s="23">
        <v>0</v>
      </c>
      <c r="C52" s="23">
        <v>0</v>
      </c>
      <c r="D52" s="23" t="s">
        <v>111</v>
      </c>
      <c r="E52" s="56">
        <v>16.465217395167102</v>
      </c>
      <c r="F52" s="56">
        <v>15.6300068262859</v>
      </c>
      <c r="G52" s="56">
        <v>16.077873292746698</v>
      </c>
      <c r="H52" s="56">
        <v>16.570141637982399</v>
      </c>
      <c r="I52" s="56">
        <v>16.191550615548699</v>
      </c>
      <c r="J52" s="56">
        <v>16.443560604444102</v>
      </c>
      <c r="K52" s="56">
        <v>16.528133630181099</v>
      </c>
      <c r="L52" s="56">
        <v>17.099503725333602</v>
      </c>
      <c r="M52" s="85">
        <v>16.639074648805401</v>
      </c>
      <c r="N52" s="24"/>
    </row>
    <row r="53" spans="1:14" x14ac:dyDescent="0.35">
      <c r="A53" s="23" t="str">
        <f>B3&amp;C49&amp;D53</f>
        <v>DISTRIBUCION VOLUMEN X CRITERIO (Consumiciones).T.Alimentos TOTAL INGBares/Cafeterias/Cervecerias</v>
      </c>
      <c r="B53" s="23">
        <v>0</v>
      </c>
      <c r="C53" s="23">
        <v>0</v>
      </c>
      <c r="D53" s="24" t="s">
        <v>112</v>
      </c>
      <c r="E53" s="24">
        <v>34.2405184185533</v>
      </c>
      <c r="F53" s="24">
        <v>32.872814846535803</v>
      </c>
      <c r="G53" s="24">
        <v>32.4770811673338</v>
      </c>
      <c r="H53" s="24">
        <v>33.265264167751702</v>
      </c>
      <c r="I53" s="24">
        <v>33.7682377050985</v>
      </c>
      <c r="J53" s="24">
        <v>32.7572450934789</v>
      </c>
      <c r="K53" s="24">
        <v>31.470187476428599</v>
      </c>
      <c r="L53" s="24">
        <v>32.183503777710797</v>
      </c>
      <c r="M53" s="85">
        <v>31.654353592342702</v>
      </c>
      <c r="N53" s="24"/>
    </row>
    <row r="54" spans="1:14" x14ac:dyDescent="0.35">
      <c r="A54" s="23" t="str">
        <f>B3&amp;C49&amp;D54</f>
        <v>DISTRIBUCION VOLUMEN X CRITERIO (Consumiciones).T.Alimentos TOTAL INGPanaderias/Pastelerias</v>
      </c>
      <c r="B54" s="23">
        <v>0</v>
      </c>
      <c r="C54" s="23">
        <v>0</v>
      </c>
      <c r="D54" s="23" t="s">
        <v>113</v>
      </c>
      <c r="E54" s="56">
        <v>4.4384951007350004</v>
      </c>
      <c r="F54" s="56">
        <v>4.2260000932784401</v>
      </c>
      <c r="G54" s="56">
        <v>3.2600748982651102</v>
      </c>
      <c r="H54" s="56">
        <v>4.4362611508503402</v>
      </c>
      <c r="I54" s="56">
        <v>4.7719409488934703</v>
      </c>
      <c r="J54" s="56">
        <v>4.2120163358667897</v>
      </c>
      <c r="K54" s="56">
        <v>3.3626002165529201</v>
      </c>
      <c r="L54" s="56">
        <v>4.4742063751871397</v>
      </c>
      <c r="M54" s="85">
        <v>4.7102961948133801</v>
      </c>
      <c r="N54" s="24"/>
    </row>
    <row r="55" spans="1:14" x14ac:dyDescent="0.35">
      <c r="A55" s="23" t="str">
        <f>B3&amp;C49&amp;D55</f>
        <v>DISTRIBUCION VOLUMEN X CRITERIO (Consumiciones).T.Alimentos TOTAL INGTda.Alimentacion/Delicatesen</v>
      </c>
      <c r="B55" s="23">
        <v>0</v>
      </c>
      <c r="C55" s="23">
        <v>0</v>
      </c>
      <c r="D55" s="24" t="s">
        <v>114</v>
      </c>
      <c r="E55" s="24">
        <v>1.0693217789631499</v>
      </c>
      <c r="F55" s="24">
        <v>1.0427953004625801</v>
      </c>
      <c r="G55" s="24">
        <v>1.25640715586508</v>
      </c>
      <c r="H55" s="24">
        <v>1.0418386405846101</v>
      </c>
      <c r="I55" s="24">
        <v>0.97030711824224103</v>
      </c>
      <c r="J55" s="24">
        <v>0.96236349437334401</v>
      </c>
      <c r="K55" s="24">
        <v>1.1835158217453201</v>
      </c>
      <c r="L55" s="24">
        <v>1.1006516605778101</v>
      </c>
      <c r="M55" s="85">
        <v>1.4504453668317401</v>
      </c>
      <c r="N55" s="24"/>
    </row>
    <row r="56" spans="1:14" x14ac:dyDescent="0.35">
      <c r="A56" s="23" t="str">
        <f>B3&amp;C49&amp;D56</f>
        <v>DISTRIBUCION VOLUMEN X CRITERIO (Consumiciones).T.Alimentos TOTAL INGCanal Conveniencia/24h</v>
      </c>
      <c r="B56" s="23">
        <v>0</v>
      </c>
      <c r="C56" s="23">
        <v>0</v>
      </c>
      <c r="D56" s="23" t="s">
        <v>116</v>
      </c>
      <c r="E56" s="56">
        <v>6.2576003241004399</v>
      </c>
      <c r="F56" s="56">
        <v>6.0564699198229404</v>
      </c>
      <c r="G56" s="56">
        <v>5.5526083445393102</v>
      </c>
      <c r="H56" s="56">
        <v>5.8837772588543498</v>
      </c>
      <c r="I56" s="56">
        <v>6.0683554515183298</v>
      </c>
      <c r="J56" s="56">
        <v>5.9585739829557296</v>
      </c>
      <c r="K56" s="56">
        <v>5.21141039210677</v>
      </c>
      <c r="L56" s="56">
        <v>6.0635345057113099</v>
      </c>
      <c r="M56" s="85">
        <v>5.9532592573593197</v>
      </c>
      <c r="N56" s="24"/>
    </row>
    <row r="57" spans="1:14" x14ac:dyDescent="0.35">
      <c r="A57" s="23" t="str">
        <f>B3&amp;C49&amp;D57</f>
        <v>DISTRIBUCION VOLUMEN X CRITERIO (Consumiciones).T.Alimentos TOTAL INGHoteles</v>
      </c>
      <c r="B57" s="23">
        <v>0</v>
      </c>
      <c r="C57" s="23">
        <v>0</v>
      </c>
      <c r="D57" s="24" t="s">
        <v>117</v>
      </c>
      <c r="E57" s="24">
        <v>0.70460359442312703</v>
      </c>
      <c r="F57" s="24">
        <v>0.87955378986063404</v>
      </c>
      <c r="G57" s="24">
        <v>1.00642644857899</v>
      </c>
      <c r="H57" s="24">
        <v>0.33391070885760099</v>
      </c>
      <c r="I57" s="24">
        <v>0.58145586358676604</v>
      </c>
      <c r="J57" s="24">
        <v>0.89920923821432097</v>
      </c>
      <c r="K57" s="24">
        <v>0.89955533656946096</v>
      </c>
      <c r="L57" s="24">
        <v>0.89275229477929496</v>
      </c>
      <c r="M57" s="85">
        <v>0.54198494482333504</v>
      </c>
      <c r="N57" s="24"/>
    </row>
    <row r="58" spans="1:14" x14ac:dyDescent="0.35">
      <c r="A58" s="23" t="str">
        <f>B3&amp;C49&amp;D58</f>
        <v>DISTRIBUCION VOLUMEN X CRITERIO (Consumiciones).T.Alimentos TOTAL INGEstaciones de servicio</v>
      </c>
      <c r="B58" s="23">
        <v>0</v>
      </c>
      <c r="C58" s="23">
        <v>0</v>
      </c>
      <c r="D58" s="23" t="s">
        <v>118</v>
      </c>
      <c r="E58" s="56">
        <v>1.0589937427648199</v>
      </c>
      <c r="F58" s="56">
        <v>1.2982730768741499</v>
      </c>
      <c r="G58" s="56">
        <v>1.3283370774364001</v>
      </c>
      <c r="H58" s="56">
        <v>1.1048447885972701</v>
      </c>
      <c r="I58" s="56">
        <v>0.93011833647294395</v>
      </c>
      <c r="J58" s="56">
        <v>1.0995480751586399</v>
      </c>
      <c r="K58" s="56">
        <v>1.34110916456805</v>
      </c>
      <c r="L58" s="56">
        <v>1.0620277861435901</v>
      </c>
      <c r="M58" s="85">
        <v>1.0352313422209201</v>
      </c>
      <c r="N58" s="24"/>
    </row>
    <row r="59" spans="1:14" x14ac:dyDescent="0.35">
      <c r="A59" s="23" t="str">
        <f>B3&amp;C49&amp;D59</f>
        <v>DISTRIBUCION VOLUMEN X CRITERIO (Consumiciones).T.Alimentos TOTAL INGMaquinas dispensadoras</v>
      </c>
      <c r="B59" s="23">
        <v>0</v>
      </c>
      <c r="C59" s="23">
        <v>0</v>
      </c>
      <c r="D59" s="24" t="s">
        <v>119</v>
      </c>
      <c r="E59" s="24">
        <v>0.39661826778621101</v>
      </c>
      <c r="F59" s="24">
        <v>0.35006236935718399</v>
      </c>
      <c r="G59" s="24">
        <v>0.29154122351657302</v>
      </c>
      <c r="H59" s="24">
        <v>0.31858152925445499</v>
      </c>
      <c r="I59" s="24">
        <v>0.381226535481127</v>
      </c>
      <c r="J59" s="24">
        <v>0.29860914689050999</v>
      </c>
      <c r="K59" s="24">
        <v>0.30057532513352098</v>
      </c>
      <c r="L59" s="24">
        <v>0.265739152448419</v>
      </c>
      <c r="M59" s="85">
        <v>0.29323808352960801</v>
      </c>
      <c r="N59" s="24"/>
    </row>
    <row r="60" spans="1:14" x14ac:dyDescent="0.35">
      <c r="A60" s="23" t="str">
        <f>B3&amp;C49&amp;D60</f>
        <v>DISTRIBUCION VOLUMEN X CRITERIO (Consumiciones).T.Alimentos TOTAL INGServicio en la empresa</v>
      </c>
      <c r="B60" s="23">
        <v>0</v>
      </c>
      <c r="C60" s="23">
        <v>0</v>
      </c>
      <c r="D60" s="23" t="s">
        <v>120</v>
      </c>
      <c r="E60" s="56">
        <v>1.1431283688277201</v>
      </c>
      <c r="F60" s="56">
        <v>1.1981658066677101</v>
      </c>
      <c r="G60" s="56">
        <v>0.90373148431153005</v>
      </c>
      <c r="H60" s="56">
        <v>1.1916145254046999</v>
      </c>
      <c r="I60" s="56">
        <v>1.58442559210069</v>
      </c>
      <c r="J60" s="56">
        <v>1.44131079541333</v>
      </c>
      <c r="K60" s="56">
        <v>1.0344313052787799</v>
      </c>
      <c r="L60" s="56">
        <v>1.12958835827801</v>
      </c>
      <c r="M60" s="85">
        <v>1.1676951393059301</v>
      </c>
      <c r="N60" s="24"/>
    </row>
    <row r="61" spans="1:14" x14ac:dyDescent="0.35">
      <c r="A61" s="23" t="str">
        <f>B3&amp;C49&amp;D61</f>
        <v>DISTRIBUCION VOLUMEN X CRITERIO (Consumiciones).T.Alimentos TOTAL INGResto de canales</v>
      </c>
      <c r="B61" s="23">
        <v>0</v>
      </c>
      <c r="C61" s="23">
        <v>0</v>
      </c>
      <c r="D61" s="24" t="s">
        <v>121</v>
      </c>
      <c r="E61" s="24">
        <v>3.2471798908470899</v>
      </c>
      <c r="F61" s="24">
        <v>5.3428678032503303</v>
      </c>
      <c r="G61" s="24">
        <v>7.9567952584281798</v>
      </c>
      <c r="H61" s="24">
        <v>3.38246999351639</v>
      </c>
      <c r="I61" s="24">
        <v>3.26168415249438</v>
      </c>
      <c r="J61" s="24">
        <v>4.7468102811834498</v>
      </c>
      <c r="K61" s="24">
        <v>7.5533778605058597</v>
      </c>
      <c r="L61" s="24">
        <v>3.2221084471447798</v>
      </c>
      <c r="M61" s="85">
        <v>3.1906422993682302</v>
      </c>
      <c r="N61" s="24"/>
    </row>
    <row r="62" spans="1:14" x14ac:dyDescent="0.35">
      <c r="A62" s="23" t="str">
        <f>B3&amp;C49&amp;D62</f>
        <v>DISTRIBUCION VOLUMEN X CRITERIO (Consumiciones).T.Alimentos TOTAL INGEN LA CALLE</v>
      </c>
      <c r="B62" s="23">
        <v>0</v>
      </c>
      <c r="C62" s="23">
        <v>0</v>
      </c>
      <c r="D62" s="23" t="s">
        <v>123</v>
      </c>
      <c r="E62" s="56">
        <v>4.1661743265898297</v>
      </c>
      <c r="F62" s="56">
        <v>5.2865547608043997</v>
      </c>
      <c r="G62" s="56">
        <v>6.0575931564642103</v>
      </c>
      <c r="H62" s="56">
        <v>3.9575296902097401</v>
      </c>
      <c r="I62" s="56">
        <v>3.61008849916028</v>
      </c>
      <c r="J62" s="56">
        <v>4.1863116702442298</v>
      </c>
      <c r="K62" s="56">
        <v>5.7292760076401796</v>
      </c>
      <c r="L62" s="56">
        <v>3.5562902923088302</v>
      </c>
      <c r="M62" s="85">
        <v>3.5507274192250202</v>
      </c>
      <c r="N62" s="24"/>
    </row>
    <row r="63" spans="1:14" x14ac:dyDescent="0.35">
      <c r="A63" s="23" t="str">
        <f>B3&amp;C49&amp;D63</f>
        <v>DISTRIBUCION VOLUMEN X CRITERIO (Consumiciones).T.Alimentos TOTAL INGEN CASA DE OTROS</v>
      </c>
      <c r="B63" s="23">
        <v>0</v>
      </c>
      <c r="C63" s="23">
        <v>0</v>
      </c>
      <c r="D63" s="24" t="s">
        <v>125</v>
      </c>
      <c r="E63" s="24">
        <v>6.8997021083408798</v>
      </c>
      <c r="F63" s="24">
        <v>5.5961450564546604</v>
      </c>
      <c r="G63" s="24">
        <v>5.3845520961002</v>
      </c>
      <c r="H63" s="24">
        <v>6.1355075404962296</v>
      </c>
      <c r="I63" s="24">
        <v>6.9043700038133302</v>
      </c>
      <c r="J63" s="24">
        <v>6.2695725277492098</v>
      </c>
      <c r="K63" s="24">
        <v>6.6014513911699897</v>
      </c>
      <c r="L63" s="24">
        <v>7.7271257534688997</v>
      </c>
      <c r="M63" s="85">
        <v>7.6402943109262802</v>
      </c>
      <c r="N63" s="24"/>
    </row>
    <row r="64" spans="1:14" x14ac:dyDescent="0.35">
      <c r="A64" s="23" t="str">
        <f>B3&amp;C49&amp;D64</f>
        <v>DISTRIBUCION VOLUMEN X CRITERIO (Consumiciones).T.Alimentos TOTAL INGEN EL ESTABLECIMIENTO</v>
      </c>
      <c r="B64" s="23">
        <v>0</v>
      </c>
      <c r="C64" s="23">
        <v>0</v>
      </c>
      <c r="D64" s="23" t="s">
        <v>127</v>
      </c>
      <c r="E64" s="56">
        <v>64.151390797786405</v>
      </c>
      <c r="F64" s="56">
        <v>66.366541871419898</v>
      </c>
      <c r="G64" s="56">
        <v>68.225234383687393</v>
      </c>
      <c r="H64" s="56">
        <v>66.978679626867105</v>
      </c>
      <c r="I64" s="56">
        <v>64.321804400034907</v>
      </c>
      <c r="J64" s="56">
        <v>65.927683490447293</v>
      </c>
      <c r="K64" s="56">
        <v>67.191260021655296</v>
      </c>
      <c r="L64" s="56">
        <v>64.783817168397306</v>
      </c>
      <c r="M64" s="85">
        <v>63.374793590538502</v>
      </c>
      <c r="N64" s="24"/>
    </row>
    <row r="65" spans="1:14" x14ac:dyDescent="0.35">
      <c r="A65" s="23" t="str">
        <f>B3&amp;C49&amp;D65</f>
        <v>DISTRIBUCION VOLUMEN X CRITERIO (Consumiciones).T.Alimentos TOTAL INGEN EL TRABAJO</v>
      </c>
      <c r="B65" s="23">
        <v>0</v>
      </c>
      <c r="C65" s="23">
        <v>0</v>
      </c>
      <c r="D65" s="24" t="s">
        <v>129</v>
      </c>
      <c r="E65" s="24">
        <v>4.0811850277679804</v>
      </c>
      <c r="F65" s="24">
        <v>3.7441270621955201</v>
      </c>
      <c r="G65" s="24">
        <v>3.1599940207778001</v>
      </c>
      <c r="H65" s="24">
        <v>3.9001400390422498</v>
      </c>
      <c r="I65" s="24">
        <v>4.4723974034140301</v>
      </c>
      <c r="J65" s="24">
        <v>4.4139998549060904</v>
      </c>
      <c r="K65" s="24">
        <v>3.3117108896918399</v>
      </c>
      <c r="L65" s="24">
        <v>3.4811935034721802</v>
      </c>
      <c r="M65" s="85">
        <v>3.7660106081417499</v>
      </c>
      <c r="N65" s="24"/>
    </row>
    <row r="66" spans="1:14" x14ac:dyDescent="0.35">
      <c r="A66" s="23" t="str">
        <f>B3&amp;C49&amp;D66</f>
        <v>DISTRIBUCION VOLUMEN X CRITERIO (Consumiciones).T.Alimentos TOTAL INGEN COLEGIO/INSTITUTO/UNIV.</v>
      </c>
      <c r="B66" s="23">
        <v>0</v>
      </c>
      <c r="C66" s="23">
        <v>0</v>
      </c>
      <c r="D66" s="23" t="s">
        <v>131</v>
      </c>
      <c r="E66" s="56">
        <v>0.56194263031316405</v>
      </c>
      <c r="F66" s="56">
        <v>0.36027483220480599</v>
      </c>
      <c r="G66" s="56">
        <v>0.19310086473893501</v>
      </c>
      <c r="H66" s="56">
        <v>0.45725997887993403</v>
      </c>
      <c r="I66" s="56">
        <v>0.39343358952206597</v>
      </c>
      <c r="J66" s="56">
        <v>0.34248784838540403</v>
      </c>
      <c r="K66" s="56">
        <v>0.1331115490833</v>
      </c>
      <c r="L66" s="56">
        <v>0.37008279973986002</v>
      </c>
      <c r="M66" s="85">
        <v>0.25847965888376601</v>
      </c>
      <c r="N66" s="24"/>
    </row>
    <row r="67" spans="1:14" x14ac:dyDescent="0.35">
      <c r="A67" s="23" t="str">
        <f>B3&amp;C49&amp;D67</f>
        <v>DISTRIBUCION VOLUMEN X CRITERIO (Consumiciones).T.Alimentos TOTAL INGEN MI CASA</v>
      </c>
      <c r="B67" s="23">
        <v>0</v>
      </c>
      <c r="C67" s="23">
        <v>0</v>
      </c>
      <c r="D67" s="24" t="s">
        <v>133</v>
      </c>
      <c r="E67" s="24">
        <v>17.686733115548702</v>
      </c>
      <c r="F67" s="24">
        <v>16.1104755928481</v>
      </c>
      <c r="G67" s="24">
        <v>13.888414588572999</v>
      </c>
      <c r="H67" s="24">
        <v>16.1875293212236</v>
      </c>
      <c r="I67" s="24">
        <v>17.320198927160099</v>
      </c>
      <c r="J67" s="24">
        <v>16.194033226504398</v>
      </c>
      <c r="K67" s="24">
        <v>13.991544703578001</v>
      </c>
      <c r="L67" s="24">
        <v>16.745651595106199</v>
      </c>
      <c r="M67" s="85">
        <v>17.738291818534801</v>
      </c>
      <c r="N67" s="24"/>
    </row>
    <row r="68" spans="1:14" x14ac:dyDescent="0.35">
      <c r="A68" s="23" t="str">
        <f>B3&amp;C49&amp;D68</f>
        <v>DISTRIBUCION VOLUMEN X CRITERIO (Consumiciones).T.Alimentos TOTAL INGEN M.TRANSP.(AVION,TREN,AUTOC,E</v>
      </c>
      <c r="B68" s="23">
        <v>0</v>
      </c>
      <c r="C68" s="23">
        <v>0</v>
      </c>
      <c r="D68" s="23" t="s">
        <v>135</v>
      </c>
      <c r="E68" s="56">
        <v>0.15648498503434199</v>
      </c>
      <c r="F68" s="56">
        <v>5.6186489041903202E-2</v>
      </c>
      <c r="G68" s="56">
        <v>0.12558049801330601</v>
      </c>
      <c r="H68" s="56">
        <v>8.6287893563299606E-2</v>
      </c>
      <c r="I68" s="56">
        <v>0.10012443955962699</v>
      </c>
      <c r="J68" s="56">
        <v>0.105365145883387</v>
      </c>
      <c r="K68" s="56">
        <v>0.13045403116902099</v>
      </c>
      <c r="L68" s="56">
        <v>7.2466786261441193E-2</v>
      </c>
      <c r="M68" s="85">
        <v>8.9637117352015405E-2</v>
      </c>
      <c r="N68" s="24"/>
    </row>
    <row r="69" spans="1:14" x14ac:dyDescent="0.35">
      <c r="A69" s="23" t="str">
        <f>B3&amp;C49&amp;D69</f>
        <v>DISTRIBUCION VOLUMEN X CRITERIO (Consumiciones).T.Alimentos TOTAL INGEN OTRO LUGAR</v>
      </c>
      <c r="B69" s="23">
        <v>0</v>
      </c>
      <c r="C69" s="23">
        <v>0</v>
      </c>
      <c r="D69" s="24" t="s">
        <v>137</v>
      </c>
      <c r="E69" s="24">
        <v>2.2963582233823199</v>
      </c>
      <c r="F69" s="24">
        <v>2.4796835316913501</v>
      </c>
      <c r="G69" s="24">
        <v>2.96552954094278</v>
      </c>
      <c r="H69" s="24">
        <v>2.2970532060506699</v>
      </c>
      <c r="I69" s="24">
        <v>2.8775542914915202</v>
      </c>
      <c r="J69" s="24">
        <v>2.5605788393341</v>
      </c>
      <c r="K69" s="24">
        <v>2.9111901894229701</v>
      </c>
      <c r="L69" s="24">
        <v>3.2633572959359598</v>
      </c>
      <c r="M69" s="85">
        <v>3.5817620270271502</v>
      </c>
      <c r="N69" s="24"/>
    </row>
    <row r="70" spans="1:14" x14ac:dyDescent="0.35">
      <c r="A70" s="23" t="str">
        <f>B3&amp;C49&amp;D70</f>
        <v>DISTRIBUCION VOLUMEN X CRITERIO (Consumiciones).T.Alimentos TOTAL INGDESAYUNO</v>
      </c>
      <c r="B70" s="23">
        <v>0</v>
      </c>
      <c r="C70" s="23">
        <v>0</v>
      </c>
      <c r="D70" s="23" t="s">
        <v>139</v>
      </c>
      <c r="E70" s="56">
        <v>16.347153504380401</v>
      </c>
      <c r="F70" s="56">
        <v>14.782868990430501</v>
      </c>
      <c r="G70" s="56">
        <v>14.752059763055099</v>
      </c>
      <c r="H70" s="56">
        <v>15.523345404452799</v>
      </c>
      <c r="I70" s="56">
        <v>16.719287074930602</v>
      </c>
      <c r="J70" s="56">
        <v>15.1616730180813</v>
      </c>
      <c r="K70" s="56">
        <v>14.0902344367799</v>
      </c>
      <c r="L70" s="56">
        <v>15.028715840196901</v>
      </c>
      <c r="M70" s="85">
        <v>15.303876296720199</v>
      </c>
      <c r="N70" s="24"/>
    </row>
    <row r="71" spans="1:14" x14ac:dyDescent="0.35">
      <c r="A71" s="23" t="str">
        <f>B3&amp;C49&amp;D71</f>
        <v>DISTRIBUCION VOLUMEN X CRITERIO (Consumiciones).T.Alimentos TOTAL INGAPERITIVO/ANTES DE COMER</v>
      </c>
      <c r="B71" s="23">
        <v>0</v>
      </c>
      <c r="C71" s="23">
        <v>0</v>
      </c>
      <c r="D71" s="24" t="s">
        <v>141</v>
      </c>
      <c r="E71" s="24">
        <v>5.0051484705177902</v>
      </c>
      <c r="F71" s="24">
        <v>5.2487439210016396</v>
      </c>
      <c r="G71" s="24">
        <v>4.5106304372792403</v>
      </c>
      <c r="H71" s="24">
        <v>4.9574813705903997</v>
      </c>
      <c r="I71" s="24">
        <v>4.8961119022519801</v>
      </c>
      <c r="J71" s="24">
        <v>4.8239200105833202</v>
      </c>
      <c r="K71" s="24">
        <v>4.3833607065951297</v>
      </c>
      <c r="L71" s="24">
        <v>4.4421890208505204</v>
      </c>
      <c r="M71" s="85">
        <v>4.57835953233608</v>
      </c>
      <c r="N71" s="24"/>
    </row>
    <row r="72" spans="1:14" x14ac:dyDescent="0.35">
      <c r="A72" s="23" t="str">
        <f>B3&amp;C49&amp;D72</f>
        <v>DISTRIBUCION VOLUMEN X CRITERIO (Consumiciones).T.Alimentos TOTAL INGCOMIDA</v>
      </c>
      <c r="B72" s="23">
        <v>0</v>
      </c>
      <c r="C72" s="23">
        <v>0</v>
      </c>
      <c r="D72" s="23" t="s">
        <v>143</v>
      </c>
      <c r="E72" s="56">
        <v>42.6866220613961</v>
      </c>
      <c r="F72" s="56">
        <v>42.707423691875903</v>
      </c>
      <c r="G72" s="56">
        <v>39.747942971345303</v>
      </c>
      <c r="H72" s="56">
        <v>43.712809267527298</v>
      </c>
      <c r="I72" s="56">
        <v>42.531503992546</v>
      </c>
      <c r="J72" s="56">
        <v>43.177462648987998</v>
      </c>
      <c r="K72" s="56">
        <v>41.414102704478303</v>
      </c>
      <c r="L72" s="56">
        <v>44.708734346833602</v>
      </c>
      <c r="M72" s="85">
        <v>45.2760071499265</v>
      </c>
      <c r="N72" s="24"/>
    </row>
    <row r="73" spans="1:14" x14ac:dyDescent="0.35">
      <c r="A73" s="23" t="str">
        <f>B3&amp;C49&amp;D73</f>
        <v>DISTRIBUCION VOLUMEN X CRITERIO (Consumiciones).T.Alimentos TOTAL INGTARDE/MERIENDA</v>
      </c>
      <c r="B73" s="23">
        <v>0</v>
      </c>
      <c r="C73" s="23">
        <v>0</v>
      </c>
      <c r="D73" s="24" t="s">
        <v>145</v>
      </c>
      <c r="E73" s="24">
        <v>9.5620912651910999</v>
      </c>
      <c r="F73" s="24">
        <v>9.8036064836995909</v>
      </c>
      <c r="G73" s="24">
        <v>9.1077651502492305</v>
      </c>
      <c r="H73" s="24">
        <v>8.7368847375014695</v>
      </c>
      <c r="I73" s="24">
        <v>8.8316684148090996</v>
      </c>
      <c r="J73" s="24">
        <v>9.7173314670274102</v>
      </c>
      <c r="K73" s="24">
        <v>8.9231358808715608</v>
      </c>
      <c r="L73" s="24">
        <v>8.5462879789792492</v>
      </c>
      <c r="M73" s="85">
        <v>8.5693584435731598</v>
      </c>
      <c r="N73" s="24"/>
    </row>
    <row r="74" spans="1:14" x14ac:dyDescent="0.35">
      <c r="A74" s="23" t="str">
        <f>B3&amp;C49&amp;D74</f>
        <v>DISTRIBUCION VOLUMEN X CRITERIO (Consumiciones).T.Alimentos TOTAL INGANTES DE CENAR</v>
      </c>
      <c r="B74" s="23">
        <v>0</v>
      </c>
      <c r="C74" s="23">
        <v>0</v>
      </c>
      <c r="D74" s="23" t="s">
        <v>147</v>
      </c>
      <c r="E74" s="56">
        <v>1.4574027365520099</v>
      </c>
      <c r="F74" s="56">
        <v>1.54631825755873</v>
      </c>
      <c r="G74" s="56">
        <v>1.6667549776721</v>
      </c>
      <c r="H74" s="56">
        <v>1.4449481398703601</v>
      </c>
      <c r="I74" s="56">
        <v>1.52883994677193</v>
      </c>
      <c r="J74" s="56">
        <v>1.68480994832096</v>
      </c>
      <c r="K74" s="56">
        <v>1.67196004720367</v>
      </c>
      <c r="L74" s="56">
        <v>1.4184664807273499</v>
      </c>
      <c r="M74" s="85">
        <v>1.50373018491281</v>
      </c>
      <c r="N74" s="24"/>
    </row>
    <row r="75" spans="1:14" x14ac:dyDescent="0.35">
      <c r="A75" s="23" t="str">
        <f>B3&amp;C49&amp;D75</f>
        <v>DISTRIBUCION VOLUMEN X CRITERIO (Consumiciones).T.Alimentos TOTAL INGCENA</v>
      </c>
      <c r="B75" s="23">
        <v>0</v>
      </c>
      <c r="C75" s="23">
        <v>0</v>
      </c>
      <c r="D75" s="24" t="s">
        <v>149</v>
      </c>
      <c r="E75" s="24">
        <v>22.2051534457438</v>
      </c>
      <c r="F75" s="24">
        <v>22.576257244978901</v>
      </c>
      <c r="G75" s="24">
        <v>25.676469390818099</v>
      </c>
      <c r="H75" s="24">
        <v>22.713506827122899</v>
      </c>
      <c r="I75" s="24">
        <v>22.322061557511201</v>
      </c>
      <c r="J75" s="24">
        <v>22.564415292897699</v>
      </c>
      <c r="K75" s="24">
        <v>25.517950776792301</v>
      </c>
      <c r="L75" s="24">
        <v>23.258241782224001</v>
      </c>
      <c r="M75" s="85">
        <v>22.063917724547402</v>
      </c>
      <c r="N75" s="24"/>
    </row>
    <row r="76" spans="1:14" x14ac:dyDescent="0.35">
      <c r="A76" s="23" t="str">
        <f>B3&amp;C49&amp;D76</f>
        <v>DISTRIBUCION VOLUMEN X CRITERIO (Consumiciones).T.Alimentos TOTAL INGDESPUES DE LA CENA</v>
      </c>
      <c r="B76" s="23">
        <v>0</v>
      </c>
      <c r="C76" s="23">
        <v>0</v>
      </c>
      <c r="D76" s="23" t="s">
        <v>151</v>
      </c>
      <c r="E76" s="56">
        <v>0.47242187784576301</v>
      </c>
      <c r="F76" s="56">
        <v>0.58227319559216995</v>
      </c>
      <c r="G76" s="56">
        <v>1.91411612937724</v>
      </c>
      <c r="H76" s="56">
        <v>0.47298177735373698</v>
      </c>
      <c r="I76" s="56">
        <v>0.44969075052113999</v>
      </c>
      <c r="J76" s="56">
        <v>0.60731333028920598</v>
      </c>
      <c r="K76" s="56">
        <v>1.70826854994708</v>
      </c>
      <c r="L76" s="56">
        <v>0.49389542877345499</v>
      </c>
      <c r="M76" s="85">
        <v>0.44583921863792297</v>
      </c>
      <c r="N76" s="24"/>
    </row>
    <row r="77" spans="1:14" x14ac:dyDescent="0.35">
      <c r="A77" s="23" t="str">
        <f>B3&amp;C49&amp;D77</f>
        <v>DISTRIBUCION VOLUMEN X CRITERIO (Consumiciones).T.Alimentos TOTAL INGDURANTE EL DIA</v>
      </c>
      <c r="B77" s="23">
        <v>0</v>
      </c>
      <c r="C77" s="23">
        <v>0</v>
      </c>
      <c r="D77" s="24" t="s">
        <v>153</v>
      </c>
      <c r="E77" s="24">
        <v>2.2639854936623598</v>
      </c>
      <c r="F77" s="24">
        <v>2.7524932903121901</v>
      </c>
      <c r="G77" s="24">
        <v>2.6242739407388598</v>
      </c>
      <c r="H77" s="24">
        <v>2.4380270133028299</v>
      </c>
      <c r="I77" s="24">
        <v>2.7207974347661099</v>
      </c>
      <c r="J77" s="24">
        <v>2.2631098744937699</v>
      </c>
      <c r="K77" s="24">
        <v>2.2909595240702201</v>
      </c>
      <c r="L77" s="24">
        <v>2.1034520988010001</v>
      </c>
      <c r="M77" s="85">
        <v>2.25891153779139</v>
      </c>
      <c r="N77" s="24"/>
    </row>
    <row r="78" spans="1:14" x14ac:dyDescent="0.35">
      <c r="A78" s="23" t="str">
        <f>B3&amp;C49&amp;D78</f>
        <v>DISTRIBUCION VOLUMEN X CRITERIO (Consumiciones).T.Alimentos TOTAL INGCON AMIGOS</v>
      </c>
      <c r="B78" s="23">
        <v>0</v>
      </c>
      <c r="C78" s="23">
        <v>0</v>
      </c>
      <c r="D78" s="23" t="s">
        <v>155</v>
      </c>
      <c r="E78" s="56">
        <v>20.6121216051856</v>
      </c>
      <c r="F78" s="56">
        <v>19.335823585029701</v>
      </c>
      <c r="G78" s="56">
        <v>18.580214243309399</v>
      </c>
      <c r="H78" s="56">
        <v>20.810399084914302</v>
      </c>
      <c r="I78" s="56">
        <v>19.3835794383223</v>
      </c>
      <c r="J78" s="56">
        <v>18.779649299495201</v>
      </c>
      <c r="K78" s="56">
        <v>18.632936725184599</v>
      </c>
      <c r="L78" s="56">
        <v>20.673196366763101</v>
      </c>
      <c r="M78" s="85">
        <v>20.223669582122</v>
      </c>
      <c r="N78" s="24"/>
    </row>
    <row r="79" spans="1:14" x14ac:dyDescent="0.35">
      <c r="A79" s="23" t="str">
        <f>B3&amp;C49&amp;D79</f>
        <v>DISTRIBUCION VOLUMEN X CRITERIO (Consumiciones).T.Alimentos TOTAL INGCON CLIENTES</v>
      </c>
      <c r="B79" s="23">
        <v>0</v>
      </c>
      <c r="C79" s="23">
        <v>0</v>
      </c>
      <c r="D79" s="24" t="s">
        <v>157</v>
      </c>
      <c r="E79" s="24">
        <v>0.235856276380914</v>
      </c>
      <c r="F79" s="24">
        <v>0.286556202380296</v>
      </c>
      <c r="G79" s="24">
        <v>0.31118819419590099</v>
      </c>
      <c r="H79" s="24">
        <v>0.68282044253743002</v>
      </c>
      <c r="I79" s="24">
        <v>0.45054324516882999</v>
      </c>
      <c r="J79" s="24">
        <v>0.28528474678979698</v>
      </c>
      <c r="K79" s="24">
        <v>0.37817846150102802</v>
      </c>
      <c r="L79" s="24">
        <v>0.471284683575796</v>
      </c>
      <c r="M79" s="85">
        <v>0.51099774375774498</v>
      </c>
      <c r="N79" s="24"/>
    </row>
    <row r="80" spans="1:14" x14ac:dyDescent="0.35">
      <c r="A80" s="23" t="str">
        <f>B3&amp;C49&amp;D80</f>
        <v>DISTRIBUCION VOLUMEN X CRITERIO (Consumiciones).T.Alimentos TOTAL INGCON COMPAÑEROS DE TRABAJO</v>
      </c>
      <c r="B80" s="23">
        <v>0</v>
      </c>
      <c r="C80" s="23">
        <v>0</v>
      </c>
      <c r="D80" s="23" t="s">
        <v>159</v>
      </c>
      <c r="E80" s="56">
        <v>5.4917868790851303</v>
      </c>
      <c r="F80" s="56">
        <v>5.4664235773977898</v>
      </c>
      <c r="G80" s="56">
        <v>4.0177170916431297</v>
      </c>
      <c r="H80" s="56">
        <v>5.6753835259968302</v>
      </c>
      <c r="I80" s="56">
        <v>6.3122138352483601</v>
      </c>
      <c r="J80" s="56">
        <v>5.8624373215665004</v>
      </c>
      <c r="K80" s="56">
        <v>3.85066364952492</v>
      </c>
      <c r="L80" s="56">
        <v>5.1197580169964301</v>
      </c>
      <c r="M80" s="85">
        <v>4.8695430291312602</v>
      </c>
      <c r="N80" s="24"/>
    </row>
    <row r="81" spans="1:14" x14ac:dyDescent="0.35">
      <c r="A81" s="23" t="str">
        <f>B3&amp;C49&amp;D81</f>
        <v>DISTRIBUCION VOLUMEN X CRITERIO (Consumiciones).T.Alimentos TOTAL INGCON COMPAÑEROS DE CLASE</v>
      </c>
      <c r="B81" s="23">
        <v>0</v>
      </c>
      <c r="C81" s="23">
        <v>0</v>
      </c>
      <c r="D81" s="24" t="s">
        <v>161</v>
      </c>
      <c r="E81" s="24">
        <v>0.59362309286703596</v>
      </c>
      <c r="F81" s="24">
        <v>0.49194345630541098</v>
      </c>
      <c r="G81" s="24">
        <v>0.317260446776719</v>
      </c>
      <c r="H81" s="24">
        <v>0.56365336735034499</v>
      </c>
      <c r="I81" s="24">
        <v>0.37177044996393599</v>
      </c>
      <c r="J81" s="24">
        <v>0.45637128676957001</v>
      </c>
      <c r="K81" s="24">
        <v>0.353800625326958</v>
      </c>
      <c r="L81" s="24">
        <v>0.55660569079076605</v>
      </c>
      <c r="M81" s="85">
        <v>0.40456325217288203</v>
      </c>
      <c r="N81" s="24"/>
    </row>
    <row r="82" spans="1:14" x14ac:dyDescent="0.35">
      <c r="A82" s="23" t="str">
        <f>B3&amp;C49&amp;D82</f>
        <v>DISTRIBUCION VOLUMEN X CRITERIO (Consumiciones).T.Alimentos TOTAL INGCON FAMILIA</v>
      </c>
      <c r="B82" s="23">
        <v>0</v>
      </c>
      <c r="C82" s="23">
        <v>0</v>
      </c>
      <c r="D82" s="23" t="s">
        <v>163</v>
      </c>
      <c r="E82" s="56">
        <v>37.8939423957668</v>
      </c>
      <c r="F82" s="56">
        <v>39.557911071726899</v>
      </c>
      <c r="G82" s="56">
        <v>44.2501453789545</v>
      </c>
      <c r="H82" s="56">
        <v>39.614058022198897</v>
      </c>
      <c r="I82" s="56">
        <v>39.530502663605397</v>
      </c>
      <c r="J82" s="56">
        <v>40.710541925737502</v>
      </c>
      <c r="K82" s="56">
        <v>43.1227173741134</v>
      </c>
      <c r="L82" s="56">
        <v>37.8788426368465</v>
      </c>
      <c r="M82" s="85">
        <v>39.286502081562602</v>
      </c>
      <c r="N82" s="24"/>
    </row>
    <row r="83" spans="1:14" x14ac:dyDescent="0.35">
      <c r="A83" s="23" t="str">
        <f>B3&amp;C49&amp;D83</f>
        <v>DISTRIBUCION VOLUMEN X CRITERIO (Consumiciones).T.Alimentos TOTAL INGCON LA PAREJA</v>
      </c>
      <c r="B83" s="23">
        <v>0</v>
      </c>
      <c r="C83" s="23">
        <v>0</v>
      </c>
      <c r="D83" s="24" t="s">
        <v>165</v>
      </c>
      <c r="E83" s="24">
        <v>20.579329534985199</v>
      </c>
      <c r="F83" s="24">
        <v>20.717294246840201</v>
      </c>
      <c r="G83" s="24">
        <v>20.5660512645387</v>
      </c>
      <c r="H83" s="24">
        <v>19.6966230735846</v>
      </c>
      <c r="I83" s="24">
        <v>20.244687100117901</v>
      </c>
      <c r="J83" s="24">
        <v>20.184934985127899</v>
      </c>
      <c r="K83" s="24">
        <v>21.025743031984099</v>
      </c>
      <c r="L83" s="24">
        <v>20.8438415238295</v>
      </c>
      <c r="M83" s="85">
        <v>19.779045691780201</v>
      </c>
      <c r="N83" s="24"/>
    </row>
    <row r="84" spans="1:14" x14ac:dyDescent="0.35">
      <c r="A84" s="23" t="str">
        <f>B3&amp;C49&amp;D84</f>
        <v>DISTRIBUCION VOLUMEN X CRITERIO (Consumiciones).T.Alimentos TOTAL INGESTABA SOLO/A</v>
      </c>
      <c r="B84" s="23">
        <v>0</v>
      </c>
      <c r="C84" s="23">
        <v>0</v>
      </c>
      <c r="D84" s="23" t="s">
        <v>167</v>
      </c>
      <c r="E84" s="56">
        <v>13.813599602692699</v>
      </c>
      <c r="F84" s="56">
        <v>13.4106583337927</v>
      </c>
      <c r="G84" s="56">
        <v>11.461877293478301</v>
      </c>
      <c r="H84" s="56">
        <v>12.4630003496583</v>
      </c>
      <c r="I84" s="56">
        <v>13.140359544901701</v>
      </c>
      <c r="J84" s="56">
        <v>12.9540521740615</v>
      </c>
      <c r="K84" s="56">
        <v>12.151763446354501</v>
      </c>
      <c r="L84" s="56">
        <v>13.800992549332801</v>
      </c>
      <c r="M84" s="85">
        <v>14.230953945593701</v>
      </c>
      <c r="N84" s="24"/>
    </row>
    <row r="85" spans="1:14" x14ac:dyDescent="0.35">
      <c r="A85" s="23" t="str">
        <f>B3&amp;C49&amp;D85</f>
        <v>DISTRIBUCION VOLUMEN X CRITERIO (Consumiciones).T.Alimentos TOTAL INGOTROS</v>
      </c>
      <c r="B85" s="23">
        <v>0</v>
      </c>
      <c r="C85" s="23">
        <v>0</v>
      </c>
      <c r="D85" s="24" t="s">
        <v>169</v>
      </c>
      <c r="E85" s="24">
        <v>0.77971751377293597</v>
      </c>
      <c r="F85" s="24">
        <v>0.73337858751001705</v>
      </c>
      <c r="G85" s="24">
        <v>0.49556200739017298</v>
      </c>
      <c r="H85" s="24">
        <v>0.49404289376536298</v>
      </c>
      <c r="I85" s="24">
        <v>0.56630682233500795</v>
      </c>
      <c r="J85" s="24">
        <v>0.76675855947356497</v>
      </c>
      <c r="K85" s="24">
        <v>0.484173084175822</v>
      </c>
      <c r="L85" s="24">
        <v>0.65545880309200499</v>
      </c>
      <c r="M85" s="85">
        <v>0.69473316463846602</v>
      </c>
      <c r="N85" s="24"/>
    </row>
    <row r="86" spans="1:14" x14ac:dyDescent="0.35">
      <c r="A86" s="23" t="str">
        <f>B3&amp;C49&amp;D86</f>
        <v>DISTRIBUCION VOLUMEN X CRITERIO (Consumiciones).T.Alimentos TOTAL INGESTAR TRABAJANDO</v>
      </c>
      <c r="B86" s="23">
        <v>0</v>
      </c>
      <c r="C86" s="23">
        <v>0</v>
      </c>
      <c r="D86" s="23" t="s">
        <v>171</v>
      </c>
      <c r="E86" s="56">
        <v>9.2278182656539691</v>
      </c>
      <c r="F86" s="56">
        <v>9.25310256812506</v>
      </c>
      <c r="G86" s="56">
        <v>7.0347129092258101</v>
      </c>
      <c r="H86" s="56">
        <v>8.7336877357777798</v>
      </c>
      <c r="I86" s="56">
        <v>9.7014859651023198</v>
      </c>
      <c r="J86" s="56">
        <v>8.6163418412416597</v>
      </c>
      <c r="K86" s="56">
        <v>6.9099602175261898</v>
      </c>
      <c r="L86" s="56">
        <v>8.0385138821598705</v>
      </c>
      <c r="M86" s="85">
        <v>8.6943583330163996</v>
      </c>
      <c r="N86" s="24"/>
    </row>
    <row r="87" spans="1:14" x14ac:dyDescent="0.35">
      <c r="A87" s="23" t="str">
        <f>B3&amp;C49&amp;D87</f>
        <v>DISTRIBUCION VOLUMEN X CRITERIO (Consumiciones).T.Alimentos TOTAL INGCOMIDA DE NEGOCIOS</v>
      </c>
      <c r="B87" s="23">
        <v>0</v>
      </c>
      <c r="C87" s="23">
        <v>0</v>
      </c>
      <c r="D87" s="24" t="s">
        <v>173</v>
      </c>
      <c r="E87" s="24">
        <v>0.23840545782296499</v>
      </c>
      <c r="F87" s="24">
        <v>0.29399091807185002</v>
      </c>
      <c r="G87" s="24">
        <v>0.28812832723359499</v>
      </c>
      <c r="H87" s="24">
        <v>0.322624124316717</v>
      </c>
      <c r="I87" s="24">
        <v>0.27533956676010601</v>
      </c>
      <c r="J87" s="24">
        <v>0.19575634465777</v>
      </c>
      <c r="K87" s="24">
        <v>0.41697981678163398</v>
      </c>
      <c r="L87" s="24">
        <v>0.58612019711313901</v>
      </c>
      <c r="M87" s="85">
        <v>0.36134661665373902</v>
      </c>
      <c r="N87" s="24"/>
    </row>
    <row r="88" spans="1:14" x14ac:dyDescent="0.35">
      <c r="A88" s="23" t="str">
        <f>B3&amp;C49&amp;D88</f>
        <v>DISTRIBUCION VOLUMEN X CRITERIO (Consumiciones).T.Alimentos TOTAL INGPOR PLACER/RELAX</v>
      </c>
      <c r="B88" s="23">
        <v>0</v>
      </c>
      <c r="C88" s="23">
        <v>0</v>
      </c>
      <c r="D88" s="23" t="s">
        <v>175</v>
      </c>
      <c r="E88" s="56">
        <v>18.263575037514101</v>
      </c>
      <c r="F88" s="56">
        <v>19.4236240370061</v>
      </c>
      <c r="G88" s="56">
        <v>22.234527699172201</v>
      </c>
      <c r="H88" s="56">
        <v>16.9964173198601</v>
      </c>
      <c r="I88" s="56">
        <v>17.7329102564441</v>
      </c>
      <c r="J88" s="56">
        <v>19.781394693830499</v>
      </c>
      <c r="K88" s="56">
        <v>22.129597187245299</v>
      </c>
      <c r="L88" s="56">
        <v>17.882805850541502</v>
      </c>
      <c r="M88" s="85">
        <v>17.1027762127855</v>
      </c>
      <c r="N88" s="24"/>
    </row>
    <row r="89" spans="1:14" x14ac:dyDescent="0.35">
      <c r="A89" s="23" t="str">
        <f>B3&amp;C49&amp;D89</f>
        <v>DISTRIBUCION VOLUMEN X CRITERIO (Consumiciones).T.Alimentos TOTAL INGTENER HAMBRE/SIN PLANIFICAR</v>
      </c>
      <c r="B89" s="23">
        <v>0</v>
      </c>
      <c r="C89" s="23">
        <v>0</v>
      </c>
      <c r="D89" s="24" t="s">
        <v>177</v>
      </c>
      <c r="E89" s="24">
        <v>25.0623369169768</v>
      </c>
      <c r="F89" s="24">
        <v>24.968908599848199</v>
      </c>
      <c r="G89" s="24">
        <v>24.346639330764599</v>
      </c>
      <c r="H89" s="24">
        <v>24.673939208647599</v>
      </c>
      <c r="I89" s="24">
        <v>24.160649445922498</v>
      </c>
      <c r="J89" s="24">
        <v>23.5800555624309</v>
      </c>
      <c r="K89" s="24">
        <v>23.729728578901899</v>
      </c>
      <c r="L89" s="24">
        <v>23.291937828176401</v>
      </c>
      <c r="M89" s="85">
        <v>23.187713872042501</v>
      </c>
      <c r="N89" s="24"/>
    </row>
    <row r="90" spans="1:14" x14ac:dyDescent="0.35">
      <c r="A90" s="23" t="str">
        <f>B3&amp;C49&amp;D90</f>
        <v>DISTRIBUCION VOLUMEN X CRITERIO (Consumiciones).T.Alimentos TOTAL INGESTAR DE COMPRAS</v>
      </c>
      <c r="B90" s="23">
        <v>0</v>
      </c>
      <c r="C90" s="23">
        <v>0</v>
      </c>
      <c r="D90" s="23" t="s">
        <v>179</v>
      </c>
      <c r="E90" s="56">
        <v>3.9354144585399302</v>
      </c>
      <c r="F90" s="56">
        <v>2.79381394343087</v>
      </c>
      <c r="G90" s="56">
        <v>3.3779713058098699</v>
      </c>
      <c r="H90" s="56">
        <v>3.9761336221968002</v>
      </c>
      <c r="I90" s="56">
        <v>3.3648809193555902</v>
      </c>
      <c r="J90" s="56">
        <v>3.00412322740056</v>
      </c>
      <c r="K90" s="56">
        <v>3.3220750149032199</v>
      </c>
      <c r="L90" s="56">
        <v>3.9776541092153401</v>
      </c>
      <c r="M90" s="85">
        <v>3.7828815689507098</v>
      </c>
      <c r="N90" s="24"/>
    </row>
    <row r="91" spans="1:14" x14ac:dyDescent="0.35">
      <c r="A91" s="23" t="str">
        <f>B3&amp;C49&amp;D91</f>
        <v>DISTRIBUCION VOLUMEN X CRITERIO (Consumiciones).T.Alimentos TOTAL INGNO COCINAR EN CASA</v>
      </c>
      <c r="B91" s="23">
        <v>0</v>
      </c>
      <c r="C91" s="23">
        <v>0</v>
      </c>
      <c r="D91" s="24" t="s">
        <v>181</v>
      </c>
      <c r="E91" s="24">
        <v>9.8783912606600897</v>
      </c>
      <c r="F91" s="24">
        <v>9.5731493769424194</v>
      </c>
      <c r="G91" s="24">
        <v>9.00715136850663</v>
      </c>
      <c r="H91" s="24">
        <v>10.156590708225099</v>
      </c>
      <c r="I91" s="24">
        <v>10.319967309296199</v>
      </c>
      <c r="J91" s="24">
        <v>9.9255838962834595</v>
      </c>
      <c r="K91" s="24">
        <v>8.8233208024623799</v>
      </c>
      <c r="L91" s="24">
        <v>10.068684064651</v>
      </c>
      <c r="M91" s="85">
        <v>9.6431670176475102</v>
      </c>
      <c r="N91" s="24"/>
    </row>
    <row r="92" spans="1:14" x14ac:dyDescent="0.35">
      <c r="A92" s="23" t="str">
        <f>B3&amp;C49&amp;D92</f>
        <v>DISTRIBUCION VOLUMEN X CRITERIO (Consumiciones).T.Alimentos TOTAL INGCELEBRACION/FIESTA/SALIR TOMAR</v>
      </c>
      <c r="B92" s="23">
        <v>0</v>
      </c>
      <c r="C92" s="23">
        <v>0</v>
      </c>
      <c r="D92" s="23" t="s">
        <v>183</v>
      </c>
      <c r="E92" s="56">
        <v>26.220853837631701</v>
      </c>
      <c r="F92" s="56">
        <v>26.6121864042433</v>
      </c>
      <c r="G92" s="56">
        <v>27.249041288838399</v>
      </c>
      <c r="H92" s="56">
        <v>28.2829842899739</v>
      </c>
      <c r="I92" s="56">
        <v>26.931943978419898</v>
      </c>
      <c r="J92" s="56">
        <v>27.844066726126702</v>
      </c>
      <c r="K92" s="56">
        <v>27.527701740939499</v>
      </c>
      <c r="L92" s="56">
        <v>29.088993352450998</v>
      </c>
      <c r="M92" s="85">
        <v>29.556861992445</v>
      </c>
      <c r="N92" s="24"/>
    </row>
    <row r="93" spans="1:14" x14ac:dyDescent="0.35">
      <c r="A93" s="23" t="str">
        <f>B3&amp;C49&amp;D93</f>
        <v>DISTRIBUCION VOLUMEN X CRITERIO (Consumiciones).T.Alimentos TOTAL INGVIENDO DEPORTES</v>
      </c>
      <c r="B93" s="23">
        <v>0</v>
      </c>
      <c r="C93" s="23">
        <v>0</v>
      </c>
      <c r="D93" s="24" t="s">
        <v>185</v>
      </c>
      <c r="E93" s="24">
        <v>0.65835806879493797</v>
      </c>
      <c r="F93" s="24">
        <v>0.59649535939759102</v>
      </c>
      <c r="G93" s="24">
        <v>0.352005864985031</v>
      </c>
      <c r="H93" s="24">
        <v>0.74263292727282304</v>
      </c>
      <c r="I93" s="24">
        <v>0.74786810287355898</v>
      </c>
      <c r="J93" s="24">
        <v>0.76356162863641597</v>
      </c>
      <c r="K93" s="24">
        <v>0.78965838169276203</v>
      </c>
      <c r="L93" s="24">
        <v>0.71522118486122199</v>
      </c>
      <c r="M93" s="85">
        <v>0.84854423287321101</v>
      </c>
      <c r="N93" s="24"/>
    </row>
    <row r="94" spans="1:14" x14ac:dyDescent="0.35">
      <c r="A94" s="23" t="str">
        <f>B3&amp;C49&amp;D94</f>
        <v>DISTRIBUCION VOLUMEN X CRITERIO (Consumiciones).T.Alimentos TOTAL INGOTROS MOTIVOS</v>
      </c>
      <c r="B94" s="23">
        <v>0</v>
      </c>
      <c r="C94" s="23">
        <v>0</v>
      </c>
      <c r="D94" s="23" t="s">
        <v>186</v>
      </c>
      <c r="E94" s="56">
        <v>6.5148310599807902</v>
      </c>
      <c r="F94" s="56">
        <v>6.4847086956706104</v>
      </c>
      <c r="G94" s="56">
        <v>6.1098353951725102</v>
      </c>
      <c r="H94" s="56">
        <v>6.1149769735050299</v>
      </c>
      <c r="I94" s="56">
        <v>6.7649201975180802</v>
      </c>
      <c r="J94" s="56">
        <v>6.2891482560992804</v>
      </c>
      <c r="K94" s="56">
        <v>6.3509495480370299</v>
      </c>
      <c r="L94" s="56">
        <v>6.3500408106256003</v>
      </c>
      <c r="M94" s="85">
        <v>6.8223512149302898</v>
      </c>
      <c r="N94" s="24"/>
    </row>
    <row r="95" spans="1:14" x14ac:dyDescent="0.35">
      <c r="A95" s="23" t="str">
        <f>B3&amp;C95&amp;D95</f>
        <v>DISTRIBUCION VOLUMEN X CRITERIO (Consumiciones)Total BebidasT.ESPAÑA</v>
      </c>
      <c r="B95" s="23">
        <v>0</v>
      </c>
      <c r="C95" s="23" t="s">
        <v>53</v>
      </c>
      <c r="D95" s="24" t="s">
        <v>46</v>
      </c>
      <c r="E95" s="24">
        <v>100</v>
      </c>
      <c r="F95" s="24">
        <v>100</v>
      </c>
      <c r="G95" s="24">
        <v>100</v>
      </c>
      <c r="H95" s="24">
        <v>100</v>
      </c>
      <c r="I95" s="24">
        <v>100</v>
      </c>
      <c r="J95" s="24">
        <v>100</v>
      </c>
      <c r="K95" s="24">
        <v>100</v>
      </c>
      <c r="L95" s="24">
        <v>100</v>
      </c>
      <c r="M95" s="85">
        <v>100</v>
      </c>
      <c r="N95" s="24"/>
    </row>
    <row r="96" spans="1:14" x14ac:dyDescent="0.35">
      <c r="A96" s="23" t="str">
        <f>B3&amp;C95&amp;D96</f>
        <v>DISTRIBUCION VOLUMEN X CRITERIO (Consumiciones)Total BebidasHiper+Super+Discount+G.A</v>
      </c>
      <c r="B96" s="23">
        <v>0</v>
      </c>
      <c r="C96" s="23">
        <v>0</v>
      </c>
      <c r="D96" s="23" t="s">
        <v>109</v>
      </c>
      <c r="E96" s="56">
        <v>3.5402220025183402</v>
      </c>
      <c r="F96" s="56">
        <v>3.9544528490973101</v>
      </c>
      <c r="G96" s="56">
        <v>4.7164698678211598</v>
      </c>
      <c r="H96" s="56">
        <v>3.95251570096005</v>
      </c>
      <c r="I96" s="56">
        <v>3.64449307904014</v>
      </c>
      <c r="J96" s="56">
        <v>3.7568358493807801</v>
      </c>
      <c r="K96" s="56">
        <v>4.7094447705792399</v>
      </c>
      <c r="L96" s="56">
        <v>3.8028591263582601</v>
      </c>
      <c r="M96" s="85">
        <v>4.1880862704887702</v>
      </c>
      <c r="N96" s="24"/>
    </row>
    <row r="97" spans="1:14" x14ac:dyDescent="0.35">
      <c r="A97" s="23" t="str">
        <f>B3&amp;C95&amp;D97</f>
        <v>DISTRIBUCION VOLUMEN X CRITERIO (Consumiciones)Total BebidasRestaurantes</v>
      </c>
      <c r="B97" s="23">
        <v>0</v>
      </c>
      <c r="C97" s="23">
        <v>0</v>
      </c>
      <c r="D97" s="24" t="s">
        <v>110</v>
      </c>
      <c r="E97" s="24">
        <v>11.3051807572418</v>
      </c>
      <c r="F97" s="24">
        <v>11.920751557994601</v>
      </c>
      <c r="G97" s="24">
        <v>12.045513020627901</v>
      </c>
      <c r="H97" s="24">
        <v>12.361011265513399</v>
      </c>
      <c r="I97" s="24">
        <v>11.5596357238304</v>
      </c>
      <c r="J97" s="24">
        <v>12.0531280940709</v>
      </c>
      <c r="K97" s="24">
        <v>11.9145837532533</v>
      </c>
      <c r="L97" s="24">
        <v>12.164887769094801</v>
      </c>
      <c r="M97" s="85">
        <v>12.0051039425366</v>
      </c>
      <c r="N97" s="24"/>
    </row>
    <row r="98" spans="1:14" x14ac:dyDescent="0.35">
      <c r="A98" s="23" t="str">
        <f>B3&amp;C95&amp;D98</f>
        <v>DISTRIBUCION VOLUMEN X CRITERIO (Consumiciones)Total BebidasRestaurantes Fast Food</v>
      </c>
      <c r="B98" s="23">
        <v>0</v>
      </c>
      <c r="C98" s="23">
        <v>0</v>
      </c>
      <c r="D98" s="23" t="s">
        <v>111</v>
      </c>
      <c r="E98" s="56">
        <v>4.7246049933739602</v>
      </c>
      <c r="F98" s="56">
        <v>4.5517194199489301</v>
      </c>
      <c r="G98" s="56">
        <v>5.0724059087681299</v>
      </c>
      <c r="H98" s="56">
        <v>5.1909047130819497</v>
      </c>
      <c r="I98" s="56">
        <v>5.2207954042266396</v>
      </c>
      <c r="J98" s="56">
        <v>5.1248549147288003</v>
      </c>
      <c r="K98" s="56">
        <v>5.6101472369963004</v>
      </c>
      <c r="L98" s="56">
        <v>5.7487715774094301</v>
      </c>
      <c r="M98" s="85">
        <v>5.79549647379873</v>
      </c>
      <c r="N98" s="24"/>
    </row>
    <row r="99" spans="1:14" x14ac:dyDescent="0.35">
      <c r="A99" s="23" t="str">
        <f>B3&amp;C95&amp;D99</f>
        <v>DISTRIBUCION VOLUMEN X CRITERIO (Consumiciones)Total BebidasBares/Cafeterias/Cervecerias</v>
      </c>
      <c r="B99" s="23">
        <v>0</v>
      </c>
      <c r="C99" s="23">
        <v>0</v>
      </c>
      <c r="D99" s="24" t="s">
        <v>112</v>
      </c>
      <c r="E99" s="24">
        <v>64.221540251211707</v>
      </c>
      <c r="F99" s="24">
        <v>62.972086617598997</v>
      </c>
      <c r="G99" s="24">
        <v>60.523706770863697</v>
      </c>
      <c r="H99" s="24">
        <v>63.153552658097396</v>
      </c>
      <c r="I99" s="24">
        <v>63.423533745312298</v>
      </c>
      <c r="J99" s="24">
        <v>62.8685536713527</v>
      </c>
      <c r="K99" s="24">
        <v>59.735844046898102</v>
      </c>
      <c r="L99" s="24">
        <v>62.0566097252267</v>
      </c>
      <c r="M99" s="85">
        <v>61.706254852647703</v>
      </c>
      <c r="N99" s="24"/>
    </row>
    <row r="100" spans="1:14" x14ac:dyDescent="0.35">
      <c r="A100" s="23" t="str">
        <f>B3&amp;C95&amp;D100</f>
        <v>DISTRIBUCION VOLUMEN X CRITERIO (Consumiciones)Total BebidasPanaderias/Pastelerias</v>
      </c>
      <c r="B100" s="23">
        <v>0</v>
      </c>
      <c r="C100" s="23">
        <v>0</v>
      </c>
      <c r="D100" s="23" t="s">
        <v>113</v>
      </c>
      <c r="E100" s="56">
        <v>2.0125523304803599</v>
      </c>
      <c r="F100" s="56">
        <v>1.68214449668598</v>
      </c>
      <c r="G100" s="56">
        <v>1.4027423764747</v>
      </c>
      <c r="H100" s="56">
        <v>2.1054379976103998</v>
      </c>
      <c r="I100" s="56">
        <v>2.1572038198839301</v>
      </c>
      <c r="J100" s="56">
        <v>1.8687699859210101</v>
      </c>
      <c r="K100" s="56">
        <v>1.7839259699986401</v>
      </c>
      <c r="L100" s="56">
        <v>2.3163305304753101</v>
      </c>
      <c r="M100" s="85">
        <v>2.38169968149138</v>
      </c>
      <c r="N100" s="24"/>
    </row>
    <row r="101" spans="1:14" x14ac:dyDescent="0.35">
      <c r="A101" s="23" t="str">
        <f>B3&amp;C95&amp;D101</f>
        <v>DISTRIBUCION VOLUMEN X CRITERIO (Consumiciones)Total BebidasTda.Alimentacion/Delicatesen</v>
      </c>
      <c r="B101" s="23">
        <v>0</v>
      </c>
      <c r="C101" s="23">
        <v>0</v>
      </c>
      <c r="D101" s="24" t="s">
        <v>114</v>
      </c>
      <c r="E101" s="24">
        <v>0.88859997193378104</v>
      </c>
      <c r="F101" s="24">
        <v>0.91766947410743505</v>
      </c>
      <c r="G101" s="24">
        <v>1.1295214563343301</v>
      </c>
      <c r="H101" s="24">
        <v>0.75678344886820603</v>
      </c>
      <c r="I101" s="24">
        <v>0.791781449972766</v>
      </c>
      <c r="J101" s="24">
        <v>0.82681484832640495</v>
      </c>
      <c r="K101" s="24">
        <v>0.98278125891755697</v>
      </c>
      <c r="L101" s="24">
        <v>0.85692489827486296</v>
      </c>
      <c r="M101" s="85">
        <v>0.88958502377040505</v>
      </c>
      <c r="N101" s="24"/>
    </row>
    <row r="102" spans="1:14" x14ac:dyDescent="0.35">
      <c r="A102" s="23" t="str">
        <f>B3&amp;C95&amp;D102</f>
        <v>DISTRIBUCION VOLUMEN X CRITERIO (Consumiciones)Total BebidasCanal Conveniencia/24h</v>
      </c>
      <c r="B102" s="23">
        <v>0</v>
      </c>
      <c r="C102" s="23">
        <v>0</v>
      </c>
      <c r="D102" s="23" t="s">
        <v>116</v>
      </c>
      <c r="E102" s="56">
        <v>0.96717014414733604</v>
      </c>
      <c r="F102" s="56">
        <v>1.00371038253006</v>
      </c>
      <c r="G102" s="56">
        <v>1.0704466396111101</v>
      </c>
      <c r="H102" s="56">
        <v>1.0202500475596401</v>
      </c>
      <c r="I102" s="56">
        <v>0.89200768574649303</v>
      </c>
      <c r="J102" s="56">
        <v>0.96150651354067396</v>
      </c>
      <c r="K102" s="56">
        <v>1.1061056403285501</v>
      </c>
      <c r="L102" s="56">
        <v>0.99993004953285003</v>
      </c>
      <c r="M102" s="85">
        <v>1.04543020193743</v>
      </c>
      <c r="N102" s="24"/>
    </row>
    <row r="103" spans="1:14" x14ac:dyDescent="0.35">
      <c r="A103" s="23" t="str">
        <f>B3&amp;C95&amp;D103</f>
        <v>DISTRIBUCION VOLUMEN X CRITERIO (Consumiciones)Total BebidasHoteles</v>
      </c>
      <c r="B103" s="23">
        <v>0</v>
      </c>
      <c r="C103" s="23">
        <v>0</v>
      </c>
      <c r="D103" s="24" t="s">
        <v>117</v>
      </c>
      <c r="E103" s="24">
        <v>0.44565967360638797</v>
      </c>
      <c r="F103" s="24">
        <v>0.50127490015932497</v>
      </c>
      <c r="G103" s="24">
        <v>0.71842913697817101</v>
      </c>
      <c r="H103" s="24">
        <v>0.32878089728561599</v>
      </c>
      <c r="I103" s="24">
        <v>0.38372931124791498</v>
      </c>
      <c r="J103" s="24">
        <v>0.61806572749061495</v>
      </c>
      <c r="K103" s="24">
        <v>0.734654524749073</v>
      </c>
      <c r="L103" s="24">
        <v>0.58729943683274799</v>
      </c>
      <c r="M103" s="85">
        <v>0.48693246729130402</v>
      </c>
      <c r="N103" s="24"/>
    </row>
    <row r="104" spans="1:14" x14ac:dyDescent="0.35">
      <c r="A104" s="23" t="str">
        <f>B3&amp;C95&amp;D104</f>
        <v>DISTRIBUCION VOLUMEN X CRITERIO (Consumiciones)Total BebidasEstaciones de servicio</v>
      </c>
      <c r="B104" s="23">
        <v>0</v>
      </c>
      <c r="C104" s="23">
        <v>0</v>
      </c>
      <c r="D104" s="23" t="s">
        <v>118</v>
      </c>
      <c r="E104" s="56">
        <v>1.49870876345448</v>
      </c>
      <c r="F104" s="56">
        <v>1.6633759500241501</v>
      </c>
      <c r="G104" s="56">
        <v>1.8477653439634401</v>
      </c>
      <c r="H104" s="56">
        <v>1.4733198261859899</v>
      </c>
      <c r="I104" s="56">
        <v>1.4197437736179299</v>
      </c>
      <c r="J104" s="56">
        <v>1.50911549591042</v>
      </c>
      <c r="K104" s="56">
        <v>1.8990516019736301</v>
      </c>
      <c r="L104" s="56">
        <v>1.6070387327615001</v>
      </c>
      <c r="M104" s="85">
        <v>1.5557302620867099</v>
      </c>
      <c r="N104" s="24"/>
    </row>
    <row r="105" spans="1:14" x14ac:dyDescent="0.35">
      <c r="A105" s="23" t="str">
        <f>B3&amp;C95&amp;D105</f>
        <v>DISTRIBUCION VOLUMEN X CRITERIO (Consumiciones)Total BebidasMaquinas dispensadoras</v>
      </c>
      <c r="B105" s="23">
        <v>0</v>
      </c>
      <c r="C105" s="23">
        <v>0</v>
      </c>
      <c r="D105" s="24" t="s">
        <v>119</v>
      </c>
      <c r="E105" s="24">
        <v>5.15984790903497</v>
      </c>
      <c r="F105" s="24">
        <v>4.4372424470641896</v>
      </c>
      <c r="G105" s="24">
        <v>3.6571754963138798</v>
      </c>
      <c r="H105" s="24">
        <v>4.0883328509352097</v>
      </c>
      <c r="I105" s="24">
        <v>5.0442942737008796</v>
      </c>
      <c r="J105" s="24">
        <v>4.4024514002969104</v>
      </c>
      <c r="K105" s="24">
        <v>3.9079211942678902</v>
      </c>
      <c r="L105" s="24">
        <v>4.5723947740401902</v>
      </c>
      <c r="M105" s="85">
        <v>4.91025511638954</v>
      </c>
      <c r="N105" s="24"/>
    </row>
    <row r="106" spans="1:14" x14ac:dyDescent="0.35">
      <c r="A106" s="23" t="str">
        <f>B3&amp;C95&amp;D106</f>
        <v>DISTRIBUCION VOLUMEN X CRITERIO (Consumiciones)Total BebidasServicio en la empresa</v>
      </c>
      <c r="B106" s="23">
        <v>0</v>
      </c>
      <c r="C106" s="23">
        <v>0</v>
      </c>
      <c r="D106" s="23" t="s">
        <v>120</v>
      </c>
      <c r="E106" s="56">
        <v>1.79801148937008</v>
      </c>
      <c r="F106" s="56">
        <v>1.5599989198304101</v>
      </c>
      <c r="G106" s="56">
        <v>1.3128788606478901</v>
      </c>
      <c r="H106" s="56">
        <v>1.7095446391965501</v>
      </c>
      <c r="I106" s="56">
        <v>1.8662002186597499</v>
      </c>
      <c r="J106" s="56">
        <v>1.6302498000635299</v>
      </c>
      <c r="K106" s="56">
        <v>1.3264821503314299</v>
      </c>
      <c r="L106" s="56">
        <v>1.53614921358517</v>
      </c>
      <c r="M106" s="85">
        <v>1.5022451695550401</v>
      </c>
      <c r="N106" s="24"/>
    </row>
    <row r="107" spans="1:14" x14ac:dyDescent="0.35">
      <c r="A107" s="23" t="str">
        <f>B3&amp;C95&amp;D107</f>
        <v>DISTRIBUCION VOLUMEN X CRITERIO (Consumiciones)Total BebidasResto de canales</v>
      </c>
      <c r="B107" s="23">
        <v>0</v>
      </c>
      <c r="C107" s="23">
        <v>0</v>
      </c>
      <c r="D107" s="24" t="s">
        <v>121</v>
      </c>
      <c r="E107" s="24">
        <v>3.4379123813297401</v>
      </c>
      <c r="F107" s="24">
        <v>4.8355879873140104</v>
      </c>
      <c r="G107" s="24">
        <v>6.5029682777642499</v>
      </c>
      <c r="H107" s="24">
        <v>3.8595405267787499</v>
      </c>
      <c r="I107" s="24">
        <v>3.5965903969967599</v>
      </c>
      <c r="J107" s="24">
        <v>4.37970623245534</v>
      </c>
      <c r="K107" s="24">
        <v>6.2890613801367898</v>
      </c>
      <c r="L107" s="24">
        <v>3.75084039547091</v>
      </c>
      <c r="M107" s="85">
        <v>3.5332099398372598</v>
      </c>
      <c r="N107" s="24"/>
    </row>
    <row r="108" spans="1:14" x14ac:dyDescent="0.35">
      <c r="A108" s="23" t="str">
        <f>B3&amp;C95&amp;D108</f>
        <v>DISTRIBUCION VOLUMEN X CRITERIO (Consumiciones)Total BebidasEN LA CALLE</v>
      </c>
      <c r="B108" s="23">
        <v>0</v>
      </c>
      <c r="C108" s="23">
        <v>0</v>
      </c>
      <c r="D108" s="23" t="s">
        <v>123</v>
      </c>
      <c r="E108" s="56">
        <v>2.5043518513227001</v>
      </c>
      <c r="F108" s="56">
        <v>3.0168278419711898</v>
      </c>
      <c r="G108" s="56">
        <v>4.6669799896397599</v>
      </c>
      <c r="H108" s="56">
        <v>2.4154012872181698</v>
      </c>
      <c r="I108" s="56">
        <v>2.3830568737403199</v>
      </c>
      <c r="J108" s="56">
        <v>2.79022802027671</v>
      </c>
      <c r="K108" s="56">
        <v>4.1583145040107201</v>
      </c>
      <c r="L108" s="56">
        <v>2.4003931744181899</v>
      </c>
      <c r="M108" s="85">
        <v>2.5712573891443302</v>
      </c>
      <c r="N108" s="24"/>
    </row>
    <row r="109" spans="1:14" x14ac:dyDescent="0.35">
      <c r="A109" s="23" t="str">
        <f>B3&amp;C95&amp;D109</f>
        <v>DISTRIBUCION VOLUMEN X CRITERIO (Consumiciones)Total BebidasEN CASA DE OTROS</v>
      </c>
      <c r="B109" s="23">
        <v>0</v>
      </c>
      <c r="C109" s="23">
        <v>0</v>
      </c>
      <c r="D109" s="24" t="s">
        <v>125</v>
      </c>
      <c r="E109" s="24">
        <v>2.0443395453653599</v>
      </c>
      <c r="F109" s="24">
        <v>1.97346443391613</v>
      </c>
      <c r="G109" s="24">
        <v>1.96344455727121</v>
      </c>
      <c r="H109" s="24">
        <v>2.6338635945545299</v>
      </c>
      <c r="I109" s="24">
        <v>1.9774201807012499</v>
      </c>
      <c r="J109" s="24">
        <v>2.0451324895829099</v>
      </c>
      <c r="K109" s="24">
        <v>2.2149277311265401</v>
      </c>
      <c r="L109" s="24">
        <v>2.2184143944863202</v>
      </c>
      <c r="M109" s="85">
        <v>2.2519299577071199</v>
      </c>
      <c r="N109" s="24"/>
    </row>
    <row r="110" spans="1:14" x14ac:dyDescent="0.35">
      <c r="A110" s="23" t="str">
        <f>B3&amp;C95&amp;D110</f>
        <v>DISTRIBUCION VOLUMEN X CRITERIO (Consumiciones)Total BebidasEN EL ESTABLECIMIENTO</v>
      </c>
      <c r="B110" s="23">
        <v>0</v>
      </c>
      <c r="C110" s="23">
        <v>0</v>
      </c>
      <c r="D110" s="23" t="s">
        <v>127</v>
      </c>
      <c r="E110" s="56">
        <v>82.534366830555598</v>
      </c>
      <c r="F110" s="56">
        <v>83.564499626441304</v>
      </c>
      <c r="G110" s="56">
        <v>82.627170247582299</v>
      </c>
      <c r="H110" s="56">
        <v>83.367310485033002</v>
      </c>
      <c r="I110" s="56">
        <v>82.697404427794595</v>
      </c>
      <c r="J110" s="56">
        <v>83.581847870290403</v>
      </c>
      <c r="K110" s="56">
        <v>82.7588092781846</v>
      </c>
      <c r="L110" s="56">
        <v>82.862663476221499</v>
      </c>
      <c r="M110" s="85">
        <v>82.402028659047801</v>
      </c>
      <c r="N110" s="24"/>
    </row>
    <row r="111" spans="1:14" x14ac:dyDescent="0.35">
      <c r="A111" s="23" t="str">
        <f>B3&amp;C95&amp;D111</f>
        <v>DISTRIBUCION VOLUMEN X CRITERIO (Consumiciones)Total BebidasEN EL TRABAJO</v>
      </c>
      <c r="B111" s="23">
        <v>0</v>
      </c>
      <c r="C111" s="23">
        <v>0</v>
      </c>
      <c r="D111" s="24" t="s">
        <v>129</v>
      </c>
      <c r="E111" s="24">
        <v>8.9235906726177205</v>
      </c>
      <c r="F111" s="24">
        <v>7.4559065773326401</v>
      </c>
      <c r="G111" s="24">
        <v>6.36264618403494</v>
      </c>
      <c r="H111" s="24">
        <v>7.6213021986680802</v>
      </c>
      <c r="I111" s="24">
        <v>8.5969789948182598</v>
      </c>
      <c r="J111" s="24">
        <v>7.49313046735071</v>
      </c>
      <c r="K111" s="24">
        <v>6.5246458668626097</v>
      </c>
      <c r="L111" s="24">
        <v>7.6424250903086897</v>
      </c>
      <c r="M111" s="85">
        <v>7.7203421646475601</v>
      </c>
      <c r="N111" s="24"/>
    </row>
    <row r="112" spans="1:14" x14ac:dyDescent="0.35">
      <c r="A112" s="23" t="str">
        <f>B3&amp;C95&amp;D112</f>
        <v>DISTRIBUCION VOLUMEN X CRITERIO (Consumiciones)Total BebidasEN COLEGIO/INSTITUTO/UNIV.</v>
      </c>
      <c r="B112" s="23">
        <v>0</v>
      </c>
      <c r="C112" s="23">
        <v>0</v>
      </c>
      <c r="D112" s="23" t="s">
        <v>131</v>
      </c>
      <c r="E112" s="56">
        <v>0.27348548779659199</v>
      </c>
      <c r="F112" s="56">
        <v>0.206277225524407</v>
      </c>
      <c r="G112" s="56">
        <v>0.14018058380989301</v>
      </c>
      <c r="H112" s="56">
        <v>0.257978749787316</v>
      </c>
      <c r="I112" s="56">
        <v>0.21004665786280299</v>
      </c>
      <c r="J112" s="56">
        <v>0.116358325700519</v>
      </c>
      <c r="K112" s="56">
        <v>0.107041556531853</v>
      </c>
      <c r="L112" s="56">
        <v>0.222995688147619</v>
      </c>
      <c r="M112" s="85">
        <v>0.152345552922623</v>
      </c>
      <c r="N112" s="24"/>
    </row>
    <row r="113" spans="1:14" x14ac:dyDescent="0.35">
      <c r="A113" s="23" t="str">
        <f>B3&amp;C95&amp;D113</f>
        <v>DISTRIBUCION VOLUMEN X CRITERIO (Consumiciones)Total BebidasEN MI CASA</v>
      </c>
      <c r="B113" s="23">
        <v>0</v>
      </c>
      <c r="C113" s="23">
        <v>0</v>
      </c>
      <c r="D113" s="24" t="s">
        <v>133</v>
      </c>
      <c r="E113" s="24">
        <v>2.0103260824702298</v>
      </c>
      <c r="F113" s="24">
        <v>1.9098496463944801</v>
      </c>
      <c r="G113" s="24">
        <v>1.8760887687436301</v>
      </c>
      <c r="H113" s="24">
        <v>1.99046358563906</v>
      </c>
      <c r="I113" s="24">
        <v>2.2621696428688098</v>
      </c>
      <c r="J113" s="24">
        <v>2.16061109483601</v>
      </c>
      <c r="K113" s="24">
        <v>2.0041648712100799</v>
      </c>
      <c r="L113" s="24">
        <v>2.6628783429394201</v>
      </c>
      <c r="M113" s="85">
        <v>2.5839775496500699</v>
      </c>
      <c r="N113" s="24"/>
    </row>
    <row r="114" spans="1:14" x14ac:dyDescent="0.35">
      <c r="A114" s="23" t="str">
        <f>B3&amp;C95&amp;D114</f>
        <v>DISTRIBUCION VOLUMEN X CRITERIO (Consumiciones)Total BebidasEN M.TRANSP.(AVION,TREN,AUTOC,E</v>
      </c>
      <c r="B114" s="23">
        <v>0</v>
      </c>
      <c r="C114" s="23">
        <v>0</v>
      </c>
      <c r="D114" s="23" t="s">
        <v>135</v>
      </c>
      <c r="E114" s="56">
        <v>0.11117149792964</v>
      </c>
      <c r="F114" s="56">
        <v>6.5802851047614505E-2</v>
      </c>
      <c r="G114" s="56">
        <v>0.14620363191640501</v>
      </c>
      <c r="H114" s="56">
        <v>9.5625957078915094E-2</v>
      </c>
      <c r="I114" s="56">
        <v>0.128232644045702</v>
      </c>
      <c r="J114" s="56">
        <v>7.6724058011858998E-2</v>
      </c>
      <c r="K114" s="56">
        <v>0.14035091123924201</v>
      </c>
      <c r="L114" s="56">
        <v>0.116444035006909</v>
      </c>
      <c r="M114" s="85">
        <v>0.123560151301687</v>
      </c>
      <c r="N114" s="24"/>
    </row>
    <row r="115" spans="1:14" x14ac:dyDescent="0.35">
      <c r="A115" s="23" t="str">
        <f>B3&amp;C95&amp;D115</f>
        <v>DISTRIBUCION VOLUMEN X CRITERIO (Consumiciones)Total BebidasEN OTRO LUGAR</v>
      </c>
      <c r="B115" s="23">
        <v>0</v>
      </c>
      <c r="C115" s="23">
        <v>0</v>
      </c>
      <c r="D115" s="24" t="s">
        <v>137</v>
      </c>
      <c r="E115" s="24">
        <v>1.5983711433555099</v>
      </c>
      <c r="F115" s="24">
        <v>1.80737455780558</v>
      </c>
      <c r="G115" s="24">
        <v>2.2172786184515201</v>
      </c>
      <c r="H115" s="24">
        <v>1.61801917077333</v>
      </c>
      <c r="I115" s="24">
        <v>1.74469253748499</v>
      </c>
      <c r="J115" s="24">
        <v>1.73601279098945</v>
      </c>
      <c r="K115" s="24">
        <v>2.0917246395156899</v>
      </c>
      <c r="L115" s="24">
        <v>1.87379285950911</v>
      </c>
      <c r="M115" s="85">
        <v>2.1945970603551599</v>
      </c>
      <c r="N115" s="24"/>
    </row>
    <row r="116" spans="1:14" x14ac:dyDescent="0.35">
      <c r="A116" s="23" t="str">
        <f>B3&amp;C95&amp;D116</f>
        <v>DISTRIBUCION VOLUMEN X CRITERIO (Consumiciones)Total BebidasDESAYUNO</v>
      </c>
      <c r="B116" s="23">
        <v>0</v>
      </c>
      <c r="C116" s="23">
        <v>0</v>
      </c>
      <c r="D116" s="23" t="s">
        <v>139</v>
      </c>
      <c r="E116" s="56">
        <v>28.428958495650701</v>
      </c>
      <c r="F116" s="56">
        <v>26.353965572594898</v>
      </c>
      <c r="G116" s="56">
        <v>24.002946836867402</v>
      </c>
      <c r="H116" s="56">
        <v>26.691010505814798</v>
      </c>
      <c r="I116" s="56">
        <v>28.187782223249801</v>
      </c>
      <c r="J116" s="56">
        <v>25.496707692269698</v>
      </c>
      <c r="K116" s="56">
        <v>23.456393229471001</v>
      </c>
      <c r="L116" s="56">
        <v>25.990782376177801</v>
      </c>
      <c r="M116" s="85">
        <v>26.744840550574501</v>
      </c>
      <c r="N116" s="24"/>
    </row>
    <row r="117" spans="1:14" x14ac:dyDescent="0.35">
      <c r="A117" s="23" t="str">
        <f>B3&amp;C95&amp;D117</f>
        <v>DISTRIBUCION VOLUMEN X CRITERIO (Consumiciones)Total BebidasAPERITIVO/ANTES DE COMER</v>
      </c>
      <c r="B117" s="23">
        <v>0</v>
      </c>
      <c r="C117" s="23">
        <v>0</v>
      </c>
      <c r="D117" s="24" t="s">
        <v>141</v>
      </c>
      <c r="E117" s="24">
        <v>15.9054054139862</v>
      </c>
      <c r="F117" s="24">
        <v>15.836948400898899</v>
      </c>
      <c r="G117" s="24">
        <v>15.7302683714181</v>
      </c>
      <c r="H117" s="24">
        <v>16.4899038573223</v>
      </c>
      <c r="I117" s="24">
        <v>15.929192905183401</v>
      </c>
      <c r="J117" s="24">
        <v>15.7917607635039</v>
      </c>
      <c r="K117" s="24">
        <v>15.3987721943795</v>
      </c>
      <c r="L117" s="24">
        <v>15.3768218467187</v>
      </c>
      <c r="M117" s="85">
        <v>15.4010154060211</v>
      </c>
      <c r="N117" s="24"/>
    </row>
    <row r="118" spans="1:14" x14ac:dyDescent="0.35">
      <c r="A118" s="23" t="str">
        <f>B3&amp;C95&amp;D118</f>
        <v>DISTRIBUCION VOLUMEN X CRITERIO (Consumiciones)Total BebidasCOMIDA</v>
      </c>
      <c r="B118" s="23">
        <v>0</v>
      </c>
      <c r="C118" s="23">
        <v>0</v>
      </c>
      <c r="D118" s="23" t="s">
        <v>143</v>
      </c>
      <c r="E118" s="56">
        <v>19.715432673777201</v>
      </c>
      <c r="F118" s="56">
        <v>20.6369760052328</v>
      </c>
      <c r="G118" s="56">
        <v>18.871381205424399</v>
      </c>
      <c r="H118" s="56">
        <v>20.797463736950899</v>
      </c>
      <c r="I118" s="56">
        <v>20.078731877952901</v>
      </c>
      <c r="J118" s="56">
        <v>20.826599769841302</v>
      </c>
      <c r="K118" s="56">
        <v>19.622934269308299</v>
      </c>
      <c r="L118" s="56">
        <v>21.160788407755799</v>
      </c>
      <c r="M118" s="85">
        <v>20.844747568125499</v>
      </c>
      <c r="N118" s="24"/>
    </row>
    <row r="119" spans="1:14" x14ac:dyDescent="0.35">
      <c r="A119" s="23" t="str">
        <f>B3&amp;C95&amp;D119</f>
        <v>DISTRIBUCION VOLUMEN X CRITERIO (Consumiciones)Total BebidasTARDE/MERIENDA</v>
      </c>
      <c r="B119" s="23">
        <v>0</v>
      </c>
      <c r="C119" s="23">
        <v>0</v>
      </c>
      <c r="D119" s="24" t="s">
        <v>145</v>
      </c>
      <c r="E119" s="24">
        <v>14.5941796250683</v>
      </c>
      <c r="F119" s="24">
        <v>13.819335635694801</v>
      </c>
      <c r="G119" s="24">
        <v>13.178690149880399</v>
      </c>
      <c r="H119" s="24">
        <v>13.7042964406553</v>
      </c>
      <c r="I119" s="24">
        <v>13.9527909160851</v>
      </c>
      <c r="J119" s="24">
        <v>14.397013870090101</v>
      </c>
      <c r="K119" s="24">
        <v>12.957406991673301</v>
      </c>
      <c r="L119" s="24">
        <v>13.9531186689878</v>
      </c>
      <c r="M119" s="85">
        <v>13.824727410714599</v>
      </c>
      <c r="N119" s="24"/>
    </row>
    <row r="120" spans="1:14" x14ac:dyDescent="0.35">
      <c r="A120" s="23" t="str">
        <f>B3&amp;C95&amp;D120</f>
        <v>DISTRIBUCION VOLUMEN X CRITERIO (Consumiciones)Total BebidasANTES DE CENAR</v>
      </c>
      <c r="B120" s="23">
        <v>0</v>
      </c>
      <c r="C120" s="23">
        <v>0</v>
      </c>
      <c r="D120" s="23" t="s">
        <v>147</v>
      </c>
      <c r="E120" s="56">
        <v>6.8293618364196602</v>
      </c>
      <c r="F120" s="56">
        <v>7.1406050749967704</v>
      </c>
      <c r="G120" s="56">
        <v>7.7225865268834504</v>
      </c>
      <c r="H120" s="56">
        <v>6.9619026870098404</v>
      </c>
      <c r="I120" s="56">
        <v>6.8661773599643698</v>
      </c>
      <c r="J120" s="56">
        <v>7.1823358759565696</v>
      </c>
      <c r="K120" s="56">
        <v>7.8389465517750896</v>
      </c>
      <c r="L120" s="56">
        <v>7.4443794799644696</v>
      </c>
      <c r="M120" s="85">
        <v>7.1533914372718304</v>
      </c>
      <c r="N120" s="24"/>
    </row>
    <row r="121" spans="1:14" x14ac:dyDescent="0.35">
      <c r="A121" s="23" t="str">
        <f>B3&amp;C95&amp;D121</f>
        <v>DISTRIBUCION VOLUMEN X CRITERIO (Consumiciones)Total BebidasCENA</v>
      </c>
      <c r="B121" s="23">
        <v>0</v>
      </c>
      <c r="C121" s="23">
        <v>0</v>
      </c>
      <c r="D121" s="24" t="s">
        <v>149</v>
      </c>
      <c r="E121" s="24">
        <v>8.8552284761630808</v>
      </c>
      <c r="F121" s="24">
        <v>10.018896966823799</v>
      </c>
      <c r="G121" s="24">
        <v>13.055679436293101</v>
      </c>
      <c r="H121" s="24">
        <v>9.4717834771214608</v>
      </c>
      <c r="I121" s="24">
        <v>9.2033548727554404</v>
      </c>
      <c r="J121" s="24">
        <v>10.19436791029</v>
      </c>
      <c r="K121" s="24">
        <v>13.1213378750115</v>
      </c>
      <c r="L121" s="24">
        <v>10.0188338333252</v>
      </c>
      <c r="M121" s="85">
        <v>9.7364802038885792</v>
      </c>
      <c r="N121" s="24"/>
    </row>
    <row r="122" spans="1:14" x14ac:dyDescent="0.35">
      <c r="A122" s="23" t="str">
        <f>B3&amp;C95&amp;D122</f>
        <v>DISTRIBUCION VOLUMEN X CRITERIO (Consumiciones)Total BebidasDESPUES DE LA CENA</v>
      </c>
      <c r="B122" s="23">
        <v>0</v>
      </c>
      <c r="C122" s="23">
        <v>0</v>
      </c>
      <c r="D122" s="23" t="s">
        <v>151</v>
      </c>
      <c r="E122" s="56">
        <v>2.2868164335964098</v>
      </c>
      <c r="F122" s="56">
        <v>2.4415817283313501</v>
      </c>
      <c r="G122" s="56">
        <v>3.4323153767251302</v>
      </c>
      <c r="H122" s="56">
        <v>2.2838114516081398</v>
      </c>
      <c r="I122" s="56">
        <v>2.21006749193088</v>
      </c>
      <c r="J122" s="56">
        <v>2.3551773964873002</v>
      </c>
      <c r="K122" s="56">
        <v>3.4637852914726199</v>
      </c>
      <c r="L122" s="56">
        <v>2.4718396576914499</v>
      </c>
      <c r="M122" s="85">
        <v>2.5238121189367999</v>
      </c>
      <c r="N122" s="24"/>
    </row>
    <row r="123" spans="1:14" x14ac:dyDescent="0.35">
      <c r="A123" s="23" t="str">
        <f>B3&amp;C95&amp;D123</f>
        <v>DISTRIBUCION VOLUMEN X CRITERIO (Consumiciones)Total BebidasDURANTE EL DIA</v>
      </c>
      <c r="B123" s="23">
        <v>0</v>
      </c>
      <c r="C123" s="23">
        <v>0</v>
      </c>
      <c r="D123" s="24" t="s">
        <v>153</v>
      </c>
      <c r="E123" s="24">
        <v>3.38464180964881</v>
      </c>
      <c r="F123" s="24">
        <v>3.7516810139191898</v>
      </c>
      <c r="G123" s="24">
        <v>4.0061350982336101</v>
      </c>
      <c r="H123" s="24">
        <v>3.5998253321169802</v>
      </c>
      <c r="I123" s="24">
        <v>3.5719088839339999</v>
      </c>
      <c r="J123" s="24">
        <v>3.7560602071428302</v>
      </c>
      <c r="K123" s="24">
        <v>4.1404178632089197</v>
      </c>
      <c r="L123" s="24">
        <v>3.58347004470231</v>
      </c>
      <c r="M123" s="85">
        <v>3.77102029062734</v>
      </c>
      <c r="N123" s="24"/>
    </row>
    <row r="124" spans="1:14" x14ac:dyDescent="0.35">
      <c r="A124" s="23" t="str">
        <f>B3&amp;C95&amp;D124</f>
        <v>DISTRIBUCION VOLUMEN X CRITERIO (Consumiciones)Total BebidasCON AMIGOS</v>
      </c>
      <c r="B124" s="23">
        <v>0</v>
      </c>
      <c r="C124" s="23">
        <v>0</v>
      </c>
      <c r="D124" s="23" t="s">
        <v>155</v>
      </c>
      <c r="E124" s="56">
        <v>30.467639078589901</v>
      </c>
      <c r="F124" s="56">
        <v>29.168029380612801</v>
      </c>
      <c r="G124" s="56">
        <v>28.6951113039839</v>
      </c>
      <c r="H124" s="56">
        <v>31.169144686159701</v>
      </c>
      <c r="I124" s="56">
        <v>29.694784168198201</v>
      </c>
      <c r="J124" s="56">
        <v>29.605003417770199</v>
      </c>
      <c r="K124" s="56">
        <v>28.7881693487885</v>
      </c>
      <c r="L124" s="56">
        <v>30.474066194258999</v>
      </c>
      <c r="M124" s="85">
        <v>30.922847442848099</v>
      </c>
      <c r="N124" s="24"/>
    </row>
    <row r="125" spans="1:14" x14ac:dyDescent="0.35">
      <c r="A125" s="23" t="str">
        <f>B3&amp;C95&amp;D125</f>
        <v>DISTRIBUCION VOLUMEN X CRITERIO (Consumiciones)Total BebidasCON CLIENTES</v>
      </c>
      <c r="B125" s="23">
        <v>0</v>
      </c>
      <c r="C125" s="23">
        <v>0</v>
      </c>
      <c r="D125" s="24" t="s">
        <v>157</v>
      </c>
      <c r="E125" s="24">
        <v>0.67826525370401103</v>
      </c>
      <c r="F125" s="24">
        <v>0.59787830689418198</v>
      </c>
      <c r="G125" s="24">
        <v>0.51944603583545701</v>
      </c>
      <c r="H125" s="24">
        <v>0.67896959761718401</v>
      </c>
      <c r="I125" s="24">
        <v>0.69149447537987896</v>
      </c>
      <c r="J125" s="24">
        <v>0.59610349477816604</v>
      </c>
      <c r="K125" s="24">
        <v>0.60017942069345098</v>
      </c>
      <c r="L125" s="24">
        <v>0.74200156002739903</v>
      </c>
      <c r="M125" s="85">
        <v>0.77064418940430701</v>
      </c>
      <c r="N125" s="24"/>
    </row>
    <row r="126" spans="1:14" x14ac:dyDescent="0.35">
      <c r="A126" s="23" t="str">
        <f>B3&amp;C95&amp;D126</f>
        <v>DISTRIBUCION VOLUMEN X CRITERIO (Consumiciones)Total BebidasCON COMPAÑEROS DE TRABAJO</v>
      </c>
      <c r="B126" s="23">
        <v>0</v>
      </c>
      <c r="C126" s="23">
        <v>0</v>
      </c>
      <c r="D126" s="23" t="s">
        <v>159</v>
      </c>
      <c r="E126" s="56">
        <v>10.6188410683705</v>
      </c>
      <c r="F126" s="56">
        <v>9.7026593175128504</v>
      </c>
      <c r="G126" s="56">
        <v>7.4213848074950501</v>
      </c>
      <c r="H126" s="56">
        <v>9.6828352703553708</v>
      </c>
      <c r="I126" s="56">
        <v>10.648971424018301</v>
      </c>
      <c r="J126" s="56">
        <v>9.3520760636187301</v>
      </c>
      <c r="K126" s="56">
        <v>7.5397312306239499</v>
      </c>
      <c r="L126" s="56">
        <v>9.4316458553028397</v>
      </c>
      <c r="M126" s="85">
        <v>9.2812900742917694</v>
      </c>
      <c r="N126" s="24"/>
    </row>
    <row r="127" spans="1:14" x14ac:dyDescent="0.35">
      <c r="A127" s="23" t="str">
        <f>B3&amp;C95&amp;D127</f>
        <v>DISTRIBUCION VOLUMEN X CRITERIO (Consumiciones)Total BebidasCON COMPAÑEROS DE CLASE</v>
      </c>
      <c r="B127" s="23">
        <v>0</v>
      </c>
      <c r="C127" s="23">
        <v>0</v>
      </c>
      <c r="D127" s="24" t="s">
        <v>161</v>
      </c>
      <c r="E127" s="24">
        <v>0.41695891727894802</v>
      </c>
      <c r="F127" s="24">
        <v>0.38307584290733598</v>
      </c>
      <c r="G127" s="24">
        <v>0.336860375164237</v>
      </c>
      <c r="H127" s="24">
        <v>0.34525951239909702</v>
      </c>
      <c r="I127" s="24">
        <v>0.34695594019120302</v>
      </c>
      <c r="J127" s="24">
        <v>0.34804569058116902</v>
      </c>
      <c r="K127" s="24">
        <v>0.27250955653361703</v>
      </c>
      <c r="L127" s="24">
        <v>0.44305207086378301</v>
      </c>
      <c r="M127" s="85">
        <v>0.356550889388563</v>
      </c>
      <c r="N127" s="24"/>
    </row>
    <row r="128" spans="1:14" x14ac:dyDescent="0.35">
      <c r="A128" s="23" t="str">
        <f>B3&amp;C95&amp;D128</f>
        <v>DISTRIBUCION VOLUMEN X CRITERIO (Consumiciones)Total BebidasCON FAMILIA</v>
      </c>
      <c r="B128" s="23">
        <v>0</v>
      </c>
      <c r="C128" s="23">
        <v>0</v>
      </c>
      <c r="D128" s="23" t="s">
        <v>163</v>
      </c>
      <c r="E128" s="56">
        <v>21.633930153214902</v>
      </c>
      <c r="F128" s="56">
        <v>24.2329445722979</v>
      </c>
      <c r="G128" s="56">
        <v>28.2681372834898</v>
      </c>
      <c r="H128" s="56">
        <v>23.510253105189399</v>
      </c>
      <c r="I128" s="56">
        <v>22.133088549361101</v>
      </c>
      <c r="J128" s="56">
        <v>24.376581414005098</v>
      </c>
      <c r="K128" s="56">
        <v>27.334561815236398</v>
      </c>
      <c r="L128" s="56">
        <v>22.528617000075201</v>
      </c>
      <c r="M128" s="85">
        <v>22.170016591513701</v>
      </c>
      <c r="N128" s="24"/>
    </row>
    <row r="129" spans="1:14" x14ac:dyDescent="0.35">
      <c r="A129" s="23" t="str">
        <f>B3&amp;C95&amp;D129</f>
        <v>DISTRIBUCION VOLUMEN X CRITERIO (Consumiciones)Total BebidasCON LA PAREJA</v>
      </c>
      <c r="B129" s="23">
        <v>0</v>
      </c>
      <c r="C129" s="23">
        <v>0</v>
      </c>
      <c r="D129" s="24" t="s">
        <v>165</v>
      </c>
      <c r="E129" s="24">
        <v>16.270901236755101</v>
      </c>
      <c r="F129" s="24">
        <v>17.4248817064279</v>
      </c>
      <c r="G129" s="24">
        <v>17.4845196724517</v>
      </c>
      <c r="H129" s="24">
        <v>16.4126155165605</v>
      </c>
      <c r="I129" s="24">
        <v>16.6850058714192</v>
      </c>
      <c r="J129" s="24">
        <v>17.307835408099098</v>
      </c>
      <c r="K129" s="24">
        <v>18.0570476651272</v>
      </c>
      <c r="L129" s="24">
        <v>16.903959328422701</v>
      </c>
      <c r="M129" s="85">
        <v>16.253406104546698</v>
      </c>
      <c r="N129" s="24"/>
    </row>
    <row r="130" spans="1:14" x14ac:dyDescent="0.35">
      <c r="A130" s="23" t="str">
        <f>B3&amp;C95&amp;D130</f>
        <v>DISTRIBUCION VOLUMEN X CRITERIO (Consumiciones)Total BebidasESTABA SOLO/A</v>
      </c>
      <c r="B130" s="23">
        <v>0</v>
      </c>
      <c r="C130" s="23">
        <v>0</v>
      </c>
      <c r="D130" s="23" t="s">
        <v>167</v>
      </c>
      <c r="E130" s="56">
        <v>19.2854162975832</v>
      </c>
      <c r="F130" s="56">
        <v>17.975228110813401</v>
      </c>
      <c r="G130" s="56">
        <v>16.807120264563501</v>
      </c>
      <c r="H130" s="56">
        <v>17.714481424114599</v>
      </c>
      <c r="I130" s="56">
        <v>19.3176287565</v>
      </c>
      <c r="J130" s="56">
        <v>17.846693539116501</v>
      </c>
      <c r="K130" s="56">
        <v>16.952878251062799</v>
      </c>
      <c r="L130" s="56">
        <v>18.975687593294801</v>
      </c>
      <c r="M130" s="85">
        <v>19.775415763418199</v>
      </c>
      <c r="N130" s="24"/>
    </row>
    <row r="131" spans="1:14" x14ac:dyDescent="0.35">
      <c r="A131" s="23" t="str">
        <f>B3&amp;C95&amp;D131</f>
        <v>DISTRIBUCION VOLUMEN X CRITERIO (Consumiciones)Total BebidasOTROS</v>
      </c>
      <c r="B131" s="23">
        <v>0</v>
      </c>
      <c r="C131" s="23">
        <v>0</v>
      </c>
      <c r="D131" s="24" t="s">
        <v>169</v>
      </c>
      <c r="E131" s="24">
        <v>0.62807891814252403</v>
      </c>
      <c r="F131" s="24">
        <v>0.51529346107338803</v>
      </c>
      <c r="G131" s="24">
        <v>0.46742355891443899</v>
      </c>
      <c r="H131" s="24">
        <v>0.48643297669357799</v>
      </c>
      <c r="I131" s="24">
        <v>0.48208198303754202</v>
      </c>
      <c r="J131" s="24">
        <v>0.56768816586259396</v>
      </c>
      <c r="K131" s="24">
        <v>0.45491525812454198</v>
      </c>
      <c r="L131" s="24">
        <v>0.50100979438522097</v>
      </c>
      <c r="M131" s="85">
        <v>0.469865141808327</v>
      </c>
      <c r="N131" s="24"/>
    </row>
    <row r="132" spans="1:14" x14ac:dyDescent="0.35">
      <c r="A132" s="23" t="str">
        <f>B3&amp;C95&amp;D132</f>
        <v>DISTRIBUCION VOLUMEN X CRITERIO (Consumiciones)Total BebidasESTAR TRABAJANDO</v>
      </c>
      <c r="B132" s="23">
        <v>0</v>
      </c>
      <c r="C132" s="23">
        <v>0</v>
      </c>
      <c r="D132" s="23" t="s">
        <v>171</v>
      </c>
      <c r="E132" s="56">
        <v>15.8561117365687</v>
      </c>
      <c r="F132" s="56">
        <v>14.372118422592299</v>
      </c>
      <c r="G132" s="56">
        <v>11.5410344460873</v>
      </c>
      <c r="H132" s="56">
        <v>13.5830648751175</v>
      </c>
      <c r="I132" s="56">
        <v>15.569468881478301</v>
      </c>
      <c r="J132" s="56">
        <v>13.4388515797762</v>
      </c>
      <c r="K132" s="56">
        <v>11.504161122252601</v>
      </c>
      <c r="L132" s="56">
        <v>13.7677895256434</v>
      </c>
      <c r="M132" s="85">
        <v>14.1531734465808</v>
      </c>
      <c r="N132" s="24"/>
    </row>
    <row r="133" spans="1:14" x14ac:dyDescent="0.35">
      <c r="A133" s="23" t="str">
        <f>B3&amp;C95&amp;D133</f>
        <v>DISTRIBUCION VOLUMEN X CRITERIO (Consumiciones)Total BebidasCOMIDA DE NEGOCIOS</v>
      </c>
      <c r="B133" s="23">
        <v>0</v>
      </c>
      <c r="C133" s="23">
        <v>0</v>
      </c>
      <c r="D133" s="24" t="s">
        <v>173</v>
      </c>
      <c r="E133" s="24">
        <v>0.208477013957546</v>
      </c>
      <c r="F133" s="24">
        <v>0.205764865083818</v>
      </c>
      <c r="G133" s="24">
        <v>0.20046145098267901</v>
      </c>
      <c r="H133" s="24">
        <v>0.21707701899309201</v>
      </c>
      <c r="I133" s="24">
        <v>0.19116426519744001</v>
      </c>
      <c r="J133" s="24">
        <v>0.176104780304744</v>
      </c>
      <c r="K133" s="24">
        <v>0.182022778665521</v>
      </c>
      <c r="L133" s="24">
        <v>0.30769177976425399</v>
      </c>
      <c r="M133" s="85">
        <v>0.20770415433740899</v>
      </c>
      <c r="N133" s="24"/>
    </row>
    <row r="134" spans="1:14" x14ac:dyDescent="0.35">
      <c r="A134" s="23" t="str">
        <f>B3&amp;C95&amp;D134</f>
        <v>DISTRIBUCION VOLUMEN X CRITERIO (Consumiciones)Total BebidasPOR PLACER/RELAX</v>
      </c>
      <c r="B134" s="23">
        <v>0</v>
      </c>
      <c r="C134" s="23">
        <v>0</v>
      </c>
      <c r="D134" s="23" t="s">
        <v>175</v>
      </c>
      <c r="E134" s="56">
        <v>14.5439715731115</v>
      </c>
      <c r="F134" s="56">
        <v>15.6078324296915</v>
      </c>
      <c r="G134" s="56">
        <v>17.9181575236965</v>
      </c>
      <c r="H134" s="56">
        <v>14.145894771076501</v>
      </c>
      <c r="I134" s="56">
        <v>14.1991945901958</v>
      </c>
      <c r="J134" s="56">
        <v>15.6257918658306</v>
      </c>
      <c r="K134" s="56">
        <v>17.997373083455798</v>
      </c>
      <c r="L134" s="56">
        <v>14.9122781547331</v>
      </c>
      <c r="M134" s="85">
        <v>14.0872649030951</v>
      </c>
      <c r="N134" s="24"/>
    </row>
    <row r="135" spans="1:14" x14ac:dyDescent="0.35">
      <c r="A135" s="23" t="str">
        <f>B3&amp;C95&amp;D135</f>
        <v>DISTRIBUCION VOLUMEN X CRITERIO (Consumiciones)Total BebidasTENER HAMBRE/SIN PLANIFICAR</v>
      </c>
      <c r="B135" s="23">
        <v>0</v>
      </c>
      <c r="C135" s="23">
        <v>0</v>
      </c>
      <c r="D135" s="24" t="s">
        <v>177</v>
      </c>
      <c r="E135" s="24">
        <v>23.887584000223502</v>
      </c>
      <c r="F135" s="24">
        <v>24.051116025216</v>
      </c>
      <c r="G135" s="24">
        <v>24.5344966878103</v>
      </c>
      <c r="H135" s="24">
        <v>24.264872354946199</v>
      </c>
      <c r="I135" s="24">
        <v>23.1661252421389</v>
      </c>
      <c r="J135" s="24">
        <v>23.097235252599798</v>
      </c>
      <c r="K135" s="24">
        <v>23.2775282638313</v>
      </c>
      <c r="L135" s="24">
        <v>22.823055673972799</v>
      </c>
      <c r="M135" s="85">
        <v>22.808857150161899</v>
      </c>
    </row>
    <row r="136" spans="1:14" x14ac:dyDescent="0.35">
      <c r="A136" s="23" t="str">
        <f>B3&amp;C95&amp;D136</f>
        <v>DISTRIBUCION VOLUMEN X CRITERIO (Consumiciones)Total BebidasESTAR DE COMPRAS</v>
      </c>
      <c r="B136" s="23">
        <v>0</v>
      </c>
      <c r="C136" s="23">
        <v>0</v>
      </c>
      <c r="D136" s="23" t="s">
        <v>179</v>
      </c>
      <c r="E136" s="56">
        <v>3.06923275721388</v>
      </c>
      <c r="F136" s="56">
        <v>2.4431611763046801</v>
      </c>
      <c r="G136" s="56">
        <v>2.5248024006943401</v>
      </c>
      <c r="H136" s="56">
        <v>3.2313608586979501</v>
      </c>
      <c r="I136" s="56">
        <v>2.810752860929</v>
      </c>
      <c r="J136" s="56">
        <v>2.5146902313577</v>
      </c>
      <c r="K136" s="56">
        <v>2.6393251523730701</v>
      </c>
      <c r="L136" s="56">
        <v>3.03184725985543</v>
      </c>
      <c r="M136" s="85">
        <v>3.1694097161949601</v>
      </c>
    </row>
    <row r="137" spans="1:14" x14ac:dyDescent="0.35">
      <c r="A137" s="23" t="str">
        <f>B3&amp;C95&amp;D137</f>
        <v>DISTRIBUCION VOLUMEN X CRITERIO (Consumiciones)Total BebidasNO COCINAR EN CASA</v>
      </c>
      <c r="B137" s="23">
        <v>0</v>
      </c>
      <c r="C137" s="23">
        <v>0</v>
      </c>
      <c r="D137" s="24" t="s">
        <v>181</v>
      </c>
      <c r="E137" s="24">
        <v>2.56239749004189</v>
      </c>
      <c r="F137" s="24">
        <v>2.6170924835199099</v>
      </c>
      <c r="G137" s="24">
        <v>2.8020696468941599</v>
      </c>
      <c r="H137" s="24">
        <v>2.9303099005046001</v>
      </c>
      <c r="I137" s="24">
        <v>2.81545652733312</v>
      </c>
      <c r="J137" s="24">
        <v>3.1647253979260999</v>
      </c>
      <c r="K137" s="24">
        <v>2.8117361774835898</v>
      </c>
      <c r="L137" s="24">
        <v>2.8101194569204102</v>
      </c>
      <c r="M137" s="85">
        <v>2.84341742122395</v>
      </c>
    </row>
    <row r="138" spans="1:14" x14ac:dyDescent="0.35">
      <c r="A138" s="23" t="str">
        <f>B3&amp;C95&amp;D138</f>
        <v>DISTRIBUCION VOLUMEN X CRITERIO (Consumiciones)Total BebidasCELEBRACION/FIESTA/SALIR TOMAR</v>
      </c>
      <c r="B138" s="23">
        <v>0</v>
      </c>
      <c r="C138" s="23">
        <v>0</v>
      </c>
      <c r="D138" s="23" t="s">
        <v>183</v>
      </c>
      <c r="E138" s="56">
        <v>32.808272803643803</v>
      </c>
      <c r="F138" s="56">
        <v>33.607298345840299</v>
      </c>
      <c r="G138" s="56">
        <v>34.222312941039199</v>
      </c>
      <c r="H138" s="56">
        <v>34.9286668169321</v>
      </c>
      <c r="I138" s="56">
        <v>33.986863434316497</v>
      </c>
      <c r="J138" s="56">
        <v>35.005037039234502</v>
      </c>
      <c r="K138" s="56">
        <v>34.266617915517898</v>
      </c>
      <c r="L138" s="56">
        <v>35.240820980916702</v>
      </c>
      <c r="M138" s="85">
        <v>35.482876292974098</v>
      </c>
    </row>
    <row r="139" spans="1:14" x14ac:dyDescent="0.35">
      <c r="A139" s="23" t="str">
        <f>B3&amp;C95&amp;D139</f>
        <v>DISTRIBUCION VOLUMEN X CRITERIO (Consumiciones)Total BebidasVIENDO DEPORTES</v>
      </c>
      <c r="B139" s="23">
        <v>0</v>
      </c>
      <c r="C139" s="23">
        <v>0</v>
      </c>
      <c r="D139" s="24" t="s">
        <v>185</v>
      </c>
      <c r="E139" s="24">
        <v>1.6028458637569201</v>
      </c>
      <c r="F139" s="24">
        <v>1.25977358445276</v>
      </c>
      <c r="G139" s="24">
        <v>0.71297242872188205</v>
      </c>
      <c r="H139" s="24">
        <v>1.06014426738376</v>
      </c>
      <c r="I139" s="24">
        <v>1.3769150688438601</v>
      </c>
      <c r="J139" s="24">
        <v>1.3688682545392099</v>
      </c>
      <c r="K139" s="24">
        <v>1.57409196942438</v>
      </c>
      <c r="L139" s="24">
        <v>1.5101236803448399</v>
      </c>
      <c r="M139" s="85">
        <v>1.67521136350486</v>
      </c>
    </row>
    <row r="140" spans="1:14" x14ac:dyDescent="0.35">
      <c r="A140" s="23" t="str">
        <f>B3&amp;C95&amp;D140</f>
        <v>DISTRIBUCION VOLUMEN X CRITERIO (Consumiciones)Total BebidasOTROS MOTIVOS</v>
      </c>
      <c r="B140" s="23">
        <v>0</v>
      </c>
      <c r="C140" s="23">
        <v>0</v>
      </c>
      <c r="D140" s="23" t="s">
        <v>186</v>
      </c>
      <c r="E140" s="56">
        <v>5.46113304975023</v>
      </c>
      <c r="F140" s="56">
        <v>5.8358346260362897</v>
      </c>
      <c r="G140" s="56">
        <v>5.5436982631158296</v>
      </c>
      <c r="H140" s="56">
        <v>5.63860135100773</v>
      </c>
      <c r="I140" s="56">
        <v>5.8840704936041401</v>
      </c>
      <c r="J140" s="56">
        <v>5.6087203200961202</v>
      </c>
      <c r="K140" s="56">
        <v>5.7471341425494797</v>
      </c>
      <c r="L140" s="56">
        <v>5.5963026558740596</v>
      </c>
      <c r="M140" s="85">
        <v>5.5721132044496997</v>
      </c>
    </row>
    <row r="141" spans="1:14" x14ac:dyDescent="0.35">
      <c r="A141" s="23" t="str">
        <f>B3&amp;C141&amp;D141</f>
        <v>DISTRIBUCION VOLUMEN X CRITERIO (Consumiciones)Total Bebidas FriasT.ESPAÑA</v>
      </c>
      <c r="B141" s="23">
        <v>0</v>
      </c>
      <c r="C141" s="23" t="s">
        <v>58</v>
      </c>
      <c r="D141" s="24" t="s">
        <v>46</v>
      </c>
      <c r="E141" s="24">
        <v>100</v>
      </c>
      <c r="F141" s="24">
        <v>100</v>
      </c>
      <c r="G141" s="24">
        <v>100</v>
      </c>
      <c r="H141" s="24">
        <v>100</v>
      </c>
      <c r="I141" s="24">
        <v>100</v>
      </c>
      <c r="J141" s="24">
        <v>100</v>
      </c>
      <c r="K141" s="24">
        <v>100</v>
      </c>
      <c r="L141" s="24">
        <v>100</v>
      </c>
      <c r="M141" s="85">
        <v>100</v>
      </c>
    </row>
    <row r="142" spans="1:14" x14ac:dyDescent="0.35">
      <c r="A142" s="23" t="str">
        <f>B3&amp;C141&amp;D142</f>
        <v>DISTRIBUCION VOLUMEN X CRITERIO (Consumiciones)Total Bebidas FriasHiper+Super+Discount+G.A</v>
      </c>
      <c r="B142" s="23">
        <v>0</v>
      </c>
      <c r="C142" s="23">
        <v>0</v>
      </c>
      <c r="D142" s="23" t="s">
        <v>109</v>
      </c>
      <c r="E142" s="56">
        <v>5.8129323144587604</v>
      </c>
      <c r="F142" s="56">
        <v>5.9337982624675503</v>
      </c>
      <c r="G142" s="56">
        <v>6.5941703381670704</v>
      </c>
      <c r="H142" s="56">
        <v>6.2376410814937202</v>
      </c>
      <c r="I142" s="56">
        <v>5.9052676501194199</v>
      </c>
      <c r="J142" s="56">
        <v>5.6890357036166996</v>
      </c>
      <c r="K142" s="56">
        <v>6.5029550002951</v>
      </c>
      <c r="L142" s="56">
        <v>5.8310774173741597</v>
      </c>
      <c r="M142" s="85">
        <v>6.5887332105164402</v>
      </c>
    </row>
    <row r="143" spans="1:14" x14ac:dyDescent="0.35">
      <c r="A143" s="23" t="str">
        <f>B3&amp;C141&amp;D143</f>
        <v>DISTRIBUCION VOLUMEN X CRITERIO (Consumiciones)Total Bebidas FriasRestaurantes</v>
      </c>
      <c r="B143" s="23">
        <v>0</v>
      </c>
      <c r="C143" s="23">
        <v>0</v>
      </c>
      <c r="D143" s="24" t="s">
        <v>110</v>
      </c>
      <c r="E143" s="24">
        <v>15.8565389218366</v>
      </c>
      <c r="F143" s="24">
        <v>15.7764149300688</v>
      </c>
      <c r="G143" s="24">
        <v>14.9709878524397</v>
      </c>
      <c r="H143" s="24">
        <v>16.939622704026899</v>
      </c>
      <c r="I143" s="24">
        <v>16.567090971859599</v>
      </c>
      <c r="J143" s="24">
        <v>15.9738680171273</v>
      </c>
      <c r="K143" s="24">
        <v>14.8674743399203</v>
      </c>
      <c r="L143" s="24">
        <v>16.564786772272601</v>
      </c>
      <c r="M143" s="85">
        <v>16.7177425818467</v>
      </c>
    </row>
    <row r="144" spans="1:14" x14ac:dyDescent="0.35">
      <c r="A144" s="23" t="str">
        <f>B3&amp;C141&amp;D144</f>
        <v>DISTRIBUCION VOLUMEN X CRITERIO (Consumiciones)Total Bebidas FriasRestaurantes Fast Food</v>
      </c>
      <c r="B144" s="23">
        <v>0</v>
      </c>
      <c r="C144" s="23">
        <v>0</v>
      </c>
      <c r="D144" s="23" t="s">
        <v>111</v>
      </c>
      <c r="E144" s="56">
        <v>7.4745777413435102</v>
      </c>
      <c r="F144" s="56">
        <v>6.6719190082823498</v>
      </c>
      <c r="G144" s="56">
        <v>6.9810573272773802</v>
      </c>
      <c r="H144" s="56">
        <v>7.9134924652902496</v>
      </c>
      <c r="I144" s="56">
        <v>8.0519205607711992</v>
      </c>
      <c r="J144" s="56">
        <v>7.3494743730173404</v>
      </c>
      <c r="K144" s="56">
        <v>7.5830565675317496</v>
      </c>
      <c r="L144" s="56">
        <v>8.6376435622454792</v>
      </c>
      <c r="M144" s="85">
        <v>8.8481744511524703</v>
      </c>
    </row>
    <row r="145" spans="1:13" x14ac:dyDescent="0.35">
      <c r="A145" s="23" t="str">
        <f>B3&amp;C141&amp;D145</f>
        <v>DISTRIBUCION VOLUMEN X CRITERIO (Consumiciones)Total Bebidas FriasBares/Cafeterias/Cervecerias</v>
      </c>
      <c r="B145" s="23">
        <v>0</v>
      </c>
      <c r="C145" s="23">
        <v>0</v>
      </c>
      <c r="D145" s="24" t="s">
        <v>112</v>
      </c>
      <c r="E145" s="24">
        <v>58.325127118379797</v>
      </c>
      <c r="F145" s="24">
        <v>57.535639484150998</v>
      </c>
      <c r="G145" s="24">
        <v>55.158462930003203</v>
      </c>
      <c r="H145" s="24">
        <v>56.772385045087297</v>
      </c>
      <c r="I145" s="24">
        <v>57.074427389479901</v>
      </c>
      <c r="J145" s="24">
        <v>57.426053540183602</v>
      </c>
      <c r="K145" s="24">
        <v>54.639933951786396</v>
      </c>
      <c r="L145" s="24">
        <v>56.147723431724202</v>
      </c>
      <c r="M145" s="85">
        <v>55.252898242812499</v>
      </c>
    </row>
    <row r="146" spans="1:13" x14ac:dyDescent="0.35">
      <c r="A146" s="23" t="str">
        <f>B3&amp;C141&amp;D146</f>
        <v>DISTRIBUCION VOLUMEN X CRITERIO (Consumiciones)Total Bebidas FriasPanaderias/Pastelerias</v>
      </c>
      <c r="B146" s="23">
        <v>0</v>
      </c>
      <c r="C146" s="23">
        <v>0</v>
      </c>
      <c r="D146" s="23" t="s">
        <v>113</v>
      </c>
      <c r="E146" s="56">
        <v>0.672238955908673</v>
      </c>
      <c r="F146" s="56">
        <v>0.62871542421586302</v>
      </c>
      <c r="G146" s="56">
        <v>0.465391740177723</v>
      </c>
      <c r="H146" s="56">
        <v>0.60906626572774802</v>
      </c>
      <c r="I146" s="56">
        <v>0.68133637802503599</v>
      </c>
      <c r="J146" s="56">
        <v>0.67632819120507104</v>
      </c>
      <c r="K146" s="56">
        <v>0.74422815875179105</v>
      </c>
      <c r="L146" s="56">
        <v>0.72597122335292297</v>
      </c>
      <c r="M146" s="85">
        <v>0.73911596010574998</v>
      </c>
    </row>
    <row r="147" spans="1:13" x14ac:dyDescent="0.35">
      <c r="A147" s="23" t="str">
        <f>B3&amp;C141&amp;D147</f>
        <v>DISTRIBUCION VOLUMEN X CRITERIO (Consumiciones)Total Bebidas FriasTda.Alimentacion/Delicatesen</v>
      </c>
      <c r="B147" s="23">
        <v>0</v>
      </c>
      <c r="C147" s="23">
        <v>0</v>
      </c>
      <c r="D147" s="24" t="s">
        <v>114</v>
      </c>
      <c r="E147" s="24">
        <v>1.4619262806939399</v>
      </c>
      <c r="F147" s="24">
        <v>1.4178144789124201</v>
      </c>
      <c r="G147" s="24">
        <v>1.61245813841151</v>
      </c>
      <c r="H147" s="24">
        <v>1.2222895904411499</v>
      </c>
      <c r="I147" s="24">
        <v>1.3107102571614899</v>
      </c>
      <c r="J147" s="24">
        <v>1.26038806776961</v>
      </c>
      <c r="K147" s="24">
        <v>1.4052709800996901</v>
      </c>
      <c r="L147" s="24">
        <v>1.36469632220265</v>
      </c>
      <c r="M147" s="85">
        <v>1.4804575510151901</v>
      </c>
    </row>
    <row r="148" spans="1:13" x14ac:dyDescent="0.35">
      <c r="A148" s="23" t="str">
        <f>B3&amp;C141&amp;D148</f>
        <v>DISTRIBUCION VOLUMEN X CRITERIO (Consumiciones)Total Bebidas FriasCanal Conveniencia/24h</v>
      </c>
      <c r="B148" s="23">
        <v>0</v>
      </c>
      <c r="C148" s="23">
        <v>0</v>
      </c>
      <c r="D148" s="23" t="s">
        <v>116</v>
      </c>
      <c r="E148" s="56">
        <v>1.5037312057835199</v>
      </c>
      <c r="F148" s="56">
        <v>1.5126143754199499</v>
      </c>
      <c r="G148" s="56">
        <v>1.5172727479032699</v>
      </c>
      <c r="H148" s="56">
        <v>1.4961033892262401</v>
      </c>
      <c r="I148" s="56">
        <v>1.3598129981689</v>
      </c>
      <c r="J148" s="56">
        <v>1.3721048855976401</v>
      </c>
      <c r="K148" s="56">
        <v>1.5173376560664</v>
      </c>
      <c r="L148" s="56">
        <v>1.4927766317997999</v>
      </c>
      <c r="M148" s="85">
        <v>1.5460236534587499</v>
      </c>
    </row>
    <row r="149" spans="1:13" x14ac:dyDescent="0.35">
      <c r="A149" s="23" t="str">
        <f>B3&amp;C141&amp;D149</f>
        <v>DISTRIBUCION VOLUMEN X CRITERIO (Consumiciones)Total Bebidas FriasHoteles</v>
      </c>
      <c r="B149" s="23">
        <v>0</v>
      </c>
      <c r="C149" s="23">
        <v>0</v>
      </c>
      <c r="D149" s="24" t="s">
        <v>117</v>
      </c>
      <c r="E149" s="24">
        <v>0.49701940068268902</v>
      </c>
      <c r="F149" s="24">
        <v>0.49766227020390602</v>
      </c>
      <c r="G149" s="24">
        <v>0.77470636101628398</v>
      </c>
      <c r="H149" s="24">
        <v>0.37673419673188602</v>
      </c>
      <c r="I149" s="24">
        <v>0.38088514496824</v>
      </c>
      <c r="J149" s="24">
        <v>0.63770918897168904</v>
      </c>
      <c r="K149" s="24">
        <v>0.739350999844403</v>
      </c>
      <c r="L149" s="24">
        <v>0.65814917274469298</v>
      </c>
      <c r="M149" s="85">
        <v>0.51576605834400902</v>
      </c>
    </row>
    <row r="150" spans="1:13" x14ac:dyDescent="0.35">
      <c r="A150" s="23" t="str">
        <f>B3&amp;C141&amp;D150</f>
        <v>DISTRIBUCION VOLUMEN X CRITERIO (Consumiciones)Total Bebidas FriasEstaciones de servicio</v>
      </c>
      <c r="B150" s="23">
        <v>0</v>
      </c>
      <c r="C150" s="23">
        <v>0</v>
      </c>
      <c r="D150" s="23" t="s">
        <v>118</v>
      </c>
      <c r="E150" s="56">
        <v>1.28314588013994</v>
      </c>
      <c r="F150" s="56">
        <v>1.3730225017437301</v>
      </c>
      <c r="G150" s="56">
        <v>1.48137017477315</v>
      </c>
      <c r="H150" s="56">
        <v>1.17357146683874</v>
      </c>
      <c r="I150" s="56">
        <v>1.20077498829423</v>
      </c>
      <c r="J150" s="56">
        <v>1.2252311112646499</v>
      </c>
      <c r="K150" s="56">
        <v>1.6006953573095699</v>
      </c>
      <c r="L150" s="56">
        <v>1.2875363016278401</v>
      </c>
      <c r="M150" s="85">
        <v>1.1777290468759001</v>
      </c>
    </row>
    <row r="151" spans="1:13" x14ac:dyDescent="0.35">
      <c r="A151" s="23" t="str">
        <f>B3&amp;C141&amp;D151</f>
        <v>DISTRIBUCION VOLUMEN X CRITERIO (Consumiciones)Total Bebidas FriasMaquinas dispensadoras</v>
      </c>
      <c r="B151" s="23">
        <v>0</v>
      </c>
      <c r="C151" s="23">
        <v>0</v>
      </c>
      <c r="D151" s="24" t="s">
        <v>119</v>
      </c>
      <c r="E151" s="24">
        <v>1.71877882450719</v>
      </c>
      <c r="F151" s="24">
        <v>1.5700349926561701</v>
      </c>
      <c r="G151" s="24">
        <v>1.5636552258499601</v>
      </c>
      <c r="H151" s="24">
        <v>1.3663128257350801</v>
      </c>
      <c r="I151" s="24">
        <v>1.78263239471219</v>
      </c>
      <c r="J151" s="24">
        <v>1.6870502500614699</v>
      </c>
      <c r="K151" s="24">
        <v>1.7237101551140399</v>
      </c>
      <c r="L151" s="24">
        <v>1.84360315694559</v>
      </c>
      <c r="M151" s="85">
        <v>2.0297034757086898</v>
      </c>
    </row>
    <row r="152" spans="1:13" x14ac:dyDescent="0.35">
      <c r="A152" s="23" t="str">
        <f>B3&amp;C141&amp;D152</f>
        <v>DISTRIBUCION VOLUMEN X CRITERIO (Consumiciones)Total Bebidas FriasServicio en la empresa</v>
      </c>
      <c r="B152" s="23">
        <v>0</v>
      </c>
      <c r="C152" s="23">
        <v>0</v>
      </c>
      <c r="D152" s="23" t="s">
        <v>120</v>
      </c>
      <c r="E152" s="56">
        <v>0.82984443057372104</v>
      </c>
      <c r="F152" s="56">
        <v>0.73929211932328498</v>
      </c>
      <c r="G152" s="56">
        <v>0.62100150101959095</v>
      </c>
      <c r="H152" s="56">
        <v>0.88570960142709698</v>
      </c>
      <c r="I152" s="56">
        <v>0.96973262810132699</v>
      </c>
      <c r="J152" s="56">
        <v>0.88921921073648702</v>
      </c>
      <c r="K152" s="56">
        <v>0.64493404568111201</v>
      </c>
      <c r="L152" s="56">
        <v>0.66255271620369405</v>
      </c>
      <c r="M152" s="85">
        <v>0.64191294880356797</v>
      </c>
    </row>
    <row r="153" spans="1:13" x14ac:dyDescent="0.35">
      <c r="A153" s="23" t="str">
        <f>B3&amp;C141&amp;D153</f>
        <v>DISTRIBUCION VOLUMEN X CRITERIO (Consumiciones)Total Bebidas FriasResto de canales</v>
      </c>
      <c r="B153" s="23">
        <v>0</v>
      </c>
      <c r="C153" s="23">
        <v>0</v>
      </c>
      <c r="D153" s="24" t="s">
        <v>121</v>
      </c>
      <c r="E153" s="24">
        <v>4.5641272470714203</v>
      </c>
      <c r="F153" s="24">
        <v>6.3431090438849402</v>
      </c>
      <c r="G153" s="24">
        <v>8.2594267596455904</v>
      </c>
      <c r="H153" s="24">
        <v>5.0070646980898497</v>
      </c>
      <c r="I153" s="24">
        <v>4.7154059439901204</v>
      </c>
      <c r="J153" s="24">
        <v>5.8135258769425198</v>
      </c>
      <c r="K153" s="24">
        <v>8.0310684143599893</v>
      </c>
      <c r="L153" s="24">
        <v>4.7834843024981897</v>
      </c>
      <c r="M153" s="85">
        <v>4.46173965095171</v>
      </c>
    </row>
    <row r="154" spans="1:13" x14ac:dyDescent="0.35">
      <c r="A154" s="23" t="str">
        <f>B3&amp;C141&amp;D154</f>
        <v>DISTRIBUCION VOLUMEN X CRITERIO (Consumiciones)Total Bebidas FriasEN LA CALLE</v>
      </c>
      <c r="B154" s="23">
        <v>0</v>
      </c>
      <c r="C154" s="23">
        <v>0</v>
      </c>
      <c r="D154" s="23" t="s">
        <v>123</v>
      </c>
      <c r="E154" s="56">
        <v>3.6739907489453798</v>
      </c>
      <c r="F154" s="56">
        <v>4.3185040024633601</v>
      </c>
      <c r="G154" s="56">
        <v>6.2123232735843201</v>
      </c>
      <c r="H154" s="56">
        <v>3.3074792851691699</v>
      </c>
      <c r="I154" s="56">
        <v>3.2407469342708999</v>
      </c>
      <c r="J154" s="56">
        <v>3.7940412007015101</v>
      </c>
      <c r="K154" s="56">
        <v>5.5581697777110097</v>
      </c>
      <c r="L154" s="56">
        <v>3.1999823862754901</v>
      </c>
      <c r="M154" s="85">
        <v>3.6017174650527499</v>
      </c>
    </row>
    <row r="155" spans="1:13" x14ac:dyDescent="0.35">
      <c r="A155" s="23" t="str">
        <f>B3&amp;C141&amp;D155</f>
        <v>DISTRIBUCION VOLUMEN X CRITERIO (Consumiciones)Total Bebidas FriasEN CASA DE OTROS</v>
      </c>
      <c r="B155" s="23">
        <v>0</v>
      </c>
      <c r="C155" s="23">
        <v>0</v>
      </c>
      <c r="D155" s="24" t="s">
        <v>125</v>
      </c>
      <c r="E155" s="24">
        <v>3.2780673811034302</v>
      </c>
      <c r="F155" s="24">
        <v>2.9472040798859598</v>
      </c>
      <c r="G155" s="24">
        <v>2.7133415678684498</v>
      </c>
      <c r="H155" s="24">
        <v>4.1166190487153296</v>
      </c>
      <c r="I155" s="24">
        <v>3.1234291509979601</v>
      </c>
      <c r="J155" s="24">
        <v>3.04706967783628</v>
      </c>
      <c r="K155" s="24">
        <v>3.0260631562568698</v>
      </c>
      <c r="L155" s="24">
        <v>3.52683267826679</v>
      </c>
      <c r="M155" s="85">
        <v>3.5263973590025999</v>
      </c>
    </row>
    <row r="156" spans="1:13" x14ac:dyDescent="0.35">
      <c r="A156" s="23" t="str">
        <f>B3&amp;C141&amp;D156</f>
        <v>DISTRIBUCION VOLUMEN X CRITERIO (Consumiciones)Total Bebidas FriasEN EL ESTABLECIMIENTO</v>
      </c>
      <c r="B156" s="23">
        <v>0</v>
      </c>
      <c r="C156" s="23">
        <v>0</v>
      </c>
      <c r="D156" s="23" t="s">
        <v>127</v>
      </c>
      <c r="E156" s="56">
        <v>83.272213330974907</v>
      </c>
      <c r="F156" s="56">
        <v>83.405118942566602</v>
      </c>
      <c r="G156" s="56">
        <v>82.063626372557593</v>
      </c>
      <c r="H156" s="56">
        <v>83.905257955611702</v>
      </c>
      <c r="I156" s="56">
        <v>83.369193547574596</v>
      </c>
      <c r="J156" s="56">
        <v>83.794085908969905</v>
      </c>
      <c r="K156" s="56">
        <v>82.4557085293944</v>
      </c>
      <c r="L156" s="56">
        <v>83.064392653953604</v>
      </c>
      <c r="M156" s="85">
        <v>81.838531107139303</v>
      </c>
    </row>
    <row r="157" spans="1:13" x14ac:dyDescent="0.35">
      <c r="A157" s="23" t="str">
        <f>B3&amp;C141&amp;D157</f>
        <v>DISTRIBUCION VOLUMEN X CRITERIO (Consumiciones)Total Bebidas FriasEN EL TRABAJO</v>
      </c>
      <c r="B157" s="23">
        <v>0</v>
      </c>
      <c r="C157" s="23">
        <v>0</v>
      </c>
      <c r="D157" s="24" t="s">
        <v>129</v>
      </c>
      <c r="E157" s="24">
        <v>4.1388361177771804</v>
      </c>
      <c r="F157" s="24">
        <v>3.9260599370978202</v>
      </c>
      <c r="G157" s="24">
        <v>3.21349361499334</v>
      </c>
      <c r="H157" s="24">
        <v>3.3124978349771701</v>
      </c>
      <c r="I157" s="24">
        <v>4.2126745190910402</v>
      </c>
      <c r="J157" s="24">
        <v>3.8675913826844899</v>
      </c>
      <c r="K157" s="24">
        <v>3.46457487163253</v>
      </c>
      <c r="L157" s="24">
        <v>3.7369909220795998</v>
      </c>
      <c r="M157" s="85">
        <v>4.1189847621857298</v>
      </c>
    </row>
    <row r="158" spans="1:13" x14ac:dyDescent="0.35">
      <c r="A158" s="23" t="str">
        <f>B3&amp;C141&amp;D158</f>
        <v>DISTRIBUCION VOLUMEN X CRITERIO (Consumiciones)Total Bebidas FriasEN COLEGIO/INSTITUTO/UNIV.</v>
      </c>
      <c r="B158" s="23">
        <v>0</v>
      </c>
      <c r="C158" s="23">
        <v>0</v>
      </c>
      <c r="D158" s="23" t="s">
        <v>131</v>
      </c>
      <c r="E158" s="56">
        <v>0.10343163216654799</v>
      </c>
      <c r="F158" s="56">
        <v>0.12659697648497401</v>
      </c>
      <c r="G158" s="56">
        <v>7.3068920465413301E-2</v>
      </c>
      <c r="H158" s="56">
        <v>0.14743359000911599</v>
      </c>
      <c r="I158" s="56">
        <v>0.14692117402831001</v>
      </c>
      <c r="J158" s="56">
        <v>7.7388244570485598E-2</v>
      </c>
      <c r="K158" s="56">
        <v>0.103033067030084</v>
      </c>
      <c r="L158" s="56">
        <v>0.14688026452938499</v>
      </c>
      <c r="M158" s="85">
        <v>8.4485102554922295E-2</v>
      </c>
    </row>
    <row r="159" spans="1:13" x14ac:dyDescent="0.35">
      <c r="A159" s="23" t="str">
        <f>B3&amp;C141&amp;D159</f>
        <v>DISTRIBUCION VOLUMEN X CRITERIO (Consumiciones)Total Bebidas FriasEN MI CASA</v>
      </c>
      <c r="B159" s="23">
        <v>0</v>
      </c>
      <c r="C159" s="23">
        <v>0</v>
      </c>
      <c r="D159" s="24" t="s">
        <v>133</v>
      </c>
      <c r="E159" s="24">
        <v>3.3179039484507999</v>
      </c>
      <c r="F159" s="24">
        <v>3.0062744773974202</v>
      </c>
      <c r="G159" s="24">
        <v>2.7398853000580301</v>
      </c>
      <c r="H159" s="24">
        <v>3.1832935758044099</v>
      </c>
      <c r="I159" s="24">
        <v>3.6487731870637998</v>
      </c>
      <c r="J159" s="24">
        <v>3.18826550208402</v>
      </c>
      <c r="K159" s="24">
        <v>2.6988441562622398</v>
      </c>
      <c r="L159" s="24">
        <v>3.9361304781575801</v>
      </c>
      <c r="M159" s="85">
        <v>4.1464607295154501</v>
      </c>
    </row>
    <row r="160" spans="1:13" x14ac:dyDescent="0.35">
      <c r="A160" s="23" t="str">
        <f>B3&amp;C141&amp;D160</f>
        <v>DISTRIBUCION VOLUMEN X CRITERIO (Consumiciones)Total Bebidas FriasEN M.TRANSP.(AVION,TREN,AUTOC,E</v>
      </c>
      <c r="B160" s="23">
        <v>0</v>
      </c>
      <c r="C160" s="23">
        <v>0</v>
      </c>
      <c r="D160" s="23" t="s">
        <v>135</v>
      </c>
      <c r="E160" s="56">
        <v>0.11628969100978701</v>
      </c>
      <c r="F160" s="56">
        <v>4.1263050922824299E-2</v>
      </c>
      <c r="G160" s="56">
        <v>0.15020408030941099</v>
      </c>
      <c r="H160" s="56">
        <v>0.101907210295203</v>
      </c>
      <c r="I160" s="56">
        <v>0.138560962618026</v>
      </c>
      <c r="J160" s="56">
        <v>7.0874300671233695E-2</v>
      </c>
      <c r="K160" s="56">
        <v>0.14758905241470299</v>
      </c>
      <c r="L160" s="56">
        <v>0.114969318082634</v>
      </c>
      <c r="M160" s="85">
        <v>0.13807418745875899</v>
      </c>
    </row>
    <row r="161" spans="1:13" x14ac:dyDescent="0.35">
      <c r="A161" s="23" t="str">
        <f>B3&amp;C141&amp;D161</f>
        <v>DISTRIBUCION VOLUMEN X CRITERIO (Consumiciones)Total Bebidas FriasEN OTRO LUGAR</v>
      </c>
      <c r="B161" s="23">
        <v>0</v>
      </c>
      <c r="C161" s="23">
        <v>0</v>
      </c>
      <c r="D161" s="24" t="s">
        <v>137</v>
      </c>
      <c r="E161" s="24">
        <v>2.0992614690003499</v>
      </c>
      <c r="F161" s="24">
        <v>2.2290154736994299</v>
      </c>
      <c r="G161" s="24">
        <v>2.8340138171609</v>
      </c>
      <c r="H161" s="24">
        <v>1.9255019141491301</v>
      </c>
      <c r="I161" s="24">
        <v>2.1197082559635598</v>
      </c>
      <c r="J161" s="24">
        <v>2.1606713556156598</v>
      </c>
      <c r="K161" s="24">
        <v>2.5460016954699798</v>
      </c>
      <c r="L161" s="24">
        <v>2.2738183780118701</v>
      </c>
      <c r="M161" s="85">
        <v>2.54535136415819</v>
      </c>
    </row>
    <row r="162" spans="1:13" x14ac:dyDescent="0.35">
      <c r="A162" s="23" t="str">
        <f>B3&amp;C141&amp;D162</f>
        <v>DISTRIBUCION VOLUMEN X CRITERIO (Consumiciones)Total Bebidas FriasDESAYUNO</v>
      </c>
      <c r="B162" s="23">
        <v>0</v>
      </c>
      <c r="C162" s="23">
        <v>0</v>
      </c>
      <c r="D162" s="23" t="s">
        <v>139</v>
      </c>
      <c r="E162" s="56">
        <v>6.1596580772115503</v>
      </c>
      <c r="F162" s="56">
        <v>5.5005110678908702</v>
      </c>
      <c r="G162" s="56">
        <v>5.2460051157859899</v>
      </c>
      <c r="H162" s="56">
        <v>5.3550346973819796</v>
      </c>
      <c r="I162" s="56">
        <v>5.6951904828119897</v>
      </c>
      <c r="J162" s="56">
        <v>5.1511789773593302</v>
      </c>
      <c r="K162" s="56">
        <v>5.0759058155693504</v>
      </c>
      <c r="L162" s="56">
        <v>5.0677358916369499</v>
      </c>
      <c r="M162" s="85">
        <v>5.3602615180736004</v>
      </c>
    </row>
    <row r="163" spans="1:13" x14ac:dyDescent="0.35">
      <c r="A163" s="23" t="str">
        <f>B3&amp;C141&amp;D163</f>
        <v>DISTRIBUCION VOLUMEN X CRITERIO (Consumiciones)Total Bebidas FriasAPERITIVO/ANTES DE COMER</v>
      </c>
      <c r="B163" s="23">
        <v>0</v>
      </c>
      <c r="C163" s="23">
        <v>0</v>
      </c>
      <c r="D163" s="24" t="s">
        <v>141</v>
      </c>
      <c r="E163" s="24">
        <v>20.647777915729101</v>
      </c>
      <c r="F163" s="24">
        <v>20.218190081839701</v>
      </c>
      <c r="G163" s="24">
        <v>19.140787856978399</v>
      </c>
      <c r="H163" s="24">
        <v>21.285945026816201</v>
      </c>
      <c r="I163" s="24">
        <v>20.942337782951999</v>
      </c>
      <c r="J163" s="24">
        <v>19.9010219903715</v>
      </c>
      <c r="K163" s="24">
        <v>18.717183802896301</v>
      </c>
      <c r="L163" s="24">
        <v>19.584529533262099</v>
      </c>
      <c r="M163" s="85">
        <v>19.316963927906301</v>
      </c>
    </row>
    <row r="164" spans="1:13" x14ac:dyDescent="0.35">
      <c r="A164" s="23" t="str">
        <f>B3&amp;C141&amp;D164</f>
        <v>DISTRIBUCION VOLUMEN X CRITERIO (Consumiciones)Total Bebidas FriasCOMIDA</v>
      </c>
      <c r="B164" s="23">
        <v>0</v>
      </c>
      <c r="C164" s="23">
        <v>0</v>
      </c>
      <c r="D164" s="23" t="s">
        <v>143</v>
      </c>
      <c r="E164" s="56">
        <v>28.174728032713698</v>
      </c>
      <c r="F164" s="56">
        <v>27.233209280087799</v>
      </c>
      <c r="G164" s="56">
        <v>23.501168720437501</v>
      </c>
      <c r="H164" s="56">
        <v>28.796772292527301</v>
      </c>
      <c r="I164" s="56">
        <v>28.618957879955499</v>
      </c>
      <c r="J164" s="56">
        <v>27.544276427159101</v>
      </c>
      <c r="K164" s="56">
        <v>24.409945594728999</v>
      </c>
      <c r="L164" s="56">
        <v>29.2443768353012</v>
      </c>
      <c r="M164" s="85">
        <v>29.1140344175979</v>
      </c>
    </row>
    <row r="165" spans="1:13" x14ac:dyDescent="0.35">
      <c r="A165" s="23" t="str">
        <f>B3&amp;C141&amp;D165</f>
        <v>DISTRIBUCION VOLUMEN X CRITERIO (Consumiciones)Total Bebidas FriasTARDE/MERIENDA</v>
      </c>
      <c r="B165" s="23">
        <v>0</v>
      </c>
      <c r="C165" s="23">
        <v>0</v>
      </c>
      <c r="D165" s="24" t="s">
        <v>145</v>
      </c>
      <c r="E165" s="24">
        <v>12.157489028616601</v>
      </c>
      <c r="F165" s="24">
        <v>13.261046002012799</v>
      </c>
      <c r="G165" s="24">
        <v>13.7341412255193</v>
      </c>
      <c r="H165" s="24">
        <v>11.4878101415371</v>
      </c>
      <c r="I165" s="24">
        <v>11.4947026183326</v>
      </c>
      <c r="J165" s="24">
        <v>13.796036815226801</v>
      </c>
      <c r="K165" s="24">
        <v>12.801925109588501</v>
      </c>
      <c r="L165" s="24">
        <v>11.666396507180499</v>
      </c>
      <c r="M165" s="85">
        <v>11.340765949796699</v>
      </c>
    </row>
    <row r="166" spans="1:13" x14ac:dyDescent="0.35">
      <c r="A166" s="23" t="str">
        <f>B3&amp;C141&amp;D166</f>
        <v>DISTRIBUCION VOLUMEN X CRITERIO (Consumiciones)Total Bebidas FriasANTES DE CENAR</v>
      </c>
      <c r="B166" s="23">
        <v>0</v>
      </c>
      <c r="C166" s="23">
        <v>0</v>
      </c>
      <c r="D166" s="23" t="s">
        <v>147</v>
      </c>
      <c r="E166" s="56">
        <v>11.2428489710625</v>
      </c>
      <c r="F166" s="56">
        <v>11.0463069811185</v>
      </c>
      <c r="G166" s="56">
        <v>11.207124493851699</v>
      </c>
      <c r="H166" s="56">
        <v>11.0983749795869</v>
      </c>
      <c r="I166" s="56">
        <v>11.4439270384532</v>
      </c>
      <c r="J166" s="56">
        <v>11.1331310622888</v>
      </c>
      <c r="K166" s="56">
        <v>11.3748195880437</v>
      </c>
      <c r="L166" s="56">
        <v>11.7283366072619</v>
      </c>
      <c r="M166" s="85">
        <v>11.5450895597544</v>
      </c>
    </row>
    <row r="167" spans="1:13" x14ac:dyDescent="0.35">
      <c r="A167" s="23" t="str">
        <f>B3&amp;C141&amp;D167</f>
        <v>DISTRIBUCION VOLUMEN X CRITERIO (Consumiciones)Total Bebidas FriasCENA</v>
      </c>
      <c r="B167" s="23">
        <v>0</v>
      </c>
      <c r="C167" s="23">
        <v>0</v>
      </c>
      <c r="D167" s="24" t="s">
        <v>149</v>
      </c>
      <c r="E167" s="24">
        <v>14.3801572305116</v>
      </c>
      <c r="F167" s="24">
        <v>15.2978114095538</v>
      </c>
      <c r="G167" s="24">
        <v>18.4200715172617</v>
      </c>
      <c r="H167" s="24">
        <v>14.936817910230699</v>
      </c>
      <c r="I167" s="24">
        <v>15.110209975250701</v>
      </c>
      <c r="J167" s="24">
        <v>15.4988325045369</v>
      </c>
      <c r="K167" s="24">
        <v>18.725050837272398</v>
      </c>
      <c r="L167" s="24">
        <v>15.649075296313301</v>
      </c>
      <c r="M167" s="85">
        <v>15.5568964572384</v>
      </c>
    </row>
    <row r="168" spans="1:13" x14ac:dyDescent="0.35">
      <c r="A168" s="23" t="str">
        <f>B3&amp;C141&amp;D168</f>
        <v>DISTRIBUCION VOLUMEN X CRITERIO (Consumiciones)Total Bebidas FriasDESPUES DE LA CENA</v>
      </c>
      <c r="B168" s="23">
        <v>0</v>
      </c>
      <c r="C168" s="23">
        <v>0</v>
      </c>
      <c r="D168" s="23" t="s">
        <v>151</v>
      </c>
      <c r="E168" s="56">
        <v>3.36385761834382</v>
      </c>
      <c r="F168" s="56">
        <v>3.3427912865630001</v>
      </c>
      <c r="G168" s="56">
        <v>4.4350674486233101</v>
      </c>
      <c r="H168" s="56">
        <v>3.2557156064742601</v>
      </c>
      <c r="I168" s="56">
        <v>3.2907411531365698</v>
      </c>
      <c r="J168" s="56">
        <v>3.2164855643097998</v>
      </c>
      <c r="K168" s="56">
        <v>4.5478829428208103</v>
      </c>
      <c r="L168" s="56">
        <v>3.32630694004335</v>
      </c>
      <c r="M168" s="85">
        <v>3.4593514925374</v>
      </c>
    </row>
    <row r="169" spans="1:13" x14ac:dyDescent="0.35">
      <c r="A169" s="23" t="str">
        <f>B3&amp;C141&amp;D169</f>
        <v>DISTRIBUCION VOLUMEN X CRITERIO (Consumiciones)Total Bebidas FriasDURANTE EL DIA</v>
      </c>
      <c r="B169" s="23">
        <v>0</v>
      </c>
      <c r="C169" s="23">
        <v>0</v>
      </c>
      <c r="D169" s="24" t="s">
        <v>153</v>
      </c>
      <c r="E169" s="24">
        <v>3.8734808581178002</v>
      </c>
      <c r="F169" s="24">
        <v>4.10017225791663</v>
      </c>
      <c r="G169" s="24">
        <v>4.3156024988896302</v>
      </c>
      <c r="H169" s="24">
        <v>3.7835207391436301</v>
      </c>
      <c r="I169" s="24">
        <v>3.4039295547402002</v>
      </c>
      <c r="J169" s="24">
        <v>3.7590224333897599</v>
      </c>
      <c r="K169" s="24">
        <v>4.3472963692261501</v>
      </c>
      <c r="L169" s="24">
        <v>3.7332446356492102</v>
      </c>
      <c r="M169" s="85">
        <v>4.3066378505799801</v>
      </c>
    </row>
    <row r="170" spans="1:13" x14ac:dyDescent="0.35">
      <c r="A170" s="23" t="str">
        <f>B3&amp;C141&amp;D170</f>
        <v>DISTRIBUCION VOLUMEN X CRITERIO (Consumiciones)Total Bebidas FriasCON AMIGOS</v>
      </c>
      <c r="B170" s="23">
        <v>0</v>
      </c>
      <c r="C170" s="23">
        <v>0</v>
      </c>
      <c r="D170" s="23" t="s">
        <v>155</v>
      </c>
      <c r="E170" s="56">
        <v>38.003749630791198</v>
      </c>
      <c r="F170" s="56">
        <v>36.032401409150403</v>
      </c>
      <c r="G170" s="56">
        <v>34.372188019724</v>
      </c>
      <c r="H170" s="56">
        <v>38.8601426451512</v>
      </c>
      <c r="I170" s="56">
        <v>37.698173712133702</v>
      </c>
      <c r="J170" s="56">
        <v>36.796998042997203</v>
      </c>
      <c r="K170" s="56">
        <v>34.730991688977802</v>
      </c>
      <c r="L170" s="56">
        <v>37.779945044730198</v>
      </c>
      <c r="M170" s="85">
        <v>38.252369353324298</v>
      </c>
    </row>
    <row r="171" spans="1:13" x14ac:dyDescent="0.35">
      <c r="A171" s="23" t="str">
        <f>B3&amp;C141&amp;D171</f>
        <v>DISTRIBUCION VOLUMEN X CRITERIO (Consumiciones)Total Bebidas FriasCON CLIENTES</v>
      </c>
      <c r="B171" s="23">
        <v>0</v>
      </c>
      <c r="C171" s="23">
        <v>0</v>
      </c>
      <c r="D171" s="24" t="s">
        <v>157</v>
      </c>
      <c r="E171" s="24">
        <v>0.35817976798096501</v>
      </c>
      <c r="F171" s="24">
        <v>0.27150189031174599</v>
      </c>
      <c r="G171" s="24">
        <v>0.26020372369568501</v>
      </c>
      <c r="H171" s="24">
        <v>0.45997725354402103</v>
      </c>
      <c r="I171" s="24">
        <v>0.42606632056395799</v>
      </c>
      <c r="J171" s="24">
        <v>0.33644902546135902</v>
      </c>
      <c r="K171" s="24">
        <v>0.45630797997628503</v>
      </c>
      <c r="L171" s="24">
        <v>0.55286908812692304</v>
      </c>
      <c r="M171" s="85">
        <v>0.58022767712605205</v>
      </c>
    </row>
    <row r="172" spans="1:13" x14ac:dyDescent="0.35">
      <c r="A172" s="23" t="str">
        <f>B3&amp;C141&amp;D172</f>
        <v>DISTRIBUCION VOLUMEN X CRITERIO (Consumiciones)Total Bebidas FriasCON COMPAÑEROS DE TRABAJO</v>
      </c>
      <c r="B172" s="23">
        <v>0</v>
      </c>
      <c r="C172" s="23">
        <v>0</v>
      </c>
      <c r="D172" s="23" t="s">
        <v>159</v>
      </c>
      <c r="E172" s="56">
        <v>4.3942441409892901</v>
      </c>
      <c r="F172" s="56">
        <v>4.4336354487313798</v>
      </c>
      <c r="G172" s="56">
        <v>3.09123151687269</v>
      </c>
      <c r="H172" s="56">
        <v>4.3639996669361203</v>
      </c>
      <c r="I172" s="56">
        <v>4.6735228850332096</v>
      </c>
      <c r="J172" s="56">
        <v>4.3131306152061004</v>
      </c>
      <c r="K172" s="56">
        <v>3.12506036087757</v>
      </c>
      <c r="L172" s="56">
        <v>4.5290861790787798</v>
      </c>
      <c r="M172" s="85">
        <v>4.0855075948507</v>
      </c>
    </row>
    <row r="173" spans="1:13" x14ac:dyDescent="0.35">
      <c r="A173" s="23" t="str">
        <f>B3&amp;C141&amp;D173</f>
        <v>DISTRIBUCION VOLUMEN X CRITERIO (Consumiciones)Total Bebidas FriasCON COMPAÑEROS DE CLASE</v>
      </c>
      <c r="B173" s="23">
        <v>0</v>
      </c>
      <c r="C173" s="23">
        <v>0</v>
      </c>
      <c r="D173" s="24" t="s">
        <v>161</v>
      </c>
      <c r="E173" s="24">
        <v>0.24829358917448599</v>
      </c>
      <c r="F173" s="24">
        <v>0.34783556107777802</v>
      </c>
      <c r="G173" s="24">
        <v>0.277850008266955</v>
      </c>
      <c r="H173" s="24">
        <v>0.23606214782743601</v>
      </c>
      <c r="I173" s="24">
        <v>0.22099700962479801</v>
      </c>
      <c r="J173" s="24">
        <v>0.29971092040099301</v>
      </c>
      <c r="K173" s="24">
        <v>0.18259205704505299</v>
      </c>
      <c r="L173" s="24">
        <v>0.28380810071815199</v>
      </c>
      <c r="M173" s="85">
        <v>0.18779766169121001</v>
      </c>
    </row>
    <row r="174" spans="1:13" x14ac:dyDescent="0.35">
      <c r="A174" s="23" t="str">
        <f>B3&amp;C141&amp;D174</f>
        <v>DISTRIBUCION VOLUMEN X CRITERIO (Consumiciones)Total Bebidas FriasCON FAMILIA</v>
      </c>
      <c r="B174" s="23">
        <v>0</v>
      </c>
      <c r="C174" s="23">
        <v>0</v>
      </c>
      <c r="D174" s="23" t="s">
        <v>163</v>
      </c>
      <c r="E174" s="56">
        <v>26.515524911460801</v>
      </c>
      <c r="F174" s="56">
        <v>29.1880267467061</v>
      </c>
      <c r="G174" s="56">
        <v>32.912710685768197</v>
      </c>
      <c r="H174" s="56">
        <v>27.531635152182002</v>
      </c>
      <c r="I174" s="56">
        <v>27.0896223425672</v>
      </c>
      <c r="J174" s="56">
        <v>29.172073996248599</v>
      </c>
      <c r="K174" s="56">
        <v>31.9689382924042</v>
      </c>
      <c r="L174" s="56">
        <v>27.237513099365099</v>
      </c>
      <c r="M174" s="85">
        <v>26.978832333583199</v>
      </c>
    </row>
    <row r="175" spans="1:13" x14ac:dyDescent="0.35">
      <c r="A175" s="23" t="str">
        <f>B3&amp;C141&amp;D175</f>
        <v>DISTRIBUCION VOLUMEN X CRITERIO (Consumiciones)Total Bebidas FriasCON LA PAREJA</v>
      </c>
      <c r="B175" s="23">
        <v>0</v>
      </c>
      <c r="C175" s="23">
        <v>0</v>
      </c>
      <c r="D175" s="24" t="s">
        <v>165</v>
      </c>
      <c r="E175" s="24">
        <v>17.1006521318868</v>
      </c>
      <c r="F175" s="24">
        <v>17.8305438569049</v>
      </c>
      <c r="G175" s="24">
        <v>17.7164596686086</v>
      </c>
      <c r="H175" s="24">
        <v>16.570175678289502</v>
      </c>
      <c r="I175" s="24">
        <v>17.550633540864499</v>
      </c>
      <c r="J175" s="24">
        <v>17.605272730598099</v>
      </c>
      <c r="K175" s="24">
        <v>18.1256069621578</v>
      </c>
      <c r="L175" s="24">
        <v>16.801482428568701</v>
      </c>
      <c r="M175" s="85">
        <v>16.261550461772</v>
      </c>
    </row>
    <row r="176" spans="1:13" x14ac:dyDescent="0.35">
      <c r="A176" s="23" t="str">
        <f>B3&amp;C141&amp;D176</f>
        <v>DISTRIBUCION VOLUMEN X CRITERIO (Consumiciones)Total Bebidas FriasESTABA SOLO/A</v>
      </c>
      <c r="B176" s="23">
        <v>0</v>
      </c>
      <c r="C176" s="23">
        <v>0</v>
      </c>
      <c r="D176" s="23" t="s">
        <v>167</v>
      </c>
      <c r="E176" s="56">
        <v>12.619565543988401</v>
      </c>
      <c r="F176" s="56">
        <v>11.369160225440501</v>
      </c>
      <c r="G176" s="56">
        <v>10.9294520792201</v>
      </c>
      <c r="H176" s="56">
        <v>11.485056124922201</v>
      </c>
      <c r="I176" s="56">
        <v>11.8730910395698</v>
      </c>
      <c r="J176" s="56">
        <v>10.876464957862501</v>
      </c>
      <c r="K176" s="56">
        <v>10.9099268157893</v>
      </c>
      <c r="L176" s="56">
        <v>12.305736513733899</v>
      </c>
      <c r="M176" s="85">
        <v>13.054029927846001</v>
      </c>
    </row>
    <row r="177" spans="1:13" x14ac:dyDescent="0.35">
      <c r="A177" s="23" t="str">
        <f>B3&amp;C141&amp;D177</f>
        <v>DISTRIBUCION VOLUMEN X CRITERIO (Consumiciones)Total Bebidas FriasOTROS</v>
      </c>
      <c r="B177" s="23">
        <v>0</v>
      </c>
      <c r="C177" s="23">
        <v>0</v>
      </c>
      <c r="D177" s="24" t="s">
        <v>169</v>
      </c>
      <c r="E177" s="24">
        <v>0.75978540818761997</v>
      </c>
      <c r="F177" s="24">
        <v>0.52692604714810298</v>
      </c>
      <c r="G177" s="24">
        <v>0.43987298067477798</v>
      </c>
      <c r="H177" s="24">
        <v>0.49295789345269098</v>
      </c>
      <c r="I177" s="24">
        <v>0.46789924121293902</v>
      </c>
      <c r="J177" s="24">
        <v>0.59990052410283701</v>
      </c>
      <c r="K177" s="24">
        <v>0.50058684186523195</v>
      </c>
      <c r="L177" s="24">
        <v>0.50954999742197105</v>
      </c>
      <c r="M177" s="85">
        <v>0.59968076526213498</v>
      </c>
    </row>
    <row r="178" spans="1:13" x14ac:dyDescent="0.35">
      <c r="A178" s="23" t="str">
        <f>B3&amp;C141&amp;D178</f>
        <v>DISTRIBUCION VOLUMEN X CRITERIO (Consumiciones)Total Bebidas FriasESTAR TRABAJANDO</v>
      </c>
      <c r="B178" s="23">
        <v>0</v>
      </c>
      <c r="C178" s="23">
        <v>0</v>
      </c>
      <c r="D178" s="23" t="s">
        <v>171</v>
      </c>
      <c r="E178" s="56">
        <v>6.7481505544226499</v>
      </c>
      <c r="F178" s="56">
        <v>6.2487223302728303</v>
      </c>
      <c r="G178" s="56">
        <v>5.0081489478274097</v>
      </c>
      <c r="H178" s="56">
        <v>5.5665442491937496</v>
      </c>
      <c r="I178" s="56">
        <v>6.8789032174853402</v>
      </c>
      <c r="J178" s="56">
        <v>5.9162756386677797</v>
      </c>
      <c r="K178" s="56">
        <v>5.0688757853620796</v>
      </c>
      <c r="L178" s="56">
        <v>6.2721282243197702</v>
      </c>
      <c r="M178" s="85">
        <v>6.52008788460516</v>
      </c>
    </row>
    <row r="179" spans="1:13" x14ac:dyDescent="0.35">
      <c r="A179" s="23" t="str">
        <f>B3&amp;C141&amp;D179</f>
        <v>DISTRIBUCION VOLUMEN X CRITERIO (Consumiciones)Total Bebidas FriasCOMIDA DE NEGOCIOS</v>
      </c>
      <c r="B179" s="23">
        <v>0</v>
      </c>
      <c r="C179" s="23">
        <v>0</v>
      </c>
      <c r="D179" s="24" t="s">
        <v>173</v>
      </c>
      <c r="E179" s="24">
        <v>0.23100390213316199</v>
      </c>
      <c r="F179" s="24">
        <v>0.222584773816797</v>
      </c>
      <c r="G179" s="24">
        <v>0.193304026168964</v>
      </c>
      <c r="H179" s="24">
        <v>0.25643412510593799</v>
      </c>
      <c r="I179" s="24">
        <v>0.22103039611489</v>
      </c>
      <c r="J179" s="24">
        <v>0.19081712489254801</v>
      </c>
      <c r="K179" s="24">
        <v>0.19072246605036</v>
      </c>
      <c r="L179" s="24">
        <v>0.37409607500391201</v>
      </c>
      <c r="M179" s="85">
        <v>0.22502422952231299</v>
      </c>
    </row>
    <row r="180" spans="1:13" x14ac:dyDescent="0.35">
      <c r="A180" s="23" t="str">
        <f>B3&amp;C141&amp;D180</f>
        <v>DISTRIBUCION VOLUMEN X CRITERIO (Consumiciones)Total Bebidas FriasPOR PLACER/RELAX</v>
      </c>
      <c r="B180" s="23">
        <v>0</v>
      </c>
      <c r="C180" s="23">
        <v>0</v>
      </c>
      <c r="D180" s="23" t="s">
        <v>175</v>
      </c>
      <c r="E180" s="56">
        <v>15.2541035326692</v>
      </c>
      <c r="F180" s="56">
        <v>16.3222983987195</v>
      </c>
      <c r="G180" s="56">
        <v>19.0004441461857</v>
      </c>
      <c r="H180" s="56">
        <v>14.7236505695113</v>
      </c>
      <c r="I180" s="56">
        <v>14.944542697045</v>
      </c>
      <c r="J180" s="56">
        <v>16.2727224693596</v>
      </c>
      <c r="K180" s="56">
        <v>19.0685042306268</v>
      </c>
      <c r="L180" s="56">
        <v>15.673496365877501</v>
      </c>
      <c r="M180" s="85">
        <v>15.164412813559499</v>
      </c>
    </row>
    <row r="181" spans="1:13" x14ac:dyDescent="0.35">
      <c r="A181" s="23" t="str">
        <f>B3&amp;C141&amp;D181</f>
        <v>DISTRIBUCION VOLUMEN X CRITERIO (Consumiciones)Total Bebidas FriasTENER HAMBRE/SIN PLANIFICAR</v>
      </c>
      <c r="B181" s="23">
        <v>0</v>
      </c>
      <c r="C181" s="23">
        <v>0</v>
      </c>
      <c r="D181" s="24" t="s">
        <v>177</v>
      </c>
      <c r="E181" s="24">
        <v>24.133721335648701</v>
      </c>
      <c r="F181" s="24">
        <v>24.4407913829723</v>
      </c>
      <c r="G181" s="24">
        <v>25.056367662267299</v>
      </c>
      <c r="H181" s="24">
        <v>24.1743382883399</v>
      </c>
      <c r="I181" s="24">
        <v>23.467516175168701</v>
      </c>
      <c r="J181" s="24">
        <v>23.429114024374101</v>
      </c>
      <c r="K181" s="24">
        <v>23.523244303274499</v>
      </c>
      <c r="L181" s="24">
        <v>22.1606153750066</v>
      </c>
      <c r="M181" s="85">
        <v>22.4572907363134</v>
      </c>
    </row>
    <row r="182" spans="1:13" x14ac:dyDescent="0.35">
      <c r="A182" s="23" t="str">
        <f>B3&amp;C141&amp;D182</f>
        <v>DISTRIBUCION VOLUMEN X CRITERIO (Consumiciones)Total Bebidas FriasESTAR DE COMPRAS</v>
      </c>
      <c r="B182" s="23">
        <v>0</v>
      </c>
      <c r="C182" s="23">
        <v>0</v>
      </c>
      <c r="D182" s="23" t="s">
        <v>179</v>
      </c>
      <c r="E182" s="56">
        <v>2.8663404589924499</v>
      </c>
      <c r="F182" s="56">
        <v>2.14177879171549</v>
      </c>
      <c r="G182" s="56">
        <v>2.3322557114930098</v>
      </c>
      <c r="H182" s="56">
        <v>2.93491677813621</v>
      </c>
      <c r="I182" s="56">
        <v>2.7226014940512901</v>
      </c>
      <c r="J182" s="56">
        <v>2.1704797400417402</v>
      </c>
      <c r="K182" s="56">
        <v>2.4194591397099501</v>
      </c>
      <c r="L182" s="56">
        <v>2.8529189974241098</v>
      </c>
      <c r="M182" s="85">
        <v>2.6986330899878399</v>
      </c>
    </row>
    <row r="183" spans="1:13" x14ac:dyDescent="0.35">
      <c r="A183" s="23" t="str">
        <f>B3&amp;C141&amp;D183</f>
        <v>DISTRIBUCION VOLUMEN X CRITERIO (Consumiciones)Total Bebidas FriasNO COCINAR EN CASA</v>
      </c>
      <c r="B183" s="23">
        <v>0</v>
      </c>
      <c r="C183" s="23">
        <v>0</v>
      </c>
      <c r="D183" s="24" t="s">
        <v>181</v>
      </c>
      <c r="E183" s="24">
        <v>3.1988228404332002</v>
      </c>
      <c r="F183" s="24">
        <v>3.0463099324249199</v>
      </c>
      <c r="G183" s="24">
        <v>3.0841653779943399</v>
      </c>
      <c r="H183" s="24">
        <v>3.5403270868076802</v>
      </c>
      <c r="I183" s="24">
        <v>3.4293337450610002</v>
      </c>
      <c r="J183" s="24">
        <v>3.77646069025502</v>
      </c>
      <c r="K183" s="24">
        <v>3.0061822952156598</v>
      </c>
      <c r="L183" s="24">
        <v>3.3739403822605101</v>
      </c>
      <c r="M183" s="85">
        <v>3.3268404433002199</v>
      </c>
    </row>
    <row r="184" spans="1:13" x14ac:dyDescent="0.35">
      <c r="A184" s="23" t="str">
        <f>B3&amp;C141&amp;D184</f>
        <v>DISTRIBUCION VOLUMEN X CRITERIO (Consumiciones)Total Bebidas FriasCELEBRACION/FIESTA/SALIR TOMAR</v>
      </c>
      <c r="B184" s="23">
        <v>0</v>
      </c>
      <c r="C184" s="23">
        <v>0</v>
      </c>
      <c r="D184" s="23" t="s">
        <v>183</v>
      </c>
      <c r="E184" s="56">
        <v>40.516535168804303</v>
      </c>
      <c r="F184" s="56">
        <v>40.551018741779401</v>
      </c>
      <c r="G184" s="56">
        <v>39.564632995847099</v>
      </c>
      <c r="H184" s="56">
        <v>42.470464785486797</v>
      </c>
      <c r="I184" s="56">
        <v>41.371121060935998</v>
      </c>
      <c r="J184" s="56">
        <v>41.475179798365701</v>
      </c>
      <c r="K184" s="56">
        <v>39.502492233567096</v>
      </c>
      <c r="L184" s="56">
        <v>42.183039174024202</v>
      </c>
      <c r="M184" s="85">
        <v>42.2918434961203</v>
      </c>
    </row>
    <row r="185" spans="1:13" x14ac:dyDescent="0.35">
      <c r="A185" s="23" t="str">
        <f>B3&amp;C141&amp;D185</f>
        <v>DISTRIBUCION VOLUMEN X CRITERIO (Consumiciones)Total Bebidas FriasVIENDO DEPORTES</v>
      </c>
      <c r="B185" s="23">
        <v>0</v>
      </c>
      <c r="C185" s="23">
        <v>0</v>
      </c>
      <c r="D185" s="24" t="s">
        <v>185</v>
      </c>
      <c r="E185" s="24">
        <v>2.3921873432102698</v>
      </c>
      <c r="F185" s="24">
        <v>1.8573112221458199</v>
      </c>
      <c r="G185" s="24">
        <v>0.97813633666929301</v>
      </c>
      <c r="H185" s="24">
        <v>1.5490450554966599</v>
      </c>
      <c r="I185" s="24">
        <v>2.0924320792860001</v>
      </c>
      <c r="J185" s="24">
        <v>1.9743029066471001</v>
      </c>
      <c r="K185" s="24">
        <v>2.25870403854511</v>
      </c>
      <c r="L185" s="24">
        <v>2.3232828387842099</v>
      </c>
      <c r="M185" s="85">
        <v>2.5623962272941001</v>
      </c>
    </row>
    <row r="186" spans="1:13" x14ac:dyDescent="0.35">
      <c r="A186" s="23" t="str">
        <f>B3&amp;C141&amp;D186</f>
        <v>DISTRIBUCION VOLUMEN X CRITERIO (Consumiciones)Total Bebidas FriasOTROS MOTIVOS</v>
      </c>
      <c r="B186" s="23">
        <v>0</v>
      </c>
      <c r="C186" s="23">
        <v>0</v>
      </c>
      <c r="D186" s="23" t="s">
        <v>186</v>
      </c>
      <c r="E186" s="56">
        <v>4.65912091737263</v>
      </c>
      <c r="F186" s="56">
        <v>5.1692269249649998</v>
      </c>
      <c r="G186" s="56">
        <v>4.7825103661126196</v>
      </c>
      <c r="H186" s="56">
        <v>4.7842733602466696</v>
      </c>
      <c r="I186" s="56">
        <v>4.87251456617419</v>
      </c>
      <c r="J186" s="56">
        <v>4.7946346013546597</v>
      </c>
      <c r="K186" s="56">
        <v>4.9618257689975804</v>
      </c>
      <c r="L186" s="56">
        <v>4.7864891949123702</v>
      </c>
      <c r="M186" s="85">
        <v>4.7534737783116299</v>
      </c>
    </row>
    <row r="187" spans="1:13" x14ac:dyDescent="0.35">
      <c r="A187" s="23" t="str">
        <f>B3&amp;C187&amp;D187</f>
        <v>DISTRIBUCION VOLUMEN X CRITERIO (Consumiciones)Total Bebidas CalientesT.ESPAÑA</v>
      </c>
      <c r="B187" s="23">
        <v>0</v>
      </c>
      <c r="C187" s="23" t="s">
        <v>62</v>
      </c>
      <c r="D187" s="24" t="s">
        <v>46</v>
      </c>
      <c r="E187" s="24">
        <v>100</v>
      </c>
      <c r="F187" s="24">
        <v>100</v>
      </c>
      <c r="G187" s="24">
        <v>100</v>
      </c>
      <c r="H187" s="24">
        <v>100</v>
      </c>
      <c r="I187" s="24">
        <v>100</v>
      </c>
      <c r="J187" s="24">
        <v>100</v>
      </c>
      <c r="K187" s="24">
        <v>100</v>
      </c>
      <c r="L187" s="24">
        <v>100</v>
      </c>
      <c r="M187" s="85">
        <v>100</v>
      </c>
    </row>
    <row r="188" spans="1:13" x14ac:dyDescent="0.35">
      <c r="A188" s="23" t="str">
        <f>B3&amp;C187&amp;D188</f>
        <v>DISTRIBUCION VOLUMEN X CRITERIO (Consumiciones)Total Bebidas CalientesHiper+Super+Discount+G.A</v>
      </c>
      <c r="B188" s="23">
        <v>0</v>
      </c>
      <c r="C188" s="23">
        <v>0</v>
      </c>
      <c r="D188" s="23" t="s">
        <v>109</v>
      </c>
      <c r="E188" s="56">
        <v>0.647388294225133</v>
      </c>
      <c r="F188" s="56">
        <v>0.85861790675721295</v>
      </c>
      <c r="G188" s="56">
        <v>1.0493437064554001</v>
      </c>
      <c r="H188" s="56">
        <v>0.74957805923078802</v>
      </c>
      <c r="I188" s="56">
        <v>0.79598572709527204</v>
      </c>
      <c r="J188" s="56">
        <v>0.75680031679094595</v>
      </c>
      <c r="K188" s="56">
        <v>1.26450697352423</v>
      </c>
      <c r="L188" s="56">
        <v>0.91464057218213501</v>
      </c>
      <c r="M188" s="85">
        <v>0.96207033310493995</v>
      </c>
    </row>
    <row r="189" spans="1:13" x14ac:dyDescent="0.35">
      <c r="A189" s="23" t="str">
        <f>B3&amp;C187&amp;D189</f>
        <v>DISTRIBUCION VOLUMEN X CRITERIO (Consumiciones)Total Bebidas CalientesRestaurantes</v>
      </c>
      <c r="B189" s="23">
        <v>0</v>
      </c>
      <c r="C189" s="23">
        <v>0</v>
      </c>
      <c r="D189" s="24" t="s">
        <v>110</v>
      </c>
      <c r="E189" s="24">
        <v>5.5119477888317396</v>
      </c>
      <c r="F189" s="24">
        <v>5.8902332723757498</v>
      </c>
      <c r="G189" s="24">
        <v>6.3320905104623497</v>
      </c>
      <c r="H189" s="24">
        <v>5.9434140221702698</v>
      </c>
      <c r="I189" s="24">
        <v>5.2503935380789102</v>
      </c>
      <c r="J189" s="24">
        <v>5.9655773822623903</v>
      </c>
      <c r="K189" s="24">
        <v>6.2427437757692399</v>
      </c>
      <c r="L189" s="24">
        <v>5.8993501653060196</v>
      </c>
      <c r="M189" s="85">
        <v>5.67219673273783</v>
      </c>
    </row>
    <row r="190" spans="1:13" x14ac:dyDescent="0.35">
      <c r="A190" s="23" t="str">
        <f>B3&amp;C187&amp;D190</f>
        <v>DISTRIBUCION VOLUMEN X CRITERIO (Consumiciones)Total Bebidas CalientesRestaurantes Fast Food</v>
      </c>
      <c r="B190" s="23">
        <v>0</v>
      </c>
      <c r="C190" s="23">
        <v>0</v>
      </c>
      <c r="D190" s="23" t="s">
        <v>111</v>
      </c>
      <c r="E190" s="56">
        <v>1.22428542089922</v>
      </c>
      <c r="F190" s="56">
        <v>1.2355782494531899</v>
      </c>
      <c r="G190" s="56">
        <v>1.3448433318863799</v>
      </c>
      <c r="H190" s="56">
        <v>1.3748010172116201</v>
      </c>
      <c r="I190" s="56">
        <v>1.65366435057915</v>
      </c>
      <c r="J190" s="56">
        <v>1.67079299494444</v>
      </c>
      <c r="K190" s="56">
        <v>1.8206330676421401</v>
      </c>
      <c r="L190" s="56">
        <v>1.63496675003951</v>
      </c>
      <c r="M190" s="85">
        <v>1.6932725370364099</v>
      </c>
    </row>
    <row r="191" spans="1:13" x14ac:dyDescent="0.35">
      <c r="A191" s="23" t="str">
        <f>B3&amp;C187&amp;D191</f>
        <v>DISTRIBUCION VOLUMEN X CRITERIO (Consumiciones)Total Bebidas CalientesBares/Cafeterias/Cervecerias</v>
      </c>
      <c r="B191" s="23">
        <v>0</v>
      </c>
      <c r="C191" s="23">
        <v>0</v>
      </c>
      <c r="D191" s="24" t="s">
        <v>112</v>
      </c>
      <c r="E191" s="24">
        <v>71.726811276589402</v>
      </c>
      <c r="F191" s="24">
        <v>71.475068298391093</v>
      </c>
      <c r="G191" s="24">
        <v>71.001823966237595</v>
      </c>
      <c r="H191" s="24">
        <v>72.097746407302296</v>
      </c>
      <c r="I191" s="24">
        <v>71.423194577181803</v>
      </c>
      <c r="J191" s="24">
        <v>71.318729081424607</v>
      </c>
      <c r="K191" s="24">
        <v>69.523961288457599</v>
      </c>
      <c r="L191" s="24">
        <v>70.470912603120297</v>
      </c>
      <c r="M191" s="85">
        <v>70.378300042813905</v>
      </c>
    </row>
    <row r="192" spans="1:13" x14ac:dyDescent="0.35">
      <c r="A192" s="23" t="str">
        <f>B3&amp;C187&amp;D192</f>
        <v>DISTRIBUCION VOLUMEN X CRITERIO (Consumiciones)Total Bebidas CalientesPanaderias/Pastelerias</v>
      </c>
      <c r="B192" s="23">
        <v>0</v>
      </c>
      <c r="C192" s="23">
        <v>0</v>
      </c>
      <c r="D192" s="23" t="s">
        <v>113</v>
      </c>
      <c r="E192" s="56">
        <v>3.7185750949748599</v>
      </c>
      <c r="F192" s="56">
        <v>3.3297856380658399</v>
      </c>
      <c r="G192" s="56">
        <v>3.2333701739732499</v>
      </c>
      <c r="H192" s="56">
        <v>4.2028225888533504</v>
      </c>
      <c r="I192" s="56">
        <v>4.0167511060763204</v>
      </c>
      <c r="J192" s="56">
        <v>3.7202142756286301</v>
      </c>
      <c r="K192" s="56">
        <v>3.7809543292325798</v>
      </c>
      <c r="L192" s="56">
        <v>4.5810258634976</v>
      </c>
      <c r="M192" s="85">
        <v>4.58901866229749</v>
      </c>
    </row>
    <row r="193" spans="1:13" x14ac:dyDescent="0.35">
      <c r="A193" s="23" t="str">
        <f>B3&amp;C187&amp;D193</f>
        <v>DISTRIBUCION VOLUMEN X CRITERIO (Consumiciones)Total Bebidas CalientesTda.Alimentacion/Delicatesen</v>
      </c>
      <c r="B193" s="23">
        <v>0</v>
      </c>
      <c r="C193" s="23">
        <v>0</v>
      </c>
      <c r="D193" s="24" t="s">
        <v>114</v>
      </c>
      <c r="E193" s="24">
        <v>0.15883716107184701</v>
      </c>
      <c r="F193" s="24">
        <v>0.135407286136215</v>
      </c>
      <c r="G193" s="24">
        <v>0.18635467102000799</v>
      </c>
      <c r="H193" s="24">
        <v>0.104308583345082</v>
      </c>
      <c r="I193" s="24">
        <v>0.13794731423637399</v>
      </c>
      <c r="J193" s="24">
        <v>0.15362680669836201</v>
      </c>
      <c r="K193" s="24">
        <v>0.17127239861253499</v>
      </c>
      <c r="L193" s="24">
        <v>0.13384801508005501</v>
      </c>
      <c r="M193" s="85">
        <v>9.5564114835931205E-2</v>
      </c>
    </row>
    <row r="194" spans="1:13" x14ac:dyDescent="0.35">
      <c r="A194" s="23" t="str">
        <f>B3&amp;C187&amp;D194</f>
        <v>DISTRIBUCION VOLUMEN X CRITERIO (Consumiciones)Total Bebidas CalientesCanal Conveniencia/24h</v>
      </c>
      <c r="B194" s="23">
        <v>0</v>
      </c>
      <c r="C194" s="23">
        <v>0</v>
      </c>
      <c r="D194" s="23" t="s">
        <v>116</v>
      </c>
      <c r="E194" s="56">
        <v>0.28420455137503697</v>
      </c>
      <c r="F194" s="56">
        <v>0.207749280472315</v>
      </c>
      <c r="G194" s="56">
        <v>0.19780245245202099</v>
      </c>
      <c r="H194" s="56">
        <v>0.35327325461729803</v>
      </c>
      <c r="I194" s="56">
        <v>0.30258602303295501</v>
      </c>
      <c r="J194" s="56">
        <v>0.32398942031832101</v>
      </c>
      <c r="K194" s="56">
        <v>0.31622091230232602</v>
      </c>
      <c r="L194" s="56">
        <v>0.29810766678248002</v>
      </c>
      <c r="M194" s="85">
        <v>0.37272666345496502</v>
      </c>
    </row>
    <row r="195" spans="1:13" x14ac:dyDescent="0.35">
      <c r="A195" s="23" t="str">
        <f>B3&amp;C187&amp;D195</f>
        <v>DISTRIBUCION VOLUMEN X CRITERIO (Consumiciones)Total Bebidas CalientesHoteles</v>
      </c>
      <c r="B195" s="23">
        <v>0</v>
      </c>
      <c r="C195" s="23">
        <v>0</v>
      </c>
      <c r="D195" s="24" t="s">
        <v>117</v>
      </c>
      <c r="E195" s="24">
        <v>0.380285928336214</v>
      </c>
      <c r="F195" s="24">
        <v>0.50692585306632998</v>
      </c>
      <c r="G195" s="24">
        <v>0.60852029282737097</v>
      </c>
      <c r="H195" s="24">
        <v>0.26156723872883197</v>
      </c>
      <c r="I195" s="24">
        <v>0.38731276037534601</v>
      </c>
      <c r="J195" s="24">
        <v>0.58756532432814101</v>
      </c>
      <c r="K195" s="24">
        <v>0.72563401706067798</v>
      </c>
      <c r="L195" s="24">
        <v>0.48640792291563101</v>
      </c>
      <c r="M195" s="85">
        <v>0.44818529676829799</v>
      </c>
    </row>
    <row r="196" spans="1:13" x14ac:dyDescent="0.35">
      <c r="A196" s="23" t="str">
        <f>B3&amp;C187&amp;D196</f>
        <v>DISTRIBUCION VOLUMEN X CRITERIO (Consumiciones)Total Bebidas CalientesEstaciones de servicio</v>
      </c>
      <c r="B196" s="23">
        <v>0</v>
      </c>
      <c r="C196" s="23">
        <v>0</v>
      </c>
      <c r="D196" s="23" t="s">
        <v>118</v>
      </c>
      <c r="E196" s="56">
        <v>1.77308820297018</v>
      </c>
      <c r="F196" s="56">
        <v>2.1175124691205101</v>
      </c>
      <c r="G196" s="56">
        <v>2.5633272365619901</v>
      </c>
      <c r="H196" s="56">
        <v>1.8934611809214801</v>
      </c>
      <c r="I196" s="56">
        <v>1.6956373176680699</v>
      </c>
      <c r="J196" s="56">
        <v>1.9498877111775299</v>
      </c>
      <c r="K196" s="56">
        <v>2.4721274163474698</v>
      </c>
      <c r="L196" s="56">
        <v>2.0620142316101502</v>
      </c>
      <c r="M196" s="85">
        <v>2.0636910332821099</v>
      </c>
    </row>
    <row r="197" spans="1:13" x14ac:dyDescent="0.35">
      <c r="A197" s="23" t="str">
        <f>B3&amp;C187&amp;D197</f>
        <v>DISTRIBUCION VOLUMEN X CRITERIO (Consumiciones)Total Bebidas CalientesMaquinas dispensadoras</v>
      </c>
      <c r="B197" s="23">
        <v>0</v>
      </c>
      <c r="C197" s="23">
        <v>0</v>
      </c>
      <c r="D197" s="24" t="s">
        <v>119</v>
      </c>
      <c r="E197" s="24">
        <v>9.5398285365190798</v>
      </c>
      <c r="F197" s="24">
        <v>8.9217647796487292</v>
      </c>
      <c r="G197" s="24">
        <v>7.74578084344129</v>
      </c>
      <c r="H197" s="24">
        <v>7.9036423444119297</v>
      </c>
      <c r="I197" s="24">
        <v>9.1538883333394807</v>
      </c>
      <c r="J197" s="24">
        <v>8.6185185448125896</v>
      </c>
      <c r="K197" s="24">
        <v>8.1033065271815801</v>
      </c>
      <c r="L197" s="24">
        <v>8.4582358357343796</v>
      </c>
      <c r="M197" s="85">
        <v>8.7811656583448894</v>
      </c>
    </row>
    <row r="198" spans="1:13" x14ac:dyDescent="0.35">
      <c r="A198" s="23" t="str">
        <f>B3&amp;C187&amp;D198</f>
        <v>DISTRIBUCION VOLUMEN X CRITERIO (Consumiciones)Total Bebidas CalientesServicio en la empresa</v>
      </c>
      <c r="B198" s="23">
        <v>0</v>
      </c>
      <c r="C198" s="23">
        <v>0</v>
      </c>
      <c r="D198" s="23" t="s">
        <v>120</v>
      </c>
      <c r="E198" s="56">
        <v>3.0303470704533599</v>
      </c>
      <c r="F198" s="56">
        <v>2.8436441913478201</v>
      </c>
      <c r="G198" s="56">
        <v>2.6641012445619099</v>
      </c>
      <c r="H198" s="56">
        <v>2.86426949925775</v>
      </c>
      <c r="I198" s="56">
        <v>2.9957218185776502</v>
      </c>
      <c r="J198" s="56">
        <v>2.7808107986586901</v>
      </c>
      <c r="K198" s="56">
        <v>2.6355858556476699</v>
      </c>
      <c r="L198" s="56">
        <v>2.7801644294207</v>
      </c>
      <c r="M198" s="85">
        <v>2.6583661796812801</v>
      </c>
    </row>
    <row r="199" spans="1:13" x14ac:dyDescent="0.35">
      <c r="A199" s="23" t="str">
        <f>B3&amp;C187&amp;D199</f>
        <v>DISTRIBUCION VOLUMEN X CRITERIO (Consumiciones)Total Bebidas CalientesResto de canales</v>
      </c>
      <c r="B199" s="23">
        <v>0</v>
      </c>
      <c r="C199" s="23">
        <v>0</v>
      </c>
      <c r="D199" s="24" t="s">
        <v>121</v>
      </c>
      <c r="E199" s="24">
        <v>2.0044021169763502</v>
      </c>
      <c r="F199" s="24">
        <v>2.47772022240156</v>
      </c>
      <c r="G199" s="24">
        <v>3.0726359984378999</v>
      </c>
      <c r="H199" s="24">
        <v>2.25111827686221</v>
      </c>
      <c r="I199" s="24">
        <v>2.1869160119998701</v>
      </c>
      <c r="J199" s="24">
        <v>2.15348111126099</v>
      </c>
      <c r="K199" s="24">
        <v>2.94305575701893</v>
      </c>
      <c r="L199" s="24">
        <v>2.2803352701683299</v>
      </c>
      <c r="M199" s="85">
        <v>2.28544034869299</v>
      </c>
    </row>
    <row r="200" spans="1:13" x14ac:dyDescent="0.35">
      <c r="A200" s="23" t="str">
        <f>B3&amp;C187&amp;D200</f>
        <v>DISTRIBUCION VOLUMEN X CRITERIO (Consumiciones)Total Bebidas CalientesEN LA CALLE</v>
      </c>
      <c r="B200" s="23">
        <v>0</v>
      </c>
      <c r="C200" s="23">
        <v>0</v>
      </c>
      <c r="D200" s="23" t="s">
        <v>123</v>
      </c>
      <c r="E200" s="56">
        <v>1.01557006058215</v>
      </c>
      <c r="F200" s="56">
        <v>0.98091491763033201</v>
      </c>
      <c r="G200" s="56">
        <v>1.6489470279885901</v>
      </c>
      <c r="H200" s="56">
        <v>1.16502411467078</v>
      </c>
      <c r="I200" s="56">
        <v>1.3023929624395301</v>
      </c>
      <c r="J200" s="56">
        <v>1.2316544833097101</v>
      </c>
      <c r="K200" s="56">
        <v>1.46950666048664</v>
      </c>
      <c r="L200" s="56">
        <v>1.2617625774302099</v>
      </c>
      <c r="M200" s="85">
        <v>1.18651274680098</v>
      </c>
    </row>
    <row r="201" spans="1:13" x14ac:dyDescent="0.35">
      <c r="A201" s="23" t="str">
        <f>B3&amp;C187&amp;D201</f>
        <v>DISTRIBUCION VOLUMEN X CRITERIO (Consumiciones)Total Bebidas CalientesEN CASA DE OTROS</v>
      </c>
      <c r="B201" s="23">
        <v>0</v>
      </c>
      <c r="C201" s="23">
        <v>0</v>
      </c>
      <c r="D201" s="24" t="s">
        <v>125</v>
      </c>
      <c r="E201" s="24">
        <v>0.47398137001927698</v>
      </c>
      <c r="F201" s="24">
        <v>0.450467029437357</v>
      </c>
      <c r="G201" s="24">
        <v>0.49890845675032103</v>
      </c>
      <c r="H201" s="24">
        <v>0.55556507191426796</v>
      </c>
      <c r="I201" s="24">
        <v>0.53348280277340099</v>
      </c>
      <c r="J201" s="24">
        <v>0.48947245946046097</v>
      </c>
      <c r="K201" s="24">
        <v>0.65691840127709</v>
      </c>
      <c r="L201" s="24">
        <v>0.35520286858891298</v>
      </c>
      <c r="M201" s="85">
        <v>0.53928701807725299</v>
      </c>
    </row>
    <row r="202" spans="1:13" x14ac:dyDescent="0.35">
      <c r="A202" s="23" t="str">
        <f>B3&amp;C187&amp;D202</f>
        <v>DISTRIBUCION VOLUMEN X CRITERIO (Consumiciones)Total Bebidas CalientesEN EL ESTABLECIMIENTO</v>
      </c>
      <c r="B202" s="23">
        <v>0</v>
      </c>
      <c r="C202" s="23">
        <v>0</v>
      </c>
      <c r="D202" s="23" t="s">
        <v>127</v>
      </c>
      <c r="E202" s="56">
        <v>81.595190836576805</v>
      </c>
      <c r="F202" s="56">
        <v>83.813831395487497</v>
      </c>
      <c r="G202" s="56">
        <v>83.727724033553699</v>
      </c>
      <c r="H202" s="56">
        <v>82.613371371961506</v>
      </c>
      <c r="I202" s="56">
        <v>81.850975819455897</v>
      </c>
      <c r="J202" s="56">
        <v>83.252202982851799</v>
      </c>
      <c r="K202" s="56">
        <v>83.341028304008702</v>
      </c>
      <c r="L202" s="56">
        <v>82.575395477135203</v>
      </c>
      <c r="M202" s="85">
        <v>83.159194467463394</v>
      </c>
    </row>
    <row r="203" spans="1:13" x14ac:dyDescent="0.35">
      <c r="A203" s="23" t="str">
        <f>B3&amp;C187&amp;D203</f>
        <v>DISTRIBUCION VOLUMEN X CRITERIO (Consumiciones)Total Bebidas CalientesEN EL TRABAJO</v>
      </c>
      <c r="B203" s="23">
        <v>0</v>
      </c>
      <c r="C203" s="23">
        <v>0</v>
      </c>
      <c r="D203" s="24" t="s">
        <v>129</v>
      </c>
      <c r="E203" s="24">
        <v>15.013885964359</v>
      </c>
      <c r="F203" s="24">
        <v>12.976849711227199</v>
      </c>
      <c r="G203" s="24">
        <v>12.5128743854054</v>
      </c>
      <c r="H203" s="24">
        <v>13.660719361325</v>
      </c>
      <c r="I203" s="24">
        <v>14.1210613904643</v>
      </c>
      <c r="J203" s="24">
        <v>13.1223171175179</v>
      </c>
      <c r="K203" s="24">
        <v>12.4023676978185</v>
      </c>
      <c r="L203" s="24">
        <v>13.203815891260801</v>
      </c>
      <c r="M203" s="85">
        <v>12.5598720786199</v>
      </c>
    </row>
    <row r="204" spans="1:13" x14ac:dyDescent="0.35">
      <c r="A204" s="23" t="str">
        <f>B3&amp;C187&amp;D204</f>
        <v>DISTRIBUCION VOLUMEN X CRITERIO (Consumiciones)Total Bebidas CalientesEN COLEGIO/INSTITUTO/UNIV.</v>
      </c>
      <c r="B204" s="23">
        <v>0</v>
      </c>
      <c r="C204" s="23">
        <v>0</v>
      </c>
      <c r="D204" s="23" t="s">
        <v>131</v>
      </c>
      <c r="E204" s="56">
        <v>0.48993922446135002</v>
      </c>
      <c r="F204" s="56">
        <v>0.330903031286856</v>
      </c>
      <c r="G204" s="56">
        <v>0.27124837091602</v>
      </c>
      <c r="H204" s="56">
        <v>0.41292398582297102</v>
      </c>
      <c r="I204" s="56">
        <v>0.28958291974627598</v>
      </c>
      <c r="J204" s="56">
        <v>0.17686511063624</v>
      </c>
      <c r="K204" s="56">
        <v>0.11474106896024901</v>
      </c>
      <c r="L204" s="56">
        <v>0.33138514095001498</v>
      </c>
      <c r="M204" s="85">
        <v>0.24353695046594601</v>
      </c>
    </row>
    <row r="205" spans="1:13" x14ac:dyDescent="0.35">
      <c r="A205" s="23" t="str">
        <f>B3&amp;C187&amp;D205</f>
        <v>DISTRIBUCION VOLUMEN X CRITERIO (Consumiciones)Total Bebidas CalientesEN MI CASA</v>
      </c>
      <c r="B205" s="23">
        <v>0</v>
      </c>
      <c r="C205" s="23">
        <v>0</v>
      </c>
      <c r="D205" s="24" t="s">
        <v>133</v>
      </c>
      <c r="E205" s="24">
        <v>0.34596783143855098</v>
      </c>
      <c r="F205" s="24">
        <v>0.194965114158905</v>
      </c>
      <c r="G205" s="24">
        <v>0.189108348457074</v>
      </c>
      <c r="H205" s="24">
        <v>0.31853893066118</v>
      </c>
      <c r="I205" s="24">
        <v>0.51509141965218097</v>
      </c>
      <c r="J205" s="24">
        <v>0.56501984281931295</v>
      </c>
      <c r="K205" s="24">
        <v>0.66984079912957495</v>
      </c>
      <c r="L205" s="24">
        <v>0.84974396282710096</v>
      </c>
      <c r="M205" s="85">
        <v>0.48429690943396497</v>
      </c>
    </row>
    <row r="206" spans="1:13" x14ac:dyDescent="0.35">
      <c r="A206" s="23" t="str">
        <f>B3&amp;C187&amp;D206</f>
        <v>DISTRIBUCION VOLUMEN X CRITERIO (Consumiciones)Total Bebidas CalientesEN M.TRANSP.(AVION,TREN,AUTOC,E</v>
      </c>
      <c r="B206" s="23">
        <v>0</v>
      </c>
      <c r="C206" s="23">
        <v>0</v>
      </c>
      <c r="D206" s="23" t="s">
        <v>135</v>
      </c>
      <c r="E206" s="56">
        <v>0.104656701408397</v>
      </c>
      <c r="F206" s="56">
        <v>0.104184962275285</v>
      </c>
      <c r="G206" s="56">
        <v>0.13839071575352699</v>
      </c>
      <c r="H206" s="56">
        <v>8.6821922373152005E-2</v>
      </c>
      <c r="I206" s="56">
        <v>0.115219285395365</v>
      </c>
      <c r="J206" s="56">
        <v>8.5806550851809493E-2</v>
      </c>
      <c r="K206" s="56">
        <v>0.12644815955796501</v>
      </c>
      <c r="L206" s="56">
        <v>0.11854393134633399</v>
      </c>
      <c r="M206" s="85">
        <v>0.104055905680059</v>
      </c>
    </row>
    <row r="207" spans="1:13" x14ac:dyDescent="0.35">
      <c r="A207" s="23" t="str">
        <f>B3&amp;C187&amp;D207</f>
        <v>DISTRIBUCION VOLUMEN X CRITERIO (Consumiciones)Total Bebidas CalientesEN OTRO LUGAR</v>
      </c>
      <c r="B207" s="23">
        <v>0</v>
      </c>
      <c r="C207" s="23">
        <v>0</v>
      </c>
      <c r="D207" s="24" t="s">
        <v>137</v>
      </c>
      <c r="E207" s="24">
        <v>0.96080828536663399</v>
      </c>
      <c r="F207" s="24">
        <v>1.14789827136407</v>
      </c>
      <c r="G207" s="24">
        <v>1.0128035997121001</v>
      </c>
      <c r="H207" s="24">
        <v>1.1870380157587901</v>
      </c>
      <c r="I207" s="24">
        <v>1.2721831123640699</v>
      </c>
      <c r="J207" s="24">
        <v>1.0766648287112299</v>
      </c>
      <c r="K207" s="24">
        <v>1.2191603223952201</v>
      </c>
      <c r="L207" s="24">
        <v>1.3041473990935799</v>
      </c>
      <c r="M207" s="85">
        <v>1.7232485912011499</v>
      </c>
    </row>
    <row r="208" spans="1:13" x14ac:dyDescent="0.35">
      <c r="A208" s="23" t="str">
        <f>B3&amp;C187&amp;D208</f>
        <v>DISTRIBUCION VOLUMEN X CRITERIO (Consumiciones)Total Bebidas CalientesDESAYUNO</v>
      </c>
      <c r="B208" s="23">
        <v>0</v>
      </c>
      <c r="C208" s="23">
        <v>0</v>
      </c>
      <c r="D208" s="23" t="s">
        <v>139</v>
      </c>
      <c r="E208" s="56">
        <v>56.7745364766525</v>
      </c>
      <c r="F208" s="56">
        <v>58.9702964507917</v>
      </c>
      <c r="G208" s="56">
        <v>60.634898283871202</v>
      </c>
      <c r="H208" s="56">
        <v>56.596502788435501</v>
      </c>
      <c r="I208" s="56">
        <v>56.527743235314702</v>
      </c>
      <c r="J208" s="56">
        <v>57.0862016876059</v>
      </c>
      <c r="K208" s="56">
        <v>58.7612394021317</v>
      </c>
      <c r="L208" s="56">
        <v>55.785518719219098</v>
      </c>
      <c r="M208" s="85">
        <v>55.481625099840002</v>
      </c>
    </row>
    <row r="209" spans="1:13" x14ac:dyDescent="0.35">
      <c r="A209" s="23" t="str">
        <f>B3&amp;C187&amp;D209</f>
        <v>DISTRIBUCION VOLUMEN X CRITERIO (Consumiciones)Total Bebidas CalientesAPERITIVO/ANTES DE COMER</v>
      </c>
      <c r="B209" s="23">
        <v>0</v>
      </c>
      <c r="C209" s="23">
        <v>0</v>
      </c>
      <c r="D209" s="24" t="s">
        <v>141</v>
      </c>
      <c r="E209" s="24">
        <v>9.8690391126260408</v>
      </c>
      <c r="F209" s="24">
        <v>8.9843923462718802</v>
      </c>
      <c r="G209" s="24">
        <v>9.0695720795899692</v>
      </c>
      <c r="H209" s="24">
        <v>9.7675476921615392</v>
      </c>
      <c r="I209" s="24">
        <v>9.6127747663310004</v>
      </c>
      <c r="J209" s="24">
        <v>9.4115024457428405</v>
      </c>
      <c r="K209" s="24">
        <v>9.0248556999765306</v>
      </c>
      <c r="L209" s="24">
        <v>9.38495091367807</v>
      </c>
      <c r="M209" s="85">
        <v>10.138721842749099</v>
      </c>
    </row>
    <row r="210" spans="1:13" x14ac:dyDescent="0.35">
      <c r="A210" s="23" t="str">
        <f>B3&amp;C187&amp;D210</f>
        <v>DISTRIBUCION VOLUMEN X CRITERIO (Consumiciones)Total Bebidas CalientesCOMIDA</v>
      </c>
      <c r="B210" s="23">
        <v>0</v>
      </c>
      <c r="C210" s="23">
        <v>0</v>
      </c>
      <c r="D210" s="23" t="s">
        <v>143</v>
      </c>
      <c r="E210" s="56">
        <v>8.9479659151278401</v>
      </c>
      <c r="F210" s="56">
        <v>10.3200080627107</v>
      </c>
      <c r="G210" s="56">
        <v>9.8294773913787896</v>
      </c>
      <c r="H210" s="56">
        <v>9.5852517885267403</v>
      </c>
      <c r="I210" s="56">
        <v>9.3183027494160608</v>
      </c>
      <c r="J210" s="56">
        <v>10.3963815153745</v>
      </c>
      <c r="K210" s="56">
        <v>10.428152977734699</v>
      </c>
      <c r="L210" s="56">
        <v>9.6495925096249895</v>
      </c>
      <c r="M210" s="85">
        <v>9.7323822282005796</v>
      </c>
    </row>
    <row r="211" spans="1:13" x14ac:dyDescent="0.35">
      <c r="A211" s="23" t="str">
        <f>B3&amp;C187&amp;D211</f>
        <v>DISTRIBUCION VOLUMEN X CRITERIO (Consumiciones)Total Bebidas CalientesTARDE/MERIENDA</v>
      </c>
      <c r="B211" s="23">
        <v>0</v>
      </c>
      <c r="C211" s="23">
        <v>0</v>
      </c>
      <c r="D211" s="24" t="s">
        <v>145</v>
      </c>
      <c r="E211" s="24">
        <v>17.695725131943</v>
      </c>
      <c r="F211" s="24">
        <v>14.692556071613501</v>
      </c>
      <c r="G211" s="24">
        <v>12.0938952594606</v>
      </c>
      <c r="H211" s="24">
        <v>16.811027985382701</v>
      </c>
      <c r="I211" s="24">
        <v>17.049892436615099</v>
      </c>
      <c r="J211" s="24">
        <v>15.3300991628231</v>
      </c>
      <c r="K211" s="24">
        <v>13.2560469716125</v>
      </c>
      <c r="L211" s="24">
        <v>17.2094539558591</v>
      </c>
      <c r="M211" s="85">
        <v>17.162690543642199</v>
      </c>
    </row>
    <row r="212" spans="1:13" x14ac:dyDescent="0.35">
      <c r="A212" s="23" t="str">
        <f>B3&amp;C187&amp;D212</f>
        <v>DISTRIBUCION VOLUMEN X CRITERIO (Consumiciones)Total Bebidas CalientesANTES DE CENAR</v>
      </c>
      <c r="B212" s="23">
        <v>0</v>
      </c>
      <c r="C212" s="23">
        <v>0</v>
      </c>
      <c r="D212" s="23" t="s">
        <v>147</v>
      </c>
      <c r="E212" s="56">
        <v>1.2116257626167599</v>
      </c>
      <c r="F212" s="56">
        <v>1.0318212417035999</v>
      </c>
      <c r="G212" s="56">
        <v>0.91734016489141101</v>
      </c>
      <c r="H212" s="56">
        <v>1.1640293703647</v>
      </c>
      <c r="I212" s="56">
        <v>1.09835507356007</v>
      </c>
      <c r="J212" s="56">
        <v>1.04811735779313</v>
      </c>
      <c r="K212" s="56">
        <v>1.04732239496687</v>
      </c>
      <c r="L212" s="56">
        <v>1.3439584121152299</v>
      </c>
      <c r="M212" s="85">
        <v>1.2517777239865999</v>
      </c>
    </row>
    <row r="213" spans="1:13" x14ac:dyDescent="0.35">
      <c r="A213" s="23" t="str">
        <f>B3&amp;C187&amp;D213</f>
        <v>DISTRIBUCION VOLUMEN X CRITERIO (Consumiciones)Total Bebidas CalientesCENA</v>
      </c>
      <c r="B213" s="23">
        <v>0</v>
      </c>
      <c r="C213" s="23">
        <v>0</v>
      </c>
      <c r="D213" s="24" t="s">
        <v>149</v>
      </c>
      <c r="E213" s="24">
        <v>1.82279422578262</v>
      </c>
      <c r="F213" s="24">
        <v>1.7622962107567901</v>
      </c>
      <c r="G213" s="24">
        <v>2.5791128260637199</v>
      </c>
      <c r="H213" s="24">
        <v>1.8117404557246799</v>
      </c>
      <c r="I213" s="24">
        <v>1.7609044918321901</v>
      </c>
      <c r="J213" s="24">
        <v>1.9583770143557699</v>
      </c>
      <c r="K213" s="24">
        <v>2.3578583900386501</v>
      </c>
      <c r="L213" s="24">
        <v>2.0012793860482598</v>
      </c>
      <c r="M213" s="85">
        <v>1.9149351207423599</v>
      </c>
    </row>
    <row r="214" spans="1:13" x14ac:dyDescent="0.35">
      <c r="A214" s="23" t="str">
        <f>B3&amp;C187&amp;D214</f>
        <v>DISTRIBUCION VOLUMEN X CRITERIO (Consumiciones)Total Bebidas CalientesDESPUES DE LA CENA</v>
      </c>
      <c r="B214" s="23">
        <v>0</v>
      </c>
      <c r="C214" s="23">
        <v>0</v>
      </c>
      <c r="D214" s="23" t="s">
        <v>151</v>
      </c>
      <c r="E214" s="56">
        <v>0.91589765763560604</v>
      </c>
      <c r="F214" s="56">
        <v>1.0320272716571901</v>
      </c>
      <c r="G214" s="56">
        <v>1.47395567675935</v>
      </c>
      <c r="H214" s="56">
        <v>0.92154638483501194</v>
      </c>
      <c r="I214" s="56">
        <v>0.84845200975635005</v>
      </c>
      <c r="J214" s="56">
        <v>1.01786398025421</v>
      </c>
      <c r="K214" s="56">
        <v>1.3814748218584201</v>
      </c>
      <c r="L214" s="56">
        <v>1.2550620369463901</v>
      </c>
      <c r="M214" s="85">
        <v>1.26662477262495</v>
      </c>
    </row>
    <row r="215" spans="1:13" x14ac:dyDescent="0.35">
      <c r="A215" s="23" t="str">
        <f>B3&amp;C187&amp;D215</f>
        <v>DISTRIBUCION VOLUMEN X CRITERIO (Consumiciones)Total Bebidas CalientesDURANTE EL DIA</v>
      </c>
      <c r="B215" s="23">
        <v>0</v>
      </c>
      <c r="C215" s="23">
        <v>0</v>
      </c>
      <c r="D215" s="24" t="s">
        <v>153</v>
      </c>
      <c r="E215" s="24">
        <v>2.7624186040604499</v>
      </c>
      <c r="F215" s="24">
        <v>3.2066185006897201</v>
      </c>
      <c r="G215" s="24">
        <v>3.4017476848392998</v>
      </c>
      <c r="H215" s="24">
        <v>3.3423484077984198</v>
      </c>
      <c r="I215" s="24">
        <v>3.7835566395944</v>
      </c>
      <c r="J215" s="24">
        <v>3.7514579404013402</v>
      </c>
      <c r="K215" s="24">
        <v>3.7430523045878901</v>
      </c>
      <c r="L215" s="24">
        <v>3.3701840665088798</v>
      </c>
      <c r="M215" s="85">
        <v>3.0512497644445702</v>
      </c>
    </row>
    <row r="216" spans="1:13" x14ac:dyDescent="0.35">
      <c r="A216" s="23" t="str">
        <f>B3&amp;C187&amp;D216</f>
        <v>DISTRIBUCION VOLUMEN X CRITERIO (Consumiciones)Total Bebidas CalientesCON AMIGOS</v>
      </c>
      <c r="B216" s="23">
        <v>0</v>
      </c>
      <c r="C216" s="23">
        <v>0</v>
      </c>
      <c r="D216" s="23" t="s">
        <v>155</v>
      </c>
      <c r="E216" s="56">
        <v>20.875230681061002</v>
      </c>
      <c r="F216" s="56">
        <v>18.431679682661599</v>
      </c>
      <c r="G216" s="56">
        <v>17.6078715717058</v>
      </c>
      <c r="H216" s="56">
        <v>20.389106818529701</v>
      </c>
      <c r="I216" s="56">
        <v>19.610749696497798</v>
      </c>
      <c r="J216" s="56">
        <v>18.438321607493201</v>
      </c>
      <c r="K216" s="56">
        <v>17.373341512674902</v>
      </c>
      <c r="L216" s="56">
        <v>20.070348636697201</v>
      </c>
      <c r="M216" s="85">
        <v>21.073344272041101</v>
      </c>
    </row>
    <row r="217" spans="1:13" x14ac:dyDescent="0.35">
      <c r="A217" s="23" t="str">
        <f>B3&amp;C187&amp;D217</f>
        <v>DISTRIBUCION VOLUMEN X CRITERIO (Consumiciones)Total Bebidas CalientesCON CLIENTES</v>
      </c>
      <c r="B217" s="23">
        <v>0</v>
      </c>
      <c r="C217" s="23">
        <v>0</v>
      </c>
      <c r="D217" s="24" t="s">
        <v>157</v>
      </c>
      <c r="E217" s="24">
        <v>1.08568671191939</v>
      </c>
      <c r="F217" s="24">
        <v>1.10835498391689</v>
      </c>
      <c r="G217" s="24">
        <v>1.0257407931745901</v>
      </c>
      <c r="H217" s="24">
        <v>0.98591947501867905</v>
      </c>
      <c r="I217" s="24">
        <v>1.02592605985912</v>
      </c>
      <c r="J217" s="24">
        <v>0.99925582525382295</v>
      </c>
      <c r="K217" s="24">
        <v>0.87652470562228402</v>
      </c>
      <c r="L217" s="24">
        <v>1.0113292369945099</v>
      </c>
      <c r="M217" s="85">
        <v>1.02652744388262</v>
      </c>
    </row>
    <row r="218" spans="1:13" x14ac:dyDescent="0.35">
      <c r="A218" s="23" t="str">
        <f>B3&amp;C187&amp;D218</f>
        <v>DISTRIBUCION VOLUMEN X CRITERIO (Consumiciones)Total Bebidas CalientesCON COMPAÑEROS DE TRABAJO</v>
      </c>
      <c r="B218" s="23">
        <v>0</v>
      </c>
      <c r="C218" s="23">
        <v>0</v>
      </c>
      <c r="D218" s="23" t="s">
        <v>159</v>
      </c>
      <c r="E218" s="56">
        <v>18.541843130672699</v>
      </c>
      <c r="F218" s="56">
        <v>17.943808753734199</v>
      </c>
      <c r="G218" s="56">
        <v>15.8780920938332</v>
      </c>
      <c r="H218" s="56">
        <v>17.137965169624501</v>
      </c>
      <c r="I218" s="56">
        <v>18.177850429700001</v>
      </c>
      <c r="J218" s="56">
        <v>17.175796098959299</v>
      </c>
      <c r="K218" s="56">
        <v>16.019344434874402</v>
      </c>
      <c r="L218" s="56">
        <v>16.4129649571714</v>
      </c>
      <c r="M218" s="85">
        <v>16.263424688101001</v>
      </c>
    </row>
    <row r="219" spans="1:13" x14ac:dyDescent="0.35">
      <c r="A219" s="23" t="str">
        <f>B3&amp;C187&amp;D219</f>
        <v>DISTRIBUCION VOLUMEN X CRITERIO (Consumiciones)Total Bebidas CalientesCON COMPAÑEROS DE CLASE</v>
      </c>
      <c r="B219" s="23">
        <v>0</v>
      </c>
      <c r="C219" s="23">
        <v>0</v>
      </c>
      <c r="D219" s="24" t="s">
        <v>161</v>
      </c>
      <c r="E219" s="24">
        <v>0.63164519127676</v>
      </c>
      <c r="F219" s="24">
        <v>0.43819432209759701</v>
      </c>
      <c r="G219" s="24">
        <v>0.452106323910268</v>
      </c>
      <c r="H219" s="24">
        <v>0.498315629639068</v>
      </c>
      <c r="I219" s="24">
        <v>0.50566023254355097</v>
      </c>
      <c r="J219" s="24">
        <v>0.42309245073608898</v>
      </c>
      <c r="K219" s="24">
        <v>0.44522138456397498</v>
      </c>
      <c r="L219" s="24">
        <v>0.66981778266625502</v>
      </c>
      <c r="M219" s="85">
        <v>0.58332291238757406</v>
      </c>
    </row>
    <row r="220" spans="1:13" x14ac:dyDescent="0.35">
      <c r="A220" s="23" t="str">
        <f>B3&amp;C187&amp;D220</f>
        <v>DISTRIBUCION VOLUMEN X CRITERIO (Consumiciones)Total Bebidas CalientesCON FAMILIA</v>
      </c>
      <c r="B220" s="23">
        <v>0</v>
      </c>
      <c r="C220" s="23">
        <v>0</v>
      </c>
      <c r="D220" s="23" t="s">
        <v>163</v>
      </c>
      <c r="E220" s="56">
        <v>15.420355122191101</v>
      </c>
      <c r="F220" s="56">
        <v>16.4828732792691</v>
      </c>
      <c r="G220" s="56">
        <v>19.197333291461302</v>
      </c>
      <c r="H220" s="56">
        <v>17.873702003436399</v>
      </c>
      <c r="I220" s="56">
        <v>15.888001239838699</v>
      </c>
      <c r="J220" s="56">
        <v>16.930835291584099</v>
      </c>
      <c r="K220" s="56">
        <v>18.432967315526199</v>
      </c>
      <c r="L220" s="56">
        <v>15.8230540950911</v>
      </c>
      <c r="M220" s="85">
        <v>15.707857655925901</v>
      </c>
    </row>
    <row r="221" spans="1:13" x14ac:dyDescent="0.35">
      <c r="A221" s="23" t="str">
        <f>B3&amp;C187&amp;D221</f>
        <v>DISTRIBUCION VOLUMEN X CRITERIO (Consumiciones)Total Bebidas CalientesCON LA PAREJA</v>
      </c>
      <c r="B221" s="23">
        <v>0</v>
      </c>
      <c r="C221" s="23">
        <v>0</v>
      </c>
      <c r="D221" s="24" t="s">
        <v>165</v>
      </c>
      <c r="E221" s="24">
        <v>15.2147392263087</v>
      </c>
      <c r="F221" s="24">
        <v>16.790410298112601</v>
      </c>
      <c r="G221" s="24">
        <v>17.031531670709501</v>
      </c>
      <c r="H221" s="24">
        <v>16.1917743979626</v>
      </c>
      <c r="I221" s="24">
        <v>15.594336594059801</v>
      </c>
      <c r="J221" s="24">
        <v>16.846005365567802</v>
      </c>
      <c r="K221" s="24">
        <v>17.925369777264098</v>
      </c>
      <c r="L221" s="24">
        <v>17.0498586244824</v>
      </c>
      <c r="M221" s="85">
        <v>16.2424513849082</v>
      </c>
    </row>
    <row r="222" spans="1:13" x14ac:dyDescent="0.35">
      <c r="A222" s="23" t="str">
        <f>B3&amp;C187&amp;D222</f>
        <v>DISTRIBUCION VOLUMEN X CRITERIO (Consumiciones)Total Bebidas CalientesESTABA SOLO/A</v>
      </c>
      <c r="B222" s="23">
        <v>0</v>
      </c>
      <c r="C222" s="23">
        <v>0</v>
      </c>
      <c r="D222" s="23" t="s">
        <v>167</v>
      </c>
      <c r="E222" s="56">
        <v>27.770066961189901</v>
      </c>
      <c r="F222" s="56">
        <v>28.307607798364501</v>
      </c>
      <c r="G222" s="56">
        <v>28.286089686866401</v>
      </c>
      <c r="H222" s="56">
        <v>26.4459340561577</v>
      </c>
      <c r="I222" s="56">
        <v>28.697512573661498</v>
      </c>
      <c r="J222" s="56">
        <v>28.668996847078201</v>
      </c>
      <c r="K222" s="56">
        <v>28.560055424400399</v>
      </c>
      <c r="L222" s="56">
        <v>28.4737778647978</v>
      </c>
      <c r="M222" s="85">
        <v>28.807667713492101</v>
      </c>
    </row>
    <row r="223" spans="1:13" x14ac:dyDescent="0.35">
      <c r="A223" s="23" t="str">
        <f>B3&amp;C187&amp;D223</f>
        <v>DISTRIBUCION VOLUMEN X CRITERIO (Consumiciones)Total Bebidas CalientesOTROS</v>
      </c>
      <c r="B223" s="23">
        <v>0</v>
      </c>
      <c r="C223" s="23">
        <v>0</v>
      </c>
      <c r="D223" s="24" t="s">
        <v>169</v>
      </c>
      <c r="E223" s="24">
        <v>0.46043542885858901</v>
      </c>
      <c r="F223" s="24">
        <v>0.49709965525757199</v>
      </c>
      <c r="G223" s="24">
        <v>0.52122937654392598</v>
      </c>
      <c r="H223" s="24">
        <v>0.477287425614704</v>
      </c>
      <c r="I223" s="24">
        <v>0.49995166105172301</v>
      </c>
      <c r="J223" s="24">
        <v>0.51767316419410403</v>
      </c>
      <c r="K223" s="24">
        <v>0.367190774898147</v>
      </c>
      <c r="L223" s="24">
        <v>0.48884800228299502</v>
      </c>
      <c r="M223" s="85">
        <v>0.29541733325238401</v>
      </c>
    </row>
    <row r="224" spans="1:13" x14ac:dyDescent="0.35">
      <c r="A224" s="23" t="str">
        <f>B3&amp;C187&amp;D224</f>
        <v>DISTRIBUCION VOLUMEN X CRITERIO (Consumiciones)Total Bebidas CalientesESTAR TRABAJANDO</v>
      </c>
      <c r="B224" s="23">
        <v>0</v>
      </c>
      <c r="C224" s="23">
        <v>0</v>
      </c>
      <c r="D224" s="23" t="s">
        <v>171</v>
      </c>
      <c r="E224" s="56">
        <v>27.449209756356598</v>
      </c>
      <c r="F224" s="56">
        <v>27.077705912628801</v>
      </c>
      <c r="G224" s="56">
        <v>24.299626849228801</v>
      </c>
      <c r="H224" s="56">
        <v>24.819390653143</v>
      </c>
      <c r="I224" s="56">
        <v>26.519322664324701</v>
      </c>
      <c r="J224" s="56">
        <v>25.118776884042401</v>
      </c>
      <c r="K224" s="56">
        <v>23.8649295613892</v>
      </c>
      <c r="L224" s="56">
        <v>24.441728268513</v>
      </c>
      <c r="M224" s="85">
        <v>24.410575275629402</v>
      </c>
    </row>
    <row r="225" spans="1:13" x14ac:dyDescent="0.35">
      <c r="A225" s="23" t="str">
        <f>B3&amp;C187&amp;D225</f>
        <v>DISTRIBUCION VOLUMEN X CRITERIO (Consumiciones)Total Bebidas CalientesCOMIDA DE NEGOCIOS</v>
      </c>
      <c r="B225" s="23">
        <v>0</v>
      </c>
      <c r="C225" s="23">
        <v>0</v>
      </c>
      <c r="D225" s="24" t="s">
        <v>173</v>
      </c>
      <c r="E225" s="24">
        <v>0.17980343022214501</v>
      </c>
      <c r="F225" s="24">
        <v>0.179457474971361</v>
      </c>
      <c r="G225" s="24">
        <v>0.21443962296931199</v>
      </c>
      <c r="H225" s="24">
        <v>0.161912315634163</v>
      </c>
      <c r="I225" s="24">
        <v>0.15353365091899401</v>
      </c>
      <c r="J225" s="24">
        <v>0.15326145586579901</v>
      </c>
      <c r="K225" s="24">
        <v>0.165312832763468</v>
      </c>
      <c r="L225" s="24">
        <v>0.213130711087821</v>
      </c>
      <c r="M225" s="85">
        <v>0.184429293554494</v>
      </c>
    </row>
    <row r="226" spans="1:13" x14ac:dyDescent="0.35">
      <c r="A226" s="23" t="str">
        <f>B3&amp;C187&amp;D226</f>
        <v>DISTRIBUCION VOLUMEN X CRITERIO (Consumiciones)Total Bebidas CalientesPOR PLACER/RELAX</v>
      </c>
      <c r="B226" s="23">
        <v>0</v>
      </c>
      <c r="C226" s="23">
        <v>0</v>
      </c>
      <c r="D226" s="23" t="s">
        <v>175</v>
      </c>
      <c r="E226" s="56">
        <v>13.640062352980699</v>
      </c>
      <c r="F226" s="56">
        <v>14.4903743698122</v>
      </c>
      <c r="G226" s="56">
        <v>15.8044572446814</v>
      </c>
      <c r="H226" s="56">
        <v>13.336084700283701</v>
      </c>
      <c r="I226" s="56">
        <v>13.260067231728099</v>
      </c>
      <c r="J226" s="56">
        <v>14.6213188631812</v>
      </c>
      <c r="K226" s="56">
        <v>15.939977167579199</v>
      </c>
      <c r="L226" s="56">
        <v>13.828280414291999</v>
      </c>
      <c r="M226" s="85">
        <v>12.6397772099041</v>
      </c>
    </row>
    <row r="227" spans="1:13" x14ac:dyDescent="0.35">
      <c r="A227" s="23" t="str">
        <f>B3&amp;C187&amp;D227</f>
        <v>DISTRIBUCION VOLUMEN X CRITERIO (Consumiciones)Total Bebidas CalientesTENER HAMBRE/SIN PLANIFICAR</v>
      </c>
      <c r="B227" s="23">
        <v>0</v>
      </c>
      <c r="C227" s="23">
        <v>0</v>
      </c>
      <c r="D227" s="24" t="s">
        <v>177</v>
      </c>
      <c r="E227" s="24">
        <v>23.574273059699301</v>
      </c>
      <c r="F227" s="24">
        <v>23.4416695965798</v>
      </c>
      <c r="G227" s="24">
        <v>23.515273247971798</v>
      </c>
      <c r="H227" s="24">
        <v>24.391772739301398</v>
      </c>
      <c r="I227" s="24">
        <v>22.786360298594499</v>
      </c>
      <c r="J227" s="24">
        <v>22.581925088722802</v>
      </c>
      <c r="K227" s="24">
        <v>22.805574284850799</v>
      </c>
      <c r="L227" s="24">
        <v>23.7663794366606</v>
      </c>
      <c r="M227" s="85">
        <v>23.281281169206501</v>
      </c>
    </row>
    <row r="228" spans="1:13" x14ac:dyDescent="0.35">
      <c r="A228" s="23" t="str">
        <f>B3&amp;C187&amp;D228</f>
        <v>DISTRIBUCION VOLUMEN X CRITERIO (Consumiciones)Total Bebidas CalientesESTAR DE COMPRAS</v>
      </c>
      <c r="B228" s="23">
        <v>0</v>
      </c>
      <c r="C228" s="23">
        <v>0</v>
      </c>
      <c r="D228" s="23" t="s">
        <v>179</v>
      </c>
      <c r="E228" s="56">
        <v>3.3274834718562198</v>
      </c>
      <c r="F228" s="56">
        <v>2.91454526850442</v>
      </c>
      <c r="G228" s="56">
        <v>2.9008407668863798</v>
      </c>
      <c r="H228" s="56">
        <v>3.64686954102585</v>
      </c>
      <c r="I228" s="56">
        <v>2.9218200536525401</v>
      </c>
      <c r="J228" s="56">
        <v>3.0491270500499699</v>
      </c>
      <c r="K228" s="56">
        <v>3.0616390339067401</v>
      </c>
      <c r="L228" s="56">
        <v>3.2866400615794502</v>
      </c>
      <c r="M228" s="85">
        <v>3.8020419797221301</v>
      </c>
    </row>
    <row r="229" spans="1:13" x14ac:dyDescent="0.35">
      <c r="A229" s="23" t="str">
        <f>B3&amp;C187&amp;D229</f>
        <v>DISTRIBUCION VOLUMEN X CRITERIO (Consumiciones)Total Bebidas CalientesNO COCINAR EN CASA</v>
      </c>
      <c r="B229" s="23">
        <v>0</v>
      </c>
      <c r="C229" s="23">
        <v>0</v>
      </c>
      <c r="D229" s="24" t="s">
        <v>181</v>
      </c>
      <c r="E229" s="24">
        <v>1.7523202325781799</v>
      </c>
      <c r="F229" s="24">
        <v>1.9457690387294799</v>
      </c>
      <c r="G229" s="24">
        <v>2.2511395356964998</v>
      </c>
      <c r="H229" s="24">
        <v>2.0752821043282799</v>
      </c>
      <c r="I229" s="24">
        <v>2.0419892030715499</v>
      </c>
      <c r="J229" s="24">
        <v>2.2149098415808601</v>
      </c>
      <c r="K229" s="24">
        <v>2.4382497926608999</v>
      </c>
      <c r="L229" s="24">
        <v>2.0072284191984</v>
      </c>
      <c r="M229" s="85">
        <v>2.1937870137406699</v>
      </c>
    </row>
    <row r="230" spans="1:13" x14ac:dyDescent="0.35">
      <c r="A230" s="23" t="str">
        <f>B3&amp;C187&amp;D230</f>
        <v>DISTRIBUCION VOLUMEN X CRITERIO (Consumiciones)Total Bebidas CalientesCELEBRACION/FIESTA/SALIR TOMAR</v>
      </c>
      <c r="B230" s="23">
        <v>0</v>
      </c>
      <c r="C230" s="23">
        <v>0</v>
      </c>
      <c r="D230" s="23" t="s">
        <v>183</v>
      </c>
      <c r="E230" s="56">
        <v>22.9967387503339</v>
      </c>
      <c r="F230" s="56">
        <v>22.746860889775501</v>
      </c>
      <c r="G230" s="56">
        <v>23.788817531957399</v>
      </c>
      <c r="H230" s="56">
        <v>24.3577400289964</v>
      </c>
      <c r="I230" s="56">
        <v>24.682914949280999</v>
      </c>
      <c r="J230" s="56">
        <v>24.959135072370501</v>
      </c>
      <c r="K230" s="56">
        <v>24.209683141547401</v>
      </c>
      <c r="L230" s="56">
        <v>25.354958444747702</v>
      </c>
      <c r="M230" s="85">
        <v>26.332896783751799</v>
      </c>
    </row>
    <row r="231" spans="1:13" x14ac:dyDescent="0.35">
      <c r="A231" s="23" t="str">
        <f>B3&amp;C187&amp;D231</f>
        <v>DISTRIBUCION VOLUMEN X CRITERIO (Consumiciones)Total Bebidas CalientesVIENDO DEPORTES</v>
      </c>
      <c r="B231" s="23">
        <v>0</v>
      </c>
      <c r="C231" s="23">
        <v>0</v>
      </c>
      <c r="D231" s="24" t="s">
        <v>185</v>
      </c>
      <c r="E231" s="24">
        <v>0.59812808281325602</v>
      </c>
      <c r="F231" s="24">
        <v>0.325182353434461</v>
      </c>
      <c r="G231" s="24">
        <v>0.19511132981371801</v>
      </c>
      <c r="H231" s="24">
        <v>0.37487776798497602</v>
      </c>
      <c r="I231" s="24">
        <v>0.47538558613742299</v>
      </c>
      <c r="J231" s="24">
        <v>0.42883870402843499</v>
      </c>
      <c r="K231" s="24">
        <v>0.25910572245597702</v>
      </c>
      <c r="L231" s="24">
        <v>0.35216996542874301</v>
      </c>
      <c r="M231" s="85">
        <v>0.48300287239637302</v>
      </c>
    </row>
    <row r="232" spans="1:13" x14ac:dyDescent="0.35">
      <c r="A232" s="23" t="str">
        <f>B3&amp;C187&amp;D232</f>
        <v>DISTRIBUCION VOLUMEN X CRITERIO (Consumiciones)Total Bebidas CalientesOTROS MOTIVOS</v>
      </c>
      <c r="B232" s="23">
        <v>0</v>
      </c>
      <c r="C232" s="23">
        <v>0</v>
      </c>
      <c r="D232" s="23" t="s">
        <v>186</v>
      </c>
      <c r="E232" s="56">
        <v>6.48197509026995</v>
      </c>
      <c r="F232" s="56">
        <v>6.8784615609500204</v>
      </c>
      <c r="G232" s="56">
        <v>7.0302831073171896</v>
      </c>
      <c r="H232" s="56">
        <v>6.8360677367041296</v>
      </c>
      <c r="I232" s="56">
        <v>7.1585982442998803</v>
      </c>
      <c r="J232" s="56">
        <v>6.8727085704729696</v>
      </c>
      <c r="K232" s="56">
        <v>7.2555363209915802</v>
      </c>
      <c r="L232" s="56">
        <v>6.7494860380878903</v>
      </c>
      <c r="M232" s="85">
        <v>6.6722054059083202</v>
      </c>
    </row>
    <row r="233" spans="1:13" x14ac:dyDescent="0.35">
      <c r="A233" s="23" t="str">
        <f>B3&amp;C233&amp;D233</f>
        <v>DISTRIBUCION VOLUMEN X CRITERIO (Consumiciones)Total AperitivosT.ESPAÑA</v>
      </c>
      <c r="B233" s="23">
        <v>0</v>
      </c>
      <c r="C233" s="23" t="s">
        <v>66</v>
      </c>
      <c r="D233" s="24" t="s">
        <v>46</v>
      </c>
      <c r="E233" s="24">
        <v>100</v>
      </c>
      <c r="F233" s="24">
        <v>100</v>
      </c>
      <c r="G233" s="24">
        <v>100</v>
      </c>
      <c r="H233" s="24">
        <v>100</v>
      </c>
      <c r="I233" s="24">
        <v>100</v>
      </c>
      <c r="J233" s="24">
        <v>100</v>
      </c>
      <c r="K233" s="24">
        <v>100</v>
      </c>
      <c r="L233" s="24">
        <v>100</v>
      </c>
      <c r="M233" s="85">
        <v>100</v>
      </c>
    </row>
    <row r="234" spans="1:13" x14ac:dyDescent="0.35">
      <c r="A234" s="23" t="str">
        <f>B3&amp;C233&amp;D234</f>
        <v>DISTRIBUCION VOLUMEN X CRITERIO (Consumiciones)Total AperitivosHiper+Super+Discount+G.A</v>
      </c>
      <c r="B234" s="23">
        <v>0</v>
      </c>
      <c r="C234" s="23">
        <v>0</v>
      </c>
      <c r="D234" s="23" t="s">
        <v>109</v>
      </c>
      <c r="E234" s="56">
        <v>42.1998492840995</v>
      </c>
      <c r="F234" s="56">
        <v>40.783859084270603</v>
      </c>
      <c r="G234" s="56">
        <v>35.539402132860801</v>
      </c>
      <c r="H234" s="56">
        <v>39.194150968470701</v>
      </c>
      <c r="I234" s="56">
        <v>41.507512932096198</v>
      </c>
      <c r="J234" s="56">
        <v>39.688081978813898</v>
      </c>
      <c r="K234" s="56">
        <v>39.657110553358699</v>
      </c>
      <c r="L234" s="56">
        <v>42.627628661657603</v>
      </c>
      <c r="M234" s="85">
        <v>42.677383310259202</v>
      </c>
    </row>
    <row r="235" spans="1:13" x14ac:dyDescent="0.35">
      <c r="A235" s="23" t="str">
        <f>B3&amp;C233&amp;D235</f>
        <v>DISTRIBUCION VOLUMEN X CRITERIO (Consumiciones)Total AperitivosRestaurantes</v>
      </c>
      <c r="B235" s="23">
        <v>0</v>
      </c>
      <c r="C235" s="23">
        <v>0</v>
      </c>
      <c r="D235" s="24" t="s">
        <v>110</v>
      </c>
      <c r="E235" s="24">
        <v>1.94708171506966</v>
      </c>
      <c r="F235" s="24">
        <v>1.06404196211816</v>
      </c>
      <c r="G235" s="24">
        <v>1.77290380062944</v>
      </c>
      <c r="H235" s="24">
        <v>1.73499036512841</v>
      </c>
      <c r="I235" s="24">
        <v>2.13173716777175</v>
      </c>
      <c r="J235" s="24">
        <v>3.5624623325665601</v>
      </c>
      <c r="K235" s="24">
        <v>2.57230868041579</v>
      </c>
      <c r="L235" s="24">
        <v>1.73087101681682</v>
      </c>
      <c r="M235" s="85">
        <v>2.8351193927369298</v>
      </c>
    </row>
    <row r="236" spans="1:13" x14ac:dyDescent="0.35">
      <c r="A236" s="23" t="str">
        <f>B3&amp;C233&amp;D236</f>
        <v>DISTRIBUCION VOLUMEN X CRITERIO (Consumiciones)Total AperitivosRestaurantes Fast Food</v>
      </c>
      <c r="B236" s="23">
        <v>0</v>
      </c>
      <c r="C236" s="23">
        <v>0</v>
      </c>
      <c r="D236" s="23" t="s">
        <v>111</v>
      </c>
      <c r="E236" s="56">
        <v>1.74351863660078</v>
      </c>
      <c r="F236" s="56">
        <v>1.6115048670276499</v>
      </c>
      <c r="G236" s="56">
        <v>2.3945750264025301</v>
      </c>
      <c r="H236" s="56">
        <v>1.64022226652048</v>
      </c>
      <c r="I236" s="56">
        <v>1.4247724255510701</v>
      </c>
      <c r="J236" s="56">
        <v>1.9295046630699</v>
      </c>
      <c r="K236" s="56">
        <v>2.0465475753557598</v>
      </c>
      <c r="L236" s="56">
        <v>1.9587052044213999</v>
      </c>
      <c r="M236" s="85">
        <v>1.9962196822913501</v>
      </c>
    </row>
    <row r="237" spans="1:13" x14ac:dyDescent="0.35">
      <c r="A237" s="23" t="str">
        <f>B3&amp;C233&amp;D237</f>
        <v>DISTRIBUCION VOLUMEN X CRITERIO (Consumiciones)Total AperitivosBares/Cafeterias/Cervecerias</v>
      </c>
      <c r="B237" s="23">
        <v>0</v>
      </c>
      <c r="C237" s="23">
        <v>0</v>
      </c>
      <c r="D237" s="24" t="s">
        <v>112</v>
      </c>
      <c r="E237" s="24">
        <v>9.1020810387803603</v>
      </c>
      <c r="F237" s="24">
        <v>10.140064796821701</v>
      </c>
      <c r="G237" s="24">
        <v>11.0718900699079</v>
      </c>
      <c r="H237" s="24">
        <v>9.9818017209874093</v>
      </c>
      <c r="I237" s="24">
        <v>10.004677419503601</v>
      </c>
      <c r="J237" s="24">
        <v>9.7464857302640695</v>
      </c>
      <c r="K237" s="24">
        <v>12.853914592853901</v>
      </c>
      <c r="L237" s="24">
        <v>7.0254930878708404</v>
      </c>
      <c r="M237" s="85">
        <v>7.8772085954844702</v>
      </c>
    </row>
    <row r="238" spans="1:13" x14ac:dyDescent="0.35">
      <c r="A238" s="23" t="str">
        <f>B3&amp;C233&amp;D238</f>
        <v>DISTRIBUCION VOLUMEN X CRITERIO (Consumiciones)Total AperitivosPanaderias/Pastelerias</v>
      </c>
      <c r="B238" s="23">
        <v>0</v>
      </c>
      <c r="C238" s="23">
        <v>0</v>
      </c>
      <c r="D238" s="23" t="s">
        <v>113</v>
      </c>
      <c r="E238" s="56">
        <v>1.29545649527564</v>
      </c>
      <c r="F238" s="56">
        <v>3.1294426714439498</v>
      </c>
      <c r="G238" s="56">
        <v>1.04752104297552</v>
      </c>
      <c r="H238" s="56">
        <v>0.71996993255589903</v>
      </c>
      <c r="I238" s="56">
        <v>1.5289377275859799</v>
      </c>
      <c r="J238" s="56">
        <v>1.6098794099175999</v>
      </c>
      <c r="K238" s="56">
        <v>0.69519111240025599</v>
      </c>
      <c r="L238" s="56">
        <v>0.85205047459679595</v>
      </c>
      <c r="M238" s="85">
        <v>0.936262706235371</v>
      </c>
    </row>
    <row r="239" spans="1:13" x14ac:dyDescent="0.35">
      <c r="A239" s="23" t="str">
        <f>B3&amp;C233&amp;D239</f>
        <v>DISTRIBUCION VOLUMEN X CRITERIO (Consumiciones)Total AperitivosTda.Alimentacion/Delicatesen</v>
      </c>
      <c r="B239" s="23">
        <v>0</v>
      </c>
      <c r="C239" s="23">
        <v>0</v>
      </c>
      <c r="D239" s="24" t="s">
        <v>114</v>
      </c>
      <c r="E239" s="24">
        <v>6.5400428960639996</v>
      </c>
      <c r="F239" s="24">
        <v>7.3467421149469496</v>
      </c>
      <c r="G239" s="24">
        <v>7.9536650507778797</v>
      </c>
      <c r="H239" s="24">
        <v>8.0692963221369496</v>
      </c>
      <c r="I239" s="24">
        <v>7.1713706868795102</v>
      </c>
      <c r="J239" s="24">
        <v>7.9141562585402099</v>
      </c>
      <c r="K239" s="24">
        <v>8.0281267018682101</v>
      </c>
      <c r="L239" s="24">
        <v>6.55237557765044</v>
      </c>
      <c r="M239" s="85">
        <v>7.2730297420027901</v>
      </c>
    </row>
    <row r="240" spans="1:13" x14ac:dyDescent="0.35">
      <c r="A240" s="23" t="str">
        <f>B3&amp;C233&amp;D240</f>
        <v>DISTRIBUCION VOLUMEN X CRITERIO (Consumiciones)Total AperitivosCanal Conveniencia/24h</v>
      </c>
      <c r="B240" s="23">
        <v>0</v>
      </c>
      <c r="C240" s="23">
        <v>0</v>
      </c>
      <c r="D240" s="23" t="s">
        <v>116</v>
      </c>
      <c r="E240" s="56">
        <v>23.008420767878199</v>
      </c>
      <c r="F240" s="56">
        <v>21.528756112545899</v>
      </c>
      <c r="G240" s="56">
        <v>20.367738249907401</v>
      </c>
      <c r="H240" s="56">
        <v>23.453711086747099</v>
      </c>
      <c r="I240" s="56">
        <v>20.954627185678799</v>
      </c>
      <c r="J240" s="56">
        <v>21.773278700095702</v>
      </c>
      <c r="K240" s="56">
        <v>15.121039826675799</v>
      </c>
      <c r="L240" s="56">
        <v>18.601242993738499</v>
      </c>
      <c r="M240" s="85">
        <v>17.7186799213267</v>
      </c>
    </row>
    <row r="241" spans="1:13" x14ac:dyDescent="0.35">
      <c r="A241" s="23" t="str">
        <f>B3&amp;C233&amp;D241</f>
        <v>DISTRIBUCION VOLUMEN X CRITERIO (Consumiciones)Total AperitivosHoteles</v>
      </c>
      <c r="B241" s="23">
        <v>0</v>
      </c>
      <c r="C241" s="23">
        <v>0</v>
      </c>
      <c r="D241" s="24" t="s">
        <v>117</v>
      </c>
      <c r="E241" s="24">
        <v>5.43621200703341E-2</v>
      </c>
      <c r="F241" s="24">
        <v>6.3581433199772996E-2</v>
      </c>
      <c r="G241" s="24">
        <v>0.317501909484464</v>
      </c>
      <c r="H241" s="24">
        <v>0.14692165852686101</v>
      </c>
      <c r="I241" s="24">
        <v>7.3235279736440798E-2</v>
      </c>
      <c r="J241" s="24">
        <v>5.1917261050471203E-2</v>
      </c>
      <c r="K241" s="24">
        <v>6.55059506191841E-2</v>
      </c>
      <c r="L241" s="24">
        <v>1.50039218071258</v>
      </c>
      <c r="M241" s="85">
        <v>7.33075712320235E-2</v>
      </c>
    </row>
    <row r="242" spans="1:13" x14ac:dyDescent="0.35">
      <c r="A242" s="23" t="str">
        <f>B3&amp;C233&amp;D242</f>
        <v>DISTRIBUCION VOLUMEN X CRITERIO (Consumiciones)Total AperitivosEstaciones de servicio</v>
      </c>
      <c r="B242" s="23">
        <v>0</v>
      </c>
      <c r="C242" s="23">
        <v>0</v>
      </c>
      <c r="D242" s="23" t="s">
        <v>118</v>
      </c>
      <c r="E242" s="56">
        <v>1.93984735184434</v>
      </c>
      <c r="F242" s="56">
        <v>2.6150983214668302</v>
      </c>
      <c r="G242" s="56">
        <v>4.3373298415707602</v>
      </c>
      <c r="H242" s="56">
        <v>2.9435346689258801</v>
      </c>
      <c r="I242" s="56">
        <v>2.5647296737523</v>
      </c>
      <c r="J242" s="56">
        <v>2.4016864151100501</v>
      </c>
      <c r="K242" s="56">
        <v>3.8215176816707301</v>
      </c>
      <c r="L242" s="56">
        <v>2.8033971703960399</v>
      </c>
      <c r="M242" s="85">
        <v>1.5124768576152099</v>
      </c>
    </row>
    <row r="243" spans="1:13" x14ac:dyDescent="0.35">
      <c r="A243" s="23" t="str">
        <f>B3&amp;C233&amp;D243</f>
        <v>DISTRIBUCION VOLUMEN X CRITERIO (Consumiciones)Total AperitivosMaquinas dispensadoras</v>
      </c>
      <c r="B243" s="23">
        <v>0</v>
      </c>
      <c r="C243" s="23">
        <v>0</v>
      </c>
      <c r="D243" s="24" t="s">
        <v>119</v>
      </c>
      <c r="E243" s="24">
        <v>5.9504979421482798</v>
      </c>
      <c r="F243" s="24">
        <v>4.9931763925140498</v>
      </c>
      <c r="G243" s="24">
        <v>4.9581030650826801</v>
      </c>
      <c r="H243" s="24">
        <v>4.9875801521645204</v>
      </c>
      <c r="I243" s="24">
        <v>6.8143064457054896</v>
      </c>
      <c r="J243" s="24">
        <v>6.2776920111558896</v>
      </c>
      <c r="K243" s="24">
        <v>6.7377598678758304</v>
      </c>
      <c r="L243" s="24">
        <v>4.7738642187196803</v>
      </c>
      <c r="M243" s="85">
        <v>4.9192340462925204</v>
      </c>
    </row>
    <row r="244" spans="1:13" x14ac:dyDescent="0.35">
      <c r="A244" s="23" t="str">
        <f>B3&amp;C233&amp;D244</f>
        <v>DISTRIBUCION VOLUMEN X CRITERIO (Consumiciones)Total AperitivosServicio en la empresa</v>
      </c>
      <c r="B244" s="23">
        <v>0</v>
      </c>
      <c r="C244" s="23">
        <v>0</v>
      </c>
      <c r="D244" s="23" t="s">
        <v>120</v>
      </c>
      <c r="E244" s="56">
        <v>0.81974223716499495</v>
      </c>
      <c r="F244" s="56">
        <v>1.01843149064176</v>
      </c>
      <c r="G244" s="56">
        <v>0.58271401860227801</v>
      </c>
      <c r="H244" s="56">
        <v>1.2671583773547299</v>
      </c>
      <c r="I244" s="56">
        <v>0.38961197714614698</v>
      </c>
      <c r="J244" s="56">
        <v>0.74486600800314196</v>
      </c>
      <c r="K244" s="56">
        <v>0.35519432375156901</v>
      </c>
      <c r="L244" s="56">
        <v>0.759458620686571</v>
      </c>
      <c r="M244" s="85">
        <v>0.424721623710208</v>
      </c>
    </row>
    <row r="245" spans="1:13" x14ac:dyDescent="0.35">
      <c r="A245" s="23" t="str">
        <f>B3&amp;C233&amp;D245</f>
        <v>DISTRIBUCION VOLUMEN X CRITERIO (Consumiciones)Total AperitivosResto de canales</v>
      </c>
      <c r="B245" s="23">
        <v>0</v>
      </c>
      <c r="C245" s="23">
        <v>0</v>
      </c>
      <c r="D245" s="24" t="s">
        <v>121</v>
      </c>
      <c r="E245" s="24">
        <v>5.3991281664831003</v>
      </c>
      <c r="F245" s="24">
        <v>5.70528345178304</v>
      </c>
      <c r="G245" s="24">
        <v>9.6566933139586002</v>
      </c>
      <c r="H245" s="24">
        <v>5.8606440413302803</v>
      </c>
      <c r="I245" s="24">
        <v>5.4344704598355396</v>
      </c>
      <c r="J245" s="24">
        <v>4.2999585545116803</v>
      </c>
      <c r="K245" s="24">
        <v>8.0457595363814995</v>
      </c>
      <c r="L245" s="24">
        <v>10.814510596928599</v>
      </c>
      <c r="M245" s="85">
        <v>11.756357317559599</v>
      </c>
    </row>
    <row r="246" spans="1:13" x14ac:dyDescent="0.35">
      <c r="A246" s="23" t="str">
        <f>B3&amp;C233&amp;D246</f>
        <v>DISTRIBUCION VOLUMEN X CRITERIO (Consumiciones)Total AperitivosEN LA CALLE</v>
      </c>
      <c r="B246" s="23">
        <v>0</v>
      </c>
      <c r="C246" s="23">
        <v>0</v>
      </c>
      <c r="D246" s="23" t="s">
        <v>123</v>
      </c>
      <c r="E246" s="56">
        <v>39.630630108399501</v>
      </c>
      <c r="F246" s="56">
        <v>39.943454156611999</v>
      </c>
      <c r="G246" s="56">
        <v>41.799616205919399</v>
      </c>
      <c r="H246" s="56">
        <v>35.900744210771101</v>
      </c>
      <c r="I246" s="56">
        <v>35.1760398032716</v>
      </c>
      <c r="J246" s="56">
        <v>35.314804726595497</v>
      </c>
      <c r="K246" s="56">
        <v>36.080101756919902</v>
      </c>
      <c r="L246" s="56">
        <v>32.053756930240098</v>
      </c>
      <c r="M246" s="85">
        <v>34.497854402631397</v>
      </c>
    </row>
    <row r="247" spans="1:13" x14ac:dyDescent="0.35">
      <c r="A247" s="23" t="str">
        <f>B3&amp;C233&amp;D247</f>
        <v>DISTRIBUCION VOLUMEN X CRITERIO (Consumiciones)Total AperitivosEN CASA DE OTROS</v>
      </c>
      <c r="B247" s="23">
        <v>0</v>
      </c>
      <c r="C247" s="23">
        <v>0</v>
      </c>
      <c r="D247" s="24" t="s">
        <v>125</v>
      </c>
      <c r="E247" s="24">
        <v>16.416810619674202</v>
      </c>
      <c r="F247" s="24">
        <v>16.349773663232501</v>
      </c>
      <c r="G247" s="24">
        <v>10.4291790305932</v>
      </c>
      <c r="H247" s="24">
        <v>19.0623774876242</v>
      </c>
      <c r="I247" s="24">
        <v>17.790781885562801</v>
      </c>
      <c r="J247" s="24">
        <v>17.683088611901901</v>
      </c>
      <c r="K247" s="24">
        <v>14.3012647100609</v>
      </c>
      <c r="L247" s="24">
        <v>17.415193715807199</v>
      </c>
      <c r="M247" s="85">
        <v>15.9915020387698</v>
      </c>
    </row>
    <row r="248" spans="1:13" x14ac:dyDescent="0.35">
      <c r="A248" s="23" t="str">
        <f>B3&amp;C233&amp;D248</f>
        <v>DISTRIBUCION VOLUMEN X CRITERIO (Consumiciones)Total AperitivosEN EL ESTABLECIMIENTO</v>
      </c>
      <c r="B248" s="23">
        <v>0</v>
      </c>
      <c r="C248" s="23">
        <v>0</v>
      </c>
      <c r="D248" s="23" t="s">
        <v>127</v>
      </c>
      <c r="E248" s="56">
        <v>16.378667903309999</v>
      </c>
      <c r="F248" s="56">
        <v>16.1323902567411</v>
      </c>
      <c r="G248" s="56">
        <v>18.404099612200699</v>
      </c>
      <c r="H248" s="56">
        <v>16.616075284893199</v>
      </c>
      <c r="I248" s="56">
        <v>16.2245382778055</v>
      </c>
      <c r="J248" s="56">
        <v>16.7256978316227</v>
      </c>
      <c r="K248" s="56">
        <v>19.3927438259181</v>
      </c>
      <c r="L248" s="56">
        <v>13.6074454412681</v>
      </c>
      <c r="M248" s="85">
        <v>13.9608735394129</v>
      </c>
    </row>
    <row r="249" spans="1:13" x14ac:dyDescent="0.35">
      <c r="A249" s="23" t="str">
        <f>B3&amp;C233&amp;D249</f>
        <v>DISTRIBUCION VOLUMEN X CRITERIO (Consumiciones)Total AperitivosEN EL TRABAJO</v>
      </c>
      <c r="B249" s="23">
        <v>0</v>
      </c>
      <c r="C249" s="23">
        <v>0</v>
      </c>
      <c r="D249" s="24" t="s">
        <v>129</v>
      </c>
      <c r="E249" s="24">
        <v>9.6766255096322897</v>
      </c>
      <c r="F249" s="24">
        <v>9.1280928049370207</v>
      </c>
      <c r="G249" s="24">
        <v>8.3851347600654602</v>
      </c>
      <c r="H249" s="24">
        <v>10.0106980298349</v>
      </c>
      <c r="I249" s="24">
        <v>10.5472673076054</v>
      </c>
      <c r="J249" s="24">
        <v>12.4937967506013</v>
      </c>
      <c r="K249" s="24">
        <v>9.1670021073568098</v>
      </c>
      <c r="L249" s="24">
        <v>10.3320344117334</v>
      </c>
      <c r="M249" s="85">
        <v>8.7041039880284199</v>
      </c>
    </row>
    <row r="250" spans="1:13" x14ac:dyDescent="0.35">
      <c r="A250" s="23" t="str">
        <f>B3&amp;C233&amp;D250</f>
        <v>DISTRIBUCION VOLUMEN X CRITERIO (Consumiciones)Total AperitivosEN COLEGIO/INSTITUTO/UNIV.</v>
      </c>
      <c r="B250" s="23">
        <v>0</v>
      </c>
      <c r="C250" s="23">
        <v>0</v>
      </c>
      <c r="D250" s="23" t="s">
        <v>131</v>
      </c>
      <c r="E250" s="56">
        <v>2.7801874287480901</v>
      </c>
      <c r="F250" s="56">
        <v>2.53233584226584</v>
      </c>
      <c r="G250" s="56">
        <v>1.3962839008150201</v>
      </c>
      <c r="H250" s="56">
        <v>1.8972989135851701</v>
      </c>
      <c r="I250" s="56">
        <v>1.7561016337755799</v>
      </c>
      <c r="J250" s="56">
        <v>1.39296023947891</v>
      </c>
      <c r="K250" s="56">
        <v>0.90720600596689804</v>
      </c>
      <c r="L250" s="56">
        <v>2.20754990354233</v>
      </c>
      <c r="M250" s="85">
        <v>0.56492669819228802</v>
      </c>
    </row>
    <row r="251" spans="1:13" x14ac:dyDescent="0.35">
      <c r="A251" s="23" t="str">
        <f>B3&amp;C233&amp;D251</f>
        <v>DISTRIBUCION VOLUMEN X CRITERIO (Consumiciones)Total AperitivosEN MI CASA</v>
      </c>
      <c r="B251" s="23">
        <v>0</v>
      </c>
      <c r="C251" s="23">
        <v>0</v>
      </c>
      <c r="D251" s="24" t="s">
        <v>133</v>
      </c>
      <c r="E251" s="24">
        <v>4.8223971557204397</v>
      </c>
      <c r="F251" s="24">
        <v>4.6889954393565203</v>
      </c>
      <c r="G251" s="24">
        <v>4.1041071306860299</v>
      </c>
      <c r="H251" s="24">
        <v>4.0862013688162397</v>
      </c>
      <c r="I251" s="24">
        <v>4.2098703699774198</v>
      </c>
      <c r="J251" s="24">
        <v>3.6553635710446302</v>
      </c>
      <c r="K251" s="24">
        <v>6.2472844102952703</v>
      </c>
      <c r="L251" s="24">
        <v>6.1023113172531804</v>
      </c>
      <c r="M251" s="85">
        <v>7.03675299311048</v>
      </c>
    </row>
    <row r="252" spans="1:13" x14ac:dyDescent="0.35">
      <c r="A252" s="23" t="str">
        <f>B3&amp;C233&amp;D252</f>
        <v>DISTRIBUCION VOLUMEN X CRITERIO (Consumiciones)Total AperitivosEN M.TRANSP.(AVION,TREN,AUTOC,E</v>
      </c>
      <c r="B252" s="23">
        <v>0</v>
      </c>
      <c r="C252" s="23">
        <v>0</v>
      </c>
      <c r="D252" s="23" t="s">
        <v>135</v>
      </c>
      <c r="E252" s="56">
        <v>0.51325921202635605</v>
      </c>
      <c r="F252" s="56">
        <v>0.43019236405060102</v>
      </c>
      <c r="G252" s="56">
        <v>0.71218957263383798</v>
      </c>
      <c r="H252" s="56">
        <v>0.205554918768065</v>
      </c>
      <c r="I252" s="56">
        <v>0.47511935722845799</v>
      </c>
      <c r="J252" s="56">
        <v>0.243641556250939</v>
      </c>
      <c r="K252" s="56">
        <v>0.55246985473444898</v>
      </c>
      <c r="L252" s="56">
        <v>0.81112755755933896</v>
      </c>
      <c r="M252" s="85">
        <v>0.69857617796784699</v>
      </c>
    </row>
    <row r="253" spans="1:13" x14ac:dyDescent="0.35">
      <c r="A253" s="23" t="str">
        <f>B3&amp;C233&amp;D253</f>
        <v>DISTRIBUCION VOLUMEN X CRITERIO (Consumiciones)Total AperitivosEN OTRO LUGAR</v>
      </c>
      <c r="B253" s="23">
        <v>0</v>
      </c>
      <c r="C253" s="23">
        <v>0</v>
      </c>
      <c r="D253" s="24" t="s">
        <v>137</v>
      </c>
      <c r="E253" s="24">
        <v>9.7814464861940404</v>
      </c>
      <c r="F253" s="24">
        <v>10.794750052678699</v>
      </c>
      <c r="G253" s="24">
        <v>14.769417893573401</v>
      </c>
      <c r="H253" s="24">
        <v>12.2210372437623</v>
      </c>
      <c r="I253" s="24">
        <v>13.8202800731781</v>
      </c>
      <c r="J253" s="24">
        <v>12.490620469727601</v>
      </c>
      <c r="K253" s="24">
        <v>13.351903428598501</v>
      </c>
      <c r="L253" s="24">
        <v>17.470573031024799</v>
      </c>
      <c r="M253" s="85">
        <v>18.545421964610799</v>
      </c>
    </row>
    <row r="254" spans="1:13" x14ac:dyDescent="0.35">
      <c r="A254" s="23" t="str">
        <f>B3&amp;C233&amp;D254</f>
        <v>DISTRIBUCION VOLUMEN X CRITERIO (Consumiciones)Total AperitivosDESAYUNO</v>
      </c>
      <c r="B254" s="23">
        <v>0</v>
      </c>
      <c r="C254" s="23">
        <v>0</v>
      </c>
      <c r="D254" s="23" t="s">
        <v>139</v>
      </c>
      <c r="E254" s="56">
        <v>5.6439618959287401</v>
      </c>
      <c r="F254" s="56">
        <v>4.7631355655109102</v>
      </c>
      <c r="G254" s="56">
        <v>6.2280405773353502</v>
      </c>
      <c r="H254" s="56">
        <v>4.4681019302966902</v>
      </c>
      <c r="I254" s="56">
        <v>5.0158072792456299</v>
      </c>
      <c r="J254" s="56">
        <v>4.0738697960121799</v>
      </c>
      <c r="K254" s="56">
        <v>4.0050649077735399</v>
      </c>
      <c r="L254" s="56">
        <v>3.9657993376304801</v>
      </c>
      <c r="M254" s="85">
        <v>2.8683358762316402</v>
      </c>
    </row>
    <row r="255" spans="1:13" x14ac:dyDescent="0.35">
      <c r="A255" s="23" t="str">
        <f>B3&amp;C233&amp;D255</f>
        <v>DISTRIBUCION VOLUMEN X CRITERIO (Consumiciones)Total AperitivosAPERITIVO/ANTES DE COMER</v>
      </c>
      <c r="B255" s="23">
        <v>0</v>
      </c>
      <c r="C255" s="23">
        <v>0</v>
      </c>
      <c r="D255" s="24" t="s">
        <v>141</v>
      </c>
      <c r="E255" s="24">
        <v>19.539188066392299</v>
      </c>
      <c r="F255" s="24">
        <v>19.080540689352301</v>
      </c>
      <c r="G255" s="24">
        <v>21.702536399657401</v>
      </c>
      <c r="H255" s="24">
        <v>20.472631981128899</v>
      </c>
      <c r="I255" s="24">
        <v>19.350816611020399</v>
      </c>
      <c r="J255" s="24">
        <v>18.665156651276899</v>
      </c>
      <c r="K255" s="24">
        <v>21.898485781261101</v>
      </c>
      <c r="L255" s="24">
        <v>21.620927156345498</v>
      </c>
      <c r="M255" s="85">
        <v>21.188620451105301</v>
      </c>
    </row>
    <row r="256" spans="1:13" x14ac:dyDescent="0.35">
      <c r="A256" s="23" t="str">
        <f>B3&amp;C233&amp;D256</f>
        <v>DISTRIBUCION VOLUMEN X CRITERIO (Consumiciones)Total AperitivosCOMIDA</v>
      </c>
      <c r="B256" s="23">
        <v>0</v>
      </c>
      <c r="C256" s="23">
        <v>0</v>
      </c>
      <c r="D256" s="23" t="s">
        <v>143</v>
      </c>
      <c r="E256" s="56">
        <v>6.9041099066720797</v>
      </c>
      <c r="F256" s="56">
        <v>7.4575926358000402</v>
      </c>
      <c r="G256" s="56">
        <v>7.8720297591484902</v>
      </c>
      <c r="H256" s="56">
        <v>6.6660262799428596</v>
      </c>
      <c r="I256" s="56">
        <v>7.3608061767769302</v>
      </c>
      <c r="J256" s="56">
        <v>7.9473425116689898</v>
      </c>
      <c r="K256" s="56">
        <v>9.4081642317618908</v>
      </c>
      <c r="L256" s="56">
        <v>9.8948580055397208</v>
      </c>
      <c r="M256" s="85">
        <v>10.012362707183</v>
      </c>
    </row>
    <row r="257" spans="1:13" x14ac:dyDescent="0.35">
      <c r="A257" s="23" t="str">
        <f>B3&amp;C233&amp;D257</f>
        <v>DISTRIBUCION VOLUMEN X CRITERIO (Consumiciones)Total AperitivosTARDE/MERIENDA</v>
      </c>
      <c r="B257" s="23">
        <v>0</v>
      </c>
      <c r="C257" s="23">
        <v>0</v>
      </c>
      <c r="D257" s="24" t="s">
        <v>145</v>
      </c>
      <c r="E257" s="24">
        <v>36.596224373466299</v>
      </c>
      <c r="F257" s="24">
        <v>37.217660322886097</v>
      </c>
      <c r="G257" s="24">
        <v>33.362463364950798</v>
      </c>
      <c r="H257" s="24">
        <v>30.9220073756603</v>
      </c>
      <c r="I257" s="24">
        <v>34.738788723636503</v>
      </c>
      <c r="J257" s="24">
        <v>37.338149938555702</v>
      </c>
      <c r="K257" s="24">
        <v>30.634071697487698</v>
      </c>
      <c r="L257" s="24">
        <v>31.033765104770801</v>
      </c>
      <c r="M257" s="85">
        <v>30.195382464253701</v>
      </c>
    </row>
    <row r="258" spans="1:13" x14ac:dyDescent="0.35">
      <c r="A258" s="23" t="str">
        <f>B3&amp;C233&amp;D258</f>
        <v>DISTRIBUCION VOLUMEN X CRITERIO (Consumiciones)Total AperitivosANTES DE CENAR</v>
      </c>
      <c r="B258" s="23">
        <v>0</v>
      </c>
      <c r="C258" s="23">
        <v>0</v>
      </c>
      <c r="D258" s="23" t="s">
        <v>147</v>
      </c>
      <c r="E258" s="56">
        <v>6.4591919309025601</v>
      </c>
      <c r="F258" s="56">
        <v>6.6836985050551396</v>
      </c>
      <c r="G258" s="56">
        <v>8.2225317058740508</v>
      </c>
      <c r="H258" s="56">
        <v>6.8484775241702396</v>
      </c>
      <c r="I258" s="56">
        <v>9.2797973302728707</v>
      </c>
      <c r="J258" s="56">
        <v>6.6349068743405404</v>
      </c>
      <c r="K258" s="56">
        <v>8.2118174768545895</v>
      </c>
      <c r="L258" s="56">
        <v>6.5591996114861999</v>
      </c>
      <c r="M258" s="85">
        <v>5.8267032752128198</v>
      </c>
    </row>
    <row r="259" spans="1:13" x14ac:dyDescent="0.35">
      <c r="A259" s="23" t="str">
        <f>B3&amp;C233&amp;D259</f>
        <v>DISTRIBUCION VOLUMEN X CRITERIO (Consumiciones)Total AperitivosCENA</v>
      </c>
      <c r="B259" s="23">
        <v>0</v>
      </c>
      <c r="C259" s="23">
        <v>0</v>
      </c>
      <c r="D259" s="24" t="s">
        <v>149</v>
      </c>
      <c r="E259" s="24">
        <v>4.54372577435125</v>
      </c>
      <c r="F259" s="24">
        <v>4.1700202076307802</v>
      </c>
      <c r="G259" s="24">
        <v>5.1349757827481</v>
      </c>
      <c r="H259" s="24">
        <v>5.3111016977308196</v>
      </c>
      <c r="I259" s="24">
        <v>4.6866036675766303</v>
      </c>
      <c r="J259" s="24">
        <v>5.2681830768479001</v>
      </c>
      <c r="K259" s="24">
        <v>5.1077223379821497</v>
      </c>
      <c r="L259" s="24">
        <v>3.6555758974767198</v>
      </c>
      <c r="M259" s="85">
        <v>4.67461526996793</v>
      </c>
    </row>
    <row r="260" spans="1:13" x14ac:dyDescent="0.35">
      <c r="A260" s="23" t="str">
        <f>B3&amp;C233&amp;D260</f>
        <v>DISTRIBUCION VOLUMEN X CRITERIO (Consumiciones)Total AperitivosDESPUES DE LA CENA</v>
      </c>
      <c r="B260" s="23">
        <v>0</v>
      </c>
      <c r="C260" s="23">
        <v>0</v>
      </c>
      <c r="D260" s="23" t="s">
        <v>151</v>
      </c>
      <c r="E260" s="56">
        <v>1.7609367572894301</v>
      </c>
      <c r="F260" s="56">
        <v>1.4621605453073201</v>
      </c>
      <c r="G260" s="56">
        <v>2.4071850018163801</v>
      </c>
      <c r="H260" s="56">
        <v>1.9778414565268001</v>
      </c>
      <c r="I260" s="56">
        <v>2.6927608860711598</v>
      </c>
      <c r="J260" s="56">
        <v>2.9424034401565198</v>
      </c>
      <c r="K260" s="56">
        <v>4.29063099353586</v>
      </c>
      <c r="L260" s="56">
        <v>3.5149068917375499</v>
      </c>
      <c r="M260" s="85">
        <v>3.28898581863952</v>
      </c>
    </row>
    <row r="261" spans="1:13" x14ac:dyDescent="0.35">
      <c r="A261" s="23" t="str">
        <f>B3&amp;C233&amp;D261</f>
        <v>DISTRIBUCION VOLUMEN X CRITERIO (Consumiciones)Total AperitivosDURANTE EL DIA</v>
      </c>
      <c r="B261" s="23">
        <v>0</v>
      </c>
      <c r="C261" s="23">
        <v>0</v>
      </c>
      <c r="D261" s="24" t="s">
        <v>153</v>
      </c>
      <c r="E261" s="24">
        <v>18.552686800765201</v>
      </c>
      <c r="F261" s="24">
        <v>19.165173767056</v>
      </c>
      <c r="G261" s="24">
        <v>15.070269730929599</v>
      </c>
      <c r="H261" s="24">
        <v>23.3337984650653</v>
      </c>
      <c r="I261" s="24">
        <v>16.874607332016499</v>
      </c>
      <c r="J261" s="24">
        <v>17.1299542289782</v>
      </c>
      <c r="K261" s="24">
        <v>16.4440129756352</v>
      </c>
      <c r="L261" s="24">
        <v>19.754960840062701</v>
      </c>
      <c r="M261" s="85">
        <v>21.945011367660001</v>
      </c>
    </row>
    <row r="262" spans="1:13" x14ac:dyDescent="0.35">
      <c r="A262" s="23" t="str">
        <f>B3&amp;C233&amp;D262</f>
        <v>DISTRIBUCION VOLUMEN X CRITERIO (Consumiciones)Total AperitivosCON AMIGOS</v>
      </c>
      <c r="B262" s="23">
        <v>0</v>
      </c>
      <c r="C262" s="23">
        <v>0</v>
      </c>
      <c r="D262" s="23" t="s">
        <v>155</v>
      </c>
      <c r="E262" s="56">
        <v>18.066832840608299</v>
      </c>
      <c r="F262" s="56">
        <v>19.2903835736101</v>
      </c>
      <c r="G262" s="56">
        <v>20.498538814004601</v>
      </c>
      <c r="H262" s="56">
        <v>21.584363267882701</v>
      </c>
      <c r="I262" s="56">
        <v>18.230809894725802</v>
      </c>
      <c r="J262" s="56">
        <v>16.4281499928511</v>
      </c>
      <c r="K262" s="56">
        <v>19.924910614921998</v>
      </c>
      <c r="L262" s="56">
        <v>18.682532172681199</v>
      </c>
      <c r="M262" s="85">
        <v>19.153736079031699</v>
      </c>
    </row>
    <row r="263" spans="1:13" x14ac:dyDescent="0.35">
      <c r="A263" s="23" t="str">
        <f>B3&amp;C233&amp;D263</f>
        <v>DISTRIBUCION VOLUMEN X CRITERIO (Consumiciones)Total AperitivosCON CLIENTES</v>
      </c>
      <c r="B263" s="23">
        <v>0</v>
      </c>
      <c r="C263" s="23">
        <v>0</v>
      </c>
      <c r="D263" s="24" t="s">
        <v>157</v>
      </c>
      <c r="E263" s="24">
        <v>0.25650161343303801</v>
      </c>
      <c r="F263" s="24">
        <v>1.04473935547104</v>
      </c>
      <c r="G263" s="24">
        <v>0.40440161640407002</v>
      </c>
      <c r="H263" s="24">
        <v>0.64613882521013999</v>
      </c>
      <c r="I263" s="24">
        <v>0.245025744258629</v>
      </c>
      <c r="J263" s="24">
        <v>0.320259423419054</v>
      </c>
      <c r="K263" s="24">
        <v>0.14378951294011799</v>
      </c>
      <c r="L263" s="24">
        <v>0.17472800009301401</v>
      </c>
      <c r="M263" s="85">
        <v>0.250134352904892</v>
      </c>
    </row>
    <row r="264" spans="1:13" x14ac:dyDescent="0.35">
      <c r="A264" s="23" t="str">
        <f>B3&amp;C233&amp;D264</f>
        <v>DISTRIBUCION VOLUMEN X CRITERIO (Consumiciones)Total AperitivosCON COMPAÑEROS DE TRABAJO</v>
      </c>
      <c r="B264" s="23">
        <v>0</v>
      </c>
      <c r="C264" s="23">
        <v>0</v>
      </c>
      <c r="D264" s="23" t="s">
        <v>159</v>
      </c>
      <c r="E264" s="56">
        <v>5.9678403184356501</v>
      </c>
      <c r="F264" s="56">
        <v>4.0453287110631697</v>
      </c>
      <c r="G264" s="56">
        <v>4.01008179690393</v>
      </c>
      <c r="H264" s="56">
        <v>3.5996453370543899</v>
      </c>
      <c r="I264" s="56">
        <v>4.3804393453088801</v>
      </c>
      <c r="J264" s="56">
        <v>5.3729469552044904</v>
      </c>
      <c r="K264" s="56">
        <v>3.7612419494234399</v>
      </c>
      <c r="L264" s="56">
        <v>4.2504017951770301</v>
      </c>
      <c r="M264" s="85">
        <v>2.8795467409405502</v>
      </c>
    </row>
    <row r="265" spans="1:13" x14ac:dyDescent="0.35">
      <c r="A265" s="23" t="str">
        <f>B3&amp;C233&amp;D265</f>
        <v>DISTRIBUCION VOLUMEN X CRITERIO (Consumiciones)Total AperitivosCON COMPAÑEROS DE CLASE</v>
      </c>
      <c r="B265" s="23">
        <v>0</v>
      </c>
      <c r="C265" s="23">
        <v>0</v>
      </c>
      <c r="D265" s="24" t="s">
        <v>161</v>
      </c>
      <c r="E265" s="24">
        <v>2.75594458292273</v>
      </c>
      <c r="F265" s="24">
        <v>1.3018154574247101</v>
      </c>
      <c r="G265" s="24">
        <v>0.72763900590165997</v>
      </c>
      <c r="H265" s="24">
        <v>0.89318083657264402</v>
      </c>
      <c r="I265" s="24">
        <v>1.56137890695994</v>
      </c>
      <c r="J265" s="24">
        <v>0.922246273073282</v>
      </c>
      <c r="K265" s="24">
        <v>1.00863143158194</v>
      </c>
      <c r="L265" s="24">
        <v>1.19872963857663</v>
      </c>
      <c r="M265" s="85">
        <v>0.59531388784310801</v>
      </c>
    </row>
    <row r="266" spans="1:13" x14ac:dyDescent="0.35">
      <c r="A266" s="23" t="str">
        <f>B3&amp;C233&amp;D266</f>
        <v>DISTRIBUCION VOLUMEN X CRITERIO (Consumiciones)Total AperitivosCON FAMILIA</v>
      </c>
      <c r="B266" s="23">
        <v>0</v>
      </c>
      <c r="C266" s="23">
        <v>0</v>
      </c>
      <c r="D266" s="23" t="s">
        <v>163</v>
      </c>
      <c r="E266" s="56">
        <v>34.487198809730799</v>
      </c>
      <c r="F266" s="56">
        <v>37.267900868774703</v>
      </c>
      <c r="G266" s="56">
        <v>37.653445609380299</v>
      </c>
      <c r="H266" s="56">
        <v>32.2141267151733</v>
      </c>
      <c r="I266" s="56">
        <v>32.480130192788998</v>
      </c>
      <c r="J266" s="56">
        <v>35.329012022811298</v>
      </c>
      <c r="K266" s="56">
        <v>35.029627305661499</v>
      </c>
      <c r="L266" s="56">
        <v>33.1694372721037</v>
      </c>
      <c r="M266" s="85">
        <v>30.447340467232799</v>
      </c>
    </row>
    <row r="267" spans="1:13" x14ac:dyDescent="0.35">
      <c r="A267" s="23" t="str">
        <f>B3&amp;C233&amp;D267</f>
        <v>DISTRIBUCION VOLUMEN X CRITERIO (Consumiciones)Total AperitivosCON LA PAREJA</v>
      </c>
      <c r="B267" s="23">
        <v>0</v>
      </c>
      <c r="C267" s="23">
        <v>0</v>
      </c>
      <c r="D267" s="24" t="s">
        <v>165</v>
      </c>
      <c r="E267" s="24">
        <v>7.7629973141653599</v>
      </c>
      <c r="F267" s="24">
        <v>7.9740998400666498</v>
      </c>
      <c r="G267" s="24">
        <v>9.92650153637085</v>
      </c>
      <c r="H267" s="24">
        <v>8.1064553639655799</v>
      </c>
      <c r="I267" s="24">
        <v>8.3233203958554594</v>
      </c>
      <c r="J267" s="24">
        <v>8.9137508528902405</v>
      </c>
      <c r="K267" s="24">
        <v>10.049036002652</v>
      </c>
      <c r="L267" s="24">
        <v>8.6984394159056304</v>
      </c>
      <c r="M267" s="85">
        <v>10.4369764695037</v>
      </c>
    </row>
    <row r="268" spans="1:13" x14ac:dyDescent="0.35">
      <c r="A268" s="23" t="str">
        <f>B3&amp;C233&amp;D268</f>
        <v>DISTRIBUCION VOLUMEN X CRITERIO (Consumiciones)Total AperitivosESTABA SOLO/A</v>
      </c>
      <c r="B268" s="23">
        <v>0</v>
      </c>
      <c r="C268" s="23">
        <v>0</v>
      </c>
      <c r="D268" s="23" t="s">
        <v>167</v>
      </c>
      <c r="E268" s="56">
        <v>28.3634958359902</v>
      </c>
      <c r="F268" s="56">
        <v>27.128441574273701</v>
      </c>
      <c r="G268" s="56">
        <v>25.7635583936862</v>
      </c>
      <c r="H268" s="56">
        <v>30.886640752184501</v>
      </c>
      <c r="I268" s="56">
        <v>33.5663985991728</v>
      </c>
      <c r="J268" s="56">
        <v>30.912922848047099</v>
      </c>
      <c r="K268" s="56">
        <v>28.642745305803501</v>
      </c>
      <c r="L268" s="56">
        <v>32.294306358872603</v>
      </c>
      <c r="M268" s="85">
        <v>34.7552743961011</v>
      </c>
    </row>
    <row r="269" spans="1:13" x14ac:dyDescent="0.35">
      <c r="A269" s="23" t="str">
        <f>B3&amp;C233&amp;D269</f>
        <v>DISTRIBUCION VOLUMEN X CRITERIO (Consumiciones)Total AperitivosOTROS</v>
      </c>
      <c r="B269" s="23">
        <v>0</v>
      </c>
      <c r="C269" s="23">
        <v>0</v>
      </c>
      <c r="D269" s="24" t="s">
        <v>169</v>
      </c>
      <c r="E269" s="24">
        <v>2.3392166637682799</v>
      </c>
      <c r="F269" s="24">
        <v>1.94727285791444</v>
      </c>
      <c r="G269" s="24">
        <v>1.0158618959652399</v>
      </c>
      <c r="H269" s="24">
        <v>2.0694300475098801</v>
      </c>
      <c r="I269" s="24">
        <v>1.2124812372743301</v>
      </c>
      <c r="J269" s="24">
        <v>1.8006815882490299</v>
      </c>
      <c r="K269" s="24">
        <v>1.43999064712429</v>
      </c>
      <c r="L269" s="24">
        <v>1.5314187282612499</v>
      </c>
      <c r="M269" s="85">
        <v>1.48168208630807</v>
      </c>
    </row>
    <row r="270" spans="1:13" x14ac:dyDescent="0.35">
      <c r="A270" s="23" t="str">
        <f>B3&amp;C233&amp;D270</f>
        <v>DISTRIBUCION VOLUMEN X CRITERIO (Consumiciones)Total AperitivosESTAR TRABAJANDO</v>
      </c>
      <c r="B270" s="23">
        <v>0</v>
      </c>
      <c r="C270" s="23">
        <v>0</v>
      </c>
      <c r="D270" s="23" t="s">
        <v>171</v>
      </c>
      <c r="E270" s="56">
        <v>7.9935849129519099</v>
      </c>
      <c r="F270" s="56">
        <v>7.2142848492824001</v>
      </c>
      <c r="G270" s="56">
        <v>6.3781502980341598</v>
      </c>
      <c r="H270" s="56">
        <v>12.508837502907101</v>
      </c>
      <c r="I270" s="56">
        <v>8.7396024285678706</v>
      </c>
      <c r="J270" s="56">
        <v>9.4711266114422106</v>
      </c>
      <c r="K270" s="56">
        <v>6.86883775720408</v>
      </c>
      <c r="L270" s="56">
        <v>7.1776019647493499</v>
      </c>
      <c r="M270" s="85">
        <v>6.2588337358033499</v>
      </c>
    </row>
    <row r="271" spans="1:13" x14ac:dyDescent="0.35">
      <c r="A271" s="23" t="str">
        <f>B3&amp;C233&amp;D271</f>
        <v>DISTRIBUCION VOLUMEN X CRITERIO (Consumiciones)Total AperitivosCOMIDA DE NEGOCIOS</v>
      </c>
      <c r="B271" s="23">
        <v>0</v>
      </c>
      <c r="C271" s="23">
        <v>0</v>
      </c>
      <c r="D271" s="24" t="s">
        <v>173</v>
      </c>
      <c r="E271" s="24">
        <v>0.50235255927192601</v>
      </c>
      <c r="F271" s="24">
        <v>0.110537274319193</v>
      </c>
      <c r="G271" s="24">
        <v>6.7078225272088399E-2</v>
      </c>
      <c r="H271" s="24">
        <v>0.25357661384099101</v>
      </c>
      <c r="I271" s="24">
        <v>0.39536889340742198</v>
      </c>
      <c r="J271" s="24" t="s">
        <v>203</v>
      </c>
      <c r="K271" s="24">
        <v>0.376134036180238</v>
      </c>
      <c r="L271" s="24">
        <v>0.301958757077811</v>
      </c>
      <c r="M271" s="85">
        <v>0.110688098805168</v>
      </c>
    </row>
    <row r="272" spans="1:13" x14ac:dyDescent="0.35">
      <c r="A272" s="23" t="str">
        <f>B3&amp;C233&amp;D272</f>
        <v>DISTRIBUCION VOLUMEN X CRITERIO (Consumiciones)Total AperitivosPOR PLACER/RELAX</v>
      </c>
      <c r="B272" s="23">
        <v>0</v>
      </c>
      <c r="C272" s="23">
        <v>0</v>
      </c>
      <c r="D272" s="23" t="s">
        <v>175</v>
      </c>
      <c r="E272" s="56">
        <v>14.731381755647</v>
      </c>
      <c r="F272" s="56">
        <v>17.834885168503199</v>
      </c>
      <c r="G272" s="56">
        <v>21.196493153611101</v>
      </c>
      <c r="H272" s="56">
        <v>16.383492807069999</v>
      </c>
      <c r="I272" s="56">
        <v>19.135544605699099</v>
      </c>
      <c r="J272" s="56">
        <v>15.6919858180416</v>
      </c>
      <c r="K272" s="56">
        <v>22.890578753581298</v>
      </c>
      <c r="L272" s="56">
        <v>19.8233085026746</v>
      </c>
      <c r="M272" s="85">
        <v>20.0190049700667</v>
      </c>
    </row>
    <row r="273" spans="1:13" x14ac:dyDescent="0.35">
      <c r="A273" s="23" t="str">
        <f>B3&amp;C233&amp;D273</f>
        <v>DISTRIBUCION VOLUMEN X CRITERIO (Consumiciones)Total AperitivosTENER HAMBRE/SIN PLANIFICAR</v>
      </c>
      <c r="B273" s="23">
        <v>0</v>
      </c>
      <c r="C273" s="23">
        <v>0</v>
      </c>
      <c r="D273" s="24" t="s">
        <v>177</v>
      </c>
      <c r="E273" s="24">
        <v>44.168910014878399</v>
      </c>
      <c r="F273" s="24">
        <v>41.689246520985499</v>
      </c>
      <c r="G273" s="24">
        <v>41.490950765164001</v>
      </c>
      <c r="H273" s="24">
        <v>38.377944449981698</v>
      </c>
      <c r="I273" s="24">
        <v>40.314291223334301</v>
      </c>
      <c r="J273" s="24">
        <v>41.845772107729303</v>
      </c>
      <c r="K273" s="24">
        <v>37.313053477138702</v>
      </c>
      <c r="L273" s="24">
        <v>43.024406429796102</v>
      </c>
      <c r="M273" s="85">
        <v>42.837409293482096</v>
      </c>
    </row>
    <row r="274" spans="1:13" x14ac:dyDescent="0.35">
      <c r="A274" s="23" t="str">
        <f>B3&amp;C233&amp;D274</f>
        <v>DISTRIBUCION VOLUMEN X CRITERIO (Consumiciones)Total AperitivosESTAR DE COMPRAS</v>
      </c>
      <c r="B274" s="23">
        <v>0</v>
      </c>
      <c r="C274" s="23">
        <v>0</v>
      </c>
      <c r="D274" s="23" t="s">
        <v>179</v>
      </c>
      <c r="E274" s="56">
        <v>4.1411481460011998</v>
      </c>
      <c r="F274" s="56">
        <v>3.35930507709659</v>
      </c>
      <c r="G274" s="56">
        <v>2.4506327121565499</v>
      </c>
      <c r="H274" s="56">
        <v>3.09465679922921</v>
      </c>
      <c r="I274" s="56">
        <v>1.8002483552919899</v>
      </c>
      <c r="J274" s="56">
        <v>1.99945976077447</v>
      </c>
      <c r="K274" s="56">
        <v>2.8060854367437802</v>
      </c>
      <c r="L274" s="56">
        <v>2.35324973370169</v>
      </c>
      <c r="M274" s="85">
        <v>1.80043747614687</v>
      </c>
    </row>
    <row r="275" spans="1:13" x14ac:dyDescent="0.35">
      <c r="A275" s="23" t="str">
        <f>B3&amp;C233&amp;D275</f>
        <v>DISTRIBUCION VOLUMEN X CRITERIO (Consumiciones)Total AperitivosNO COCINAR EN CASA</v>
      </c>
      <c r="B275" s="23">
        <v>0</v>
      </c>
      <c r="C275" s="23">
        <v>0</v>
      </c>
      <c r="D275" s="24" t="s">
        <v>181</v>
      </c>
      <c r="E275" s="24">
        <v>2.1411257318416301</v>
      </c>
      <c r="F275" s="24">
        <v>2.1507127569650901</v>
      </c>
      <c r="G275" s="24">
        <v>2.09625277288061</v>
      </c>
      <c r="H275" s="24">
        <v>1.9882421342901799</v>
      </c>
      <c r="I275" s="24">
        <v>2.3259700110062398</v>
      </c>
      <c r="J275" s="24">
        <v>2.4251619360291601</v>
      </c>
      <c r="K275" s="24">
        <v>2.7297832855823598</v>
      </c>
      <c r="L275" s="24">
        <v>2.1614299883642598</v>
      </c>
      <c r="M275" s="85">
        <v>3.5007258244461101</v>
      </c>
    </row>
    <row r="276" spans="1:13" x14ac:dyDescent="0.35">
      <c r="A276" s="23" t="str">
        <f>B3&amp;C233&amp;D276</f>
        <v>DISTRIBUCION VOLUMEN X CRITERIO (Consumiciones)Total AperitivosCELEBRACION/FIESTA/SALIR TOMAR</v>
      </c>
      <c r="B276" s="23">
        <v>0</v>
      </c>
      <c r="C276" s="23">
        <v>0</v>
      </c>
      <c r="D276" s="23" t="s">
        <v>183</v>
      </c>
      <c r="E276" s="56">
        <v>16.182714045562602</v>
      </c>
      <c r="F276" s="56">
        <v>17.902265466749402</v>
      </c>
      <c r="G276" s="56">
        <v>17.747194796927101</v>
      </c>
      <c r="H276" s="56">
        <v>16.376133758596598</v>
      </c>
      <c r="I276" s="56">
        <v>17.6224962659062</v>
      </c>
      <c r="J276" s="56">
        <v>17.4087158595052</v>
      </c>
      <c r="K276" s="56">
        <v>16.5061459640565</v>
      </c>
      <c r="L276" s="56">
        <v>15.166079811681699</v>
      </c>
      <c r="M276" s="85">
        <v>16.450472927394301</v>
      </c>
    </row>
    <row r="277" spans="1:13" x14ac:dyDescent="0.35">
      <c r="A277" s="23" t="str">
        <f>B3&amp;C233&amp;D277</f>
        <v>DISTRIBUCION VOLUMEN X CRITERIO (Consumiciones)Total AperitivosVIENDO DEPORTES</v>
      </c>
      <c r="B277" s="23">
        <v>0</v>
      </c>
      <c r="C277" s="23">
        <v>0</v>
      </c>
      <c r="D277" s="24" t="s">
        <v>185</v>
      </c>
      <c r="E277" s="24">
        <v>2.9512314261975199</v>
      </c>
      <c r="F277" s="24">
        <v>2.29404888099134</v>
      </c>
      <c r="G277" s="24">
        <v>1.3857348335639199</v>
      </c>
      <c r="H277" s="24">
        <v>3.1344928402936998</v>
      </c>
      <c r="I277" s="24">
        <v>2.1739594125456301</v>
      </c>
      <c r="J277" s="24">
        <v>1.78861443569886</v>
      </c>
      <c r="K277" s="24">
        <v>2.4887328925248</v>
      </c>
      <c r="L277" s="24">
        <v>1.6832172591710799</v>
      </c>
      <c r="M277" s="85">
        <v>1.65246147099847</v>
      </c>
    </row>
    <row r="278" spans="1:13" x14ac:dyDescent="0.35">
      <c r="A278" s="23" t="str">
        <f>B3&amp;C233&amp;D278</f>
        <v>DISTRIBUCION VOLUMEN X CRITERIO (Consumiciones)Total AperitivosOTROS MOTIVOS</v>
      </c>
      <c r="B278" s="23">
        <v>0</v>
      </c>
      <c r="C278" s="23">
        <v>0</v>
      </c>
      <c r="D278" s="23" t="s">
        <v>186</v>
      </c>
      <c r="E278" s="56">
        <v>7.1875732807759896</v>
      </c>
      <c r="F278" s="56">
        <v>7.4446897850143801</v>
      </c>
      <c r="G278" s="56">
        <v>7.1875314002159998</v>
      </c>
      <c r="H278" s="56">
        <v>7.8826132097411898</v>
      </c>
      <c r="I278" s="56">
        <v>7.4925110546704499</v>
      </c>
      <c r="J278" s="56">
        <v>9.3691417526192993</v>
      </c>
      <c r="K278" s="56">
        <v>8.0206236829020003</v>
      </c>
      <c r="L278" s="56">
        <v>8.3087334217565907</v>
      </c>
      <c r="M278" s="85">
        <v>7.3699697350589997</v>
      </c>
    </row>
    <row r="279" spans="1:13" x14ac:dyDescent="0.35">
      <c r="A279" s="23" t="str">
        <f>B279&amp;C279&amp;D279</f>
        <v>DISTRIBUCION VOLUMEN X CRITERIO (kg ó litros)TotalAlimentacionT.ESPAÑA</v>
      </c>
      <c r="B279" s="23" t="s">
        <v>49</v>
      </c>
      <c r="C279" s="23" t="s">
        <v>43</v>
      </c>
      <c r="D279" s="24" t="s">
        <v>46</v>
      </c>
      <c r="E279" s="24">
        <v>100</v>
      </c>
      <c r="F279" s="24">
        <v>100</v>
      </c>
      <c r="G279" s="24">
        <v>100</v>
      </c>
      <c r="H279" s="24">
        <v>100</v>
      </c>
      <c r="I279" s="24">
        <v>100</v>
      </c>
      <c r="J279" s="24">
        <v>100</v>
      </c>
      <c r="K279" s="24">
        <v>100</v>
      </c>
      <c r="L279" s="24">
        <v>100</v>
      </c>
      <c r="M279" s="85">
        <v>100</v>
      </c>
    </row>
    <row r="280" spans="1:13" x14ac:dyDescent="0.35">
      <c r="A280" s="23" t="str">
        <f>B279&amp;C279&amp;D280</f>
        <v>DISTRIBUCION VOLUMEN X CRITERIO (kg ó litros)TotalAlimentacionHiper+Super+Discount+G.A</v>
      </c>
      <c r="B280" s="23">
        <v>0</v>
      </c>
      <c r="C280" s="23">
        <v>0</v>
      </c>
      <c r="D280" s="23" t="s">
        <v>109</v>
      </c>
      <c r="E280" s="56">
        <v>7.3812654639497701</v>
      </c>
      <c r="F280" s="56">
        <v>7.3110478831042602</v>
      </c>
      <c r="G280" s="56">
        <v>7.8137634624778798</v>
      </c>
      <c r="H280" s="56">
        <v>7.4616866318298101</v>
      </c>
      <c r="I280" s="56">
        <v>7.70980044152574</v>
      </c>
      <c r="J280" s="56">
        <v>7.8776556492624303</v>
      </c>
      <c r="K280" s="56">
        <v>9.3598809884638392</v>
      </c>
      <c r="L280" s="56">
        <v>8.4283011665415106</v>
      </c>
      <c r="M280" s="85">
        <v>9.4124650639145795</v>
      </c>
    </row>
    <row r="281" spans="1:13" x14ac:dyDescent="0.35">
      <c r="A281" s="23" t="str">
        <f>B279&amp;C279&amp;D281</f>
        <v>DISTRIBUCION VOLUMEN X CRITERIO (kg ó litros)TotalAlimentacionRestaurantes</v>
      </c>
      <c r="B281" s="23">
        <v>0</v>
      </c>
      <c r="C281" s="23">
        <v>0</v>
      </c>
      <c r="D281" s="24" t="s">
        <v>110</v>
      </c>
      <c r="E281" s="24">
        <v>20.514748229474499</v>
      </c>
      <c r="F281" s="24">
        <v>21.018297287316901</v>
      </c>
      <c r="G281" s="24">
        <v>20.6905059104411</v>
      </c>
      <c r="H281" s="24">
        <v>22.940959491902198</v>
      </c>
      <c r="I281" s="24">
        <v>21.8226928763088</v>
      </c>
      <c r="J281" s="24">
        <v>21.3916790741462</v>
      </c>
      <c r="K281" s="24">
        <v>20.369024798698302</v>
      </c>
      <c r="L281" s="24">
        <v>21.466027693633201</v>
      </c>
      <c r="M281" s="85">
        <v>22.479774291262899</v>
      </c>
    </row>
    <row r="282" spans="1:13" x14ac:dyDescent="0.35">
      <c r="A282" s="23" t="str">
        <f>B279&amp;C279&amp;D282</f>
        <v>DISTRIBUCION VOLUMEN X CRITERIO (kg ó litros)TotalAlimentacionRestaurantes Fast Food</v>
      </c>
      <c r="B282" s="23">
        <v>0</v>
      </c>
      <c r="C282" s="23">
        <v>0</v>
      </c>
      <c r="D282" s="23" t="s">
        <v>111</v>
      </c>
      <c r="E282" s="56">
        <v>15.9227826404409</v>
      </c>
      <c r="F282" s="56">
        <v>13.9896457362031</v>
      </c>
      <c r="G282" s="56">
        <v>14.062371453373199</v>
      </c>
      <c r="H282" s="56">
        <v>15.478248447895901</v>
      </c>
      <c r="I282" s="56">
        <v>15.482994039987499</v>
      </c>
      <c r="J282" s="56">
        <v>15.051180366934799</v>
      </c>
      <c r="K282" s="56">
        <v>14.826689097479999</v>
      </c>
      <c r="L282" s="56">
        <v>16.637755982049001</v>
      </c>
      <c r="M282" s="85">
        <v>15.8151893129127</v>
      </c>
    </row>
    <row r="283" spans="1:13" x14ac:dyDescent="0.35">
      <c r="A283" s="23" t="str">
        <f>B279&amp;C279&amp;D283</f>
        <v>DISTRIBUCION VOLUMEN X CRITERIO (kg ó litros)TotalAlimentacionBares/Cafeterias/Cervecerias</v>
      </c>
      <c r="B283" s="23">
        <v>0</v>
      </c>
      <c r="C283" s="23">
        <v>0</v>
      </c>
      <c r="D283" s="24" t="s">
        <v>112</v>
      </c>
      <c r="E283" s="24">
        <v>41.963996001379101</v>
      </c>
      <c r="F283" s="24">
        <v>42.000794167211701</v>
      </c>
      <c r="G283" s="24">
        <v>40.394308302647801</v>
      </c>
      <c r="H283" s="24">
        <v>40.453843747716398</v>
      </c>
      <c r="I283" s="24">
        <v>40.752543432018598</v>
      </c>
      <c r="J283" s="24">
        <v>41.290344053991497</v>
      </c>
      <c r="K283" s="24">
        <v>39.279858297107303</v>
      </c>
      <c r="L283" s="24">
        <v>39.512519032251802</v>
      </c>
      <c r="M283" s="85">
        <v>38.575786690997099</v>
      </c>
    </row>
    <row r="284" spans="1:13" x14ac:dyDescent="0.35">
      <c r="A284" s="23" t="str">
        <f>B279&amp;C279&amp;D284</f>
        <v>DISTRIBUCION VOLUMEN X CRITERIO (kg ó litros)TotalAlimentacionPanaderias/Pastelerias</v>
      </c>
      <c r="B284" s="23">
        <v>0</v>
      </c>
      <c r="C284" s="23">
        <v>0</v>
      </c>
      <c r="D284" s="23" t="s">
        <v>113</v>
      </c>
      <c r="E284" s="56">
        <v>1.3749897452976201</v>
      </c>
      <c r="F284" s="56">
        <v>1.2579734085760901</v>
      </c>
      <c r="G284" s="56">
        <v>0.95360000577194204</v>
      </c>
      <c r="H284" s="56">
        <v>1.4155618162385799</v>
      </c>
      <c r="I284" s="56">
        <v>1.52726700998873</v>
      </c>
      <c r="J284" s="56">
        <v>1.3459790635948501</v>
      </c>
      <c r="K284" s="56">
        <v>1.20798477809996</v>
      </c>
      <c r="L284" s="56">
        <v>1.5435775172561701</v>
      </c>
      <c r="M284" s="85">
        <v>1.6907561572362999</v>
      </c>
    </row>
    <row r="285" spans="1:13" x14ac:dyDescent="0.35">
      <c r="A285" s="23" t="str">
        <f>B279&amp;C279&amp;D285</f>
        <v>DISTRIBUCION VOLUMEN X CRITERIO (kg ó litros)TotalAlimentacionTda.Alimentacion/Delicatesen</v>
      </c>
      <c r="B285" s="23">
        <v>0</v>
      </c>
      <c r="C285" s="23">
        <v>0</v>
      </c>
      <c r="D285" s="24" t="s">
        <v>114</v>
      </c>
      <c r="E285" s="24">
        <v>1.3415225132478601</v>
      </c>
      <c r="F285" s="24">
        <v>1.5239469510425701</v>
      </c>
      <c r="G285" s="24">
        <v>1.5416018057390299</v>
      </c>
      <c r="H285" s="24">
        <v>1.1719065359592</v>
      </c>
      <c r="I285" s="24">
        <v>1.2128986886986499</v>
      </c>
      <c r="J285" s="24">
        <v>1.06629697015642</v>
      </c>
      <c r="K285" s="24">
        <v>1.18777237873148</v>
      </c>
      <c r="L285" s="24">
        <v>1.0816931464084301</v>
      </c>
      <c r="M285" s="85">
        <v>1.1849981664706399</v>
      </c>
    </row>
    <row r="286" spans="1:13" x14ac:dyDescent="0.35">
      <c r="A286" s="23" t="str">
        <f>B279&amp;C279&amp;D286</f>
        <v>DISTRIBUCION VOLUMEN X CRITERIO (kg ó litros)TotalAlimentacionCanal Conveniencia/24h</v>
      </c>
      <c r="B286" s="23">
        <v>0</v>
      </c>
      <c r="C286" s="23">
        <v>0</v>
      </c>
      <c r="D286" s="23" t="s">
        <v>116</v>
      </c>
      <c r="E286" s="56">
        <v>3.5346282671471099</v>
      </c>
      <c r="F286" s="56">
        <v>3.1983792821705799</v>
      </c>
      <c r="G286" s="56">
        <v>3.2153923145900198</v>
      </c>
      <c r="H286" s="56">
        <v>3.27316481757487</v>
      </c>
      <c r="I286" s="56">
        <v>3.4249717212188902</v>
      </c>
      <c r="J286" s="56">
        <v>3.0105046469530801</v>
      </c>
      <c r="K286" s="56">
        <v>2.6057142230494801</v>
      </c>
      <c r="L286" s="56">
        <v>3.1840756766906502</v>
      </c>
      <c r="M286" s="85">
        <v>3.2443035083928198</v>
      </c>
    </row>
    <row r="287" spans="1:13" x14ac:dyDescent="0.35">
      <c r="A287" s="23" t="str">
        <f>B279&amp;C279&amp;D287</f>
        <v>DISTRIBUCION VOLUMEN X CRITERIO (kg ó litros)TotalAlimentacionHoteles</v>
      </c>
      <c r="B287" s="23">
        <v>0</v>
      </c>
      <c r="C287" s="23">
        <v>0</v>
      </c>
      <c r="D287" s="24" t="s">
        <v>117</v>
      </c>
      <c r="E287" s="24">
        <v>0.538746077208477</v>
      </c>
      <c r="F287" s="24">
        <v>0.52814189627460195</v>
      </c>
      <c r="G287" s="24">
        <v>0.73868116903705106</v>
      </c>
      <c r="H287" s="24">
        <v>0.388726098576408</v>
      </c>
      <c r="I287" s="24">
        <v>0.35158492548311399</v>
      </c>
      <c r="J287" s="24">
        <v>0.45481679866655</v>
      </c>
      <c r="K287" s="24">
        <v>0.79159352338669597</v>
      </c>
      <c r="L287" s="24">
        <v>0.546809681581923</v>
      </c>
      <c r="M287" s="85">
        <v>0.35250997223200897</v>
      </c>
    </row>
    <row r="288" spans="1:13" x14ac:dyDescent="0.35">
      <c r="A288" s="23" t="str">
        <f>B279&amp;C279&amp;D288</f>
        <v>DISTRIBUCION VOLUMEN X CRITERIO (kg ó litros)TotalAlimentacionEstaciones de servicio</v>
      </c>
      <c r="B288" s="23">
        <v>0</v>
      </c>
      <c r="C288" s="23">
        <v>0</v>
      </c>
      <c r="D288" s="23" t="s">
        <v>118</v>
      </c>
      <c r="E288" s="56">
        <v>1.4169650125090301</v>
      </c>
      <c r="F288" s="56">
        <v>1.4856292058476199</v>
      </c>
      <c r="G288" s="56">
        <v>1.6628030843530099</v>
      </c>
      <c r="H288" s="56">
        <v>1.34401837708529</v>
      </c>
      <c r="I288" s="56">
        <v>1.21712413417178</v>
      </c>
      <c r="J288" s="56">
        <v>1.38698376428842</v>
      </c>
      <c r="K288" s="56">
        <v>1.6517107070385</v>
      </c>
      <c r="L288" s="56">
        <v>1.3723071875714701</v>
      </c>
      <c r="M288" s="85">
        <v>1.2579058412672901</v>
      </c>
    </row>
    <row r="289" spans="1:13" x14ac:dyDescent="0.35">
      <c r="A289" s="23" t="str">
        <f>B279&amp;C279&amp;D289</f>
        <v>DISTRIBUCION VOLUMEN X CRITERIO (kg ó litros)TotalAlimentacionMaquinas dispensadoras</v>
      </c>
      <c r="B289" s="23">
        <v>0</v>
      </c>
      <c r="C289" s="23">
        <v>0</v>
      </c>
      <c r="D289" s="24" t="s">
        <v>119</v>
      </c>
      <c r="E289" s="24">
        <v>1.78045900608479</v>
      </c>
      <c r="F289" s="24">
        <v>1.61741311691292</v>
      </c>
      <c r="G289" s="24">
        <v>1.4689644589103701</v>
      </c>
      <c r="H289" s="24">
        <v>1.3801660555792099</v>
      </c>
      <c r="I289" s="24">
        <v>1.7073944848384099</v>
      </c>
      <c r="J289" s="24">
        <v>1.61850455940585</v>
      </c>
      <c r="K289" s="24">
        <v>1.47884339793776</v>
      </c>
      <c r="L289" s="24">
        <v>1.72226252687277</v>
      </c>
      <c r="M289" s="85">
        <v>1.74170800551255</v>
      </c>
    </row>
    <row r="290" spans="1:13" x14ac:dyDescent="0.35">
      <c r="A290" s="23" t="str">
        <f>B279&amp;C279&amp;D290</f>
        <v>DISTRIBUCION VOLUMEN X CRITERIO (kg ó litros)TotalAlimentacionServicio en la empresa</v>
      </c>
      <c r="B290" s="23">
        <v>0</v>
      </c>
      <c r="C290" s="23">
        <v>0</v>
      </c>
      <c r="D290" s="23" t="s">
        <v>120</v>
      </c>
      <c r="E290" s="56">
        <v>1.0473645654197099</v>
      </c>
      <c r="F290" s="56">
        <v>1.09950667958959</v>
      </c>
      <c r="G290" s="56">
        <v>0.93478053922387705</v>
      </c>
      <c r="H290" s="56">
        <v>1.16915300430193</v>
      </c>
      <c r="I290" s="56">
        <v>1.2256094275309299</v>
      </c>
      <c r="J290" s="56">
        <v>1.1251862362318501</v>
      </c>
      <c r="K290" s="56">
        <v>0.934669300445088</v>
      </c>
      <c r="L290" s="56">
        <v>1.0149846442186099</v>
      </c>
      <c r="M290" s="85">
        <v>0.82840244703495503</v>
      </c>
    </row>
    <row r="291" spans="1:13" x14ac:dyDescent="0.35">
      <c r="A291" s="23" t="str">
        <f>B279&amp;C279&amp;D291</f>
        <v>DISTRIBUCION VOLUMEN X CRITERIO (kg ó litros)TotalAlimentacionResto de canales</v>
      </c>
      <c r="B291" s="23">
        <v>0</v>
      </c>
      <c r="C291" s="23">
        <v>0</v>
      </c>
      <c r="D291" s="24" t="s">
        <v>121</v>
      </c>
      <c r="E291" s="24">
        <v>3.1825342284007299</v>
      </c>
      <c r="F291" s="24">
        <v>4.9692257017438601</v>
      </c>
      <c r="G291" s="24">
        <v>6.5232314397860502</v>
      </c>
      <c r="H291" s="24">
        <v>3.5225648697658301</v>
      </c>
      <c r="I291" s="24">
        <v>3.5651190114862099</v>
      </c>
      <c r="J291" s="24">
        <v>4.3808708768700599</v>
      </c>
      <c r="K291" s="24">
        <v>6.3062585563462701</v>
      </c>
      <c r="L291" s="24">
        <v>3.48968623170907</v>
      </c>
      <c r="M291" s="85">
        <v>3.4162036810746899</v>
      </c>
    </row>
    <row r="292" spans="1:13" x14ac:dyDescent="0.35">
      <c r="A292" s="23" t="str">
        <f>B279&amp;C279&amp;D292</f>
        <v>DISTRIBUCION VOLUMEN X CRITERIO (kg ó litros)TotalAlimentacionEN LA CALLE</v>
      </c>
      <c r="B292" s="23">
        <v>0</v>
      </c>
      <c r="C292" s="23">
        <v>0</v>
      </c>
      <c r="D292" s="23" t="s">
        <v>123</v>
      </c>
      <c r="E292" s="56">
        <v>3.67955659688077</v>
      </c>
      <c r="F292" s="56">
        <v>4.3247202644521296</v>
      </c>
      <c r="G292" s="56">
        <v>5.7621250581811996</v>
      </c>
      <c r="H292" s="56">
        <v>3.5311981234497098</v>
      </c>
      <c r="I292" s="56">
        <v>3.24537530420687</v>
      </c>
      <c r="J292" s="56">
        <v>3.7536941364445702</v>
      </c>
      <c r="K292" s="56">
        <v>5.3134272172081101</v>
      </c>
      <c r="L292" s="56">
        <v>3.3536667407462799</v>
      </c>
      <c r="M292" s="85">
        <v>3.43348763111752</v>
      </c>
    </row>
    <row r="293" spans="1:13" x14ac:dyDescent="0.35">
      <c r="A293" s="23" t="str">
        <f>B279&amp;C279&amp;D293</f>
        <v>DISTRIBUCION VOLUMEN X CRITERIO (kg ó litros)TotalAlimentacionEN CASA DE OTROS</v>
      </c>
      <c r="B293" s="23">
        <v>0</v>
      </c>
      <c r="C293" s="23">
        <v>0</v>
      </c>
      <c r="D293" s="24" t="s">
        <v>125</v>
      </c>
      <c r="E293" s="24">
        <v>5.1587009571392404</v>
      </c>
      <c r="F293" s="24">
        <v>4.3124035151689597</v>
      </c>
      <c r="G293" s="24">
        <v>3.9780305741031299</v>
      </c>
      <c r="H293" s="24">
        <v>5.50302899848836</v>
      </c>
      <c r="I293" s="24">
        <v>5.2865417735331501</v>
      </c>
      <c r="J293" s="24">
        <v>4.8472111232067299</v>
      </c>
      <c r="K293" s="24">
        <v>5.3372100966275404</v>
      </c>
      <c r="L293" s="24">
        <v>6.0831226244380998</v>
      </c>
      <c r="M293" s="85">
        <v>6.8864509929630202</v>
      </c>
    </row>
    <row r="294" spans="1:13" x14ac:dyDescent="0.35">
      <c r="A294" s="23" t="str">
        <f>B279&amp;C279&amp;D294</f>
        <v>DISTRIBUCION VOLUMEN X CRITERIO (kg ó litros)TotalAlimentacionEN EL ESTABLECIMIENTO</v>
      </c>
      <c r="B294" s="23">
        <v>0</v>
      </c>
      <c r="C294" s="23">
        <v>0</v>
      </c>
      <c r="D294" s="23" t="s">
        <v>127</v>
      </c>
      <c r="E294" s="56">
        <v>70.4377054768199</v>
      </c>
      <c r="F294" s="56">
        <v>72.130550820984894</v>
      </c>
      <c r="G294" s="56">
        <v>72.673401026362896</v>
      </c>
      <c r="H294" s="56">
        <v>72.188484854123899</v>
      </c>
      <c r="I294" s="56">
        <v>70.630247538112002</v>
      </c>
      <c r="J294" s="56">
        <v>72.316883154179195</v>
      </c>
      <c r="K294" s="56">
        <v>72.186690425012799</v>
      </c>
      <c r="L294" s="56">
        <v>71.479011162621902</v>
      </c>
      <c r="M294" s="85">
        <v>69.242658588098394</v>
      </c>
    </row>
    <row r="295" spans="1:13" x14ac:dyDescent="0.35">
      <c r="A295" s="23" t="str">
        <f>B279&amp;C279&amp;D295</f>
        <v>DISTRIBUCION VOLUMEN X CRITERIO (kg ó litros)TotalAlimentacionEN EL TRABAJO</v>
      </c>
      <c r="B295" s="23">
        <v>0</v>
      </c>
      <c r="C295" s="23">
        <v>0</v>
      </c>
      <c r="D295" s="24" t="s">
        <v>129</v>
      </c>
      <c r="E295" s="24">
        <v>6.3385743970248001</v>
      </c>
      <c r="F295" s="24">
        <v>5.7786221745577597</v>
      </c>
      <c r="G295" s="24">
        <v>4.7765467682888803</v>
      </c>
      <c r="H295" s="24">
        <v>5.3987613799796099</v>
      </c>
      <c r="I295" s="24">
        <v>6.4508702725786504</v>
      </c>
      <c r="J295" s="24">
        <v>6.0491881802095202</v>
      </c>
      <c r="K295" s="24">
        <v>4.6623671070970003</v>
      </c>
      <c r="L295" s="24">
        <v>5.25403650989713</v>
      </c>
      <c r="M295" s="85">
        <v>5.1439213721547699</v>
      </c>
    </row>
    <row r="296" spans="1:13" x14ac:dyDescent="0.35">
      <c r="A296" s="23" t="str">
        <f>B279&amp;C279&amp;D296</f>
        <v>DISTRIBUCION VOLUMEN X CRITERIO (kg ó litros)TotalAlimentacionEN COLEGIO/INSTITUTO/UNIV.</v>
      </c>
      <c r="B296" s="23">
        <v>0</v>
      </c>
      <c r="C296" s="23">
        <v>0</v>
      </c>
      <c r="D296" s="23" t="s">
        <v>131</v>
      </c>
      <c r="E296" s="56">
        <v>0.22134148898200401</v>
      </c>
      <c r="F296" s="56">
        <v>0.17208393395077701</v>
      </c>
      <c r="G296" s="56">
        <v>0.143799032748781</v>
      </c>
      <c r="H296" s="56">
        <v>0.21334638599342501</v>
      </c>
      <c r="I296" s="56">
        <v>0.18077200701273499</v>
      </c>
      <c r="J296" s="56">
        <v>0.13134256643188899</v>
      </c>
      <c r="K296" s="56">
        <v>0.10253356355111599</v>
      </c>
      <c r="L296" s="56">
        <v>0.30029035912838498</v>
      </c>
      <c r="M296" s="85">
        <v>0.14157552628026501</v>
      </c>
    </row>
    <row r="297" spans="1:13" x14ac:dyDescent="0.35">
      <c r="A297" s="23" t="str">
        <f>B279&amp;C279&amp;D297</f>
        <v>DISTRIBUCION VOLUMEN X CRITERIO (kg ó litros)TotalAlimentacionEN MI CASA</v>
      </c>
      <c r="B297" s="23">
        <v>0</v>
      </c>
      <c r="C297" s="23">
        <v>0</v>
      </c>
      <c r="D297" s="24" t="s">
        <v>133</v>
      </c>
      <c r="E297" s="24">
        <v>11.7889079226238</v>
      </c>
      <c r="F297" s="24">
        <v>10.647845311269901</v>
      </c>
      <c r="G297" s="24">
        <v>9.3110755949448496</v>
      </c>
      <c r="H297" s="24">
        <v>10.7322406398334</v>
      </c>
      <c r="I297" s="24">
        <v>11.7309527341404</v>
      </c>
      <c r="J297" s="24">
        <v>10.4709644950527</v>
      </c>
      <c r="K297" s="24">
        <v>9.2847290666852906</v>
      </c>
      <c r="L297" s="24">
        <v>11.0416093712973</v>
      </c>
      <c r="M297" s="85">
        <v>12.233984815454001</v>
      </c>
    </row>
    <row r="298" spans="1:13" x14ac:dyDescent="0.35">
      <c r="A298" s="23" t="str">
        <f>B279&amp;C279&amp;D298</f>
        <v>DISTRIBUCION VOLUMEN X CRITERIO (kg ó litros)TotalAlimentacionEN M.TRANSP.(AVION,TREN,AUTOC,E</v>
      </c>
      <c r="B298" s="23">
        <v>0</v>
      </c>
      <c r="C298" s="23">
        <v>0</v>
      </c>
      <c r="D298" s="23" t="s">
        <v>135</v>
      </c>
      <c r="E298" s="56">
        <v>0.164272963742155</v>
      </c>
      <c r="F298" s="56">
        <v>6.0394595596846602E-2</v>
      </c>
      <c r="G298" s="56">
        <v>0.13321704547375099</v>
      </c>
      <c r="H298" s="56">
        <v>8.6536388377848897E-2</v>
      </c>
      <c r="I298" s="56">
        <v>0.11145418288410699</v>
      </c>
      <c r="J298" s="56">
        <v>6.5854629433433703E-2</v>
      </c>
      <c r="K298" s="56">
        <v>0.14270014786294999</v>
      </c>
      <c r="L298" s="56">
        <v>9.5317767861443095E-2</v>
      </c>
      <c r="M298" s="85">
        <v>0.12754003556447999</v>
      </c>
    </row>
    <row r="299" spans="1:13" x14ac:dyDescent="0.35">
      <c r="A299" s="23" t="str">
        <f>B279&amp;C279&amp;D299</f>
        <v>DISTRIBUCION VOLUMEN X CRITERIO (kg ó litros)TotalAlimentacionEN OTRO LUGAR</v>
      </c>
      <c r="B299" s="23">
        <v>0</v>
      </c>
      <c r="C299" s="23">
        <v>0</v>
      </c>
      <c r="D299" s="24" t="s">
        <v>137</v>
      </c>
      <c r="E299" s="24">
        <v>2.2109403361144002</v>
      </c>
      <c r="F299" s="24">
        <v>2.57338186317086</v>
      </c>
      <c r="G299" s="24">
        <v>3.22180667496505</v>
      </c>
      <c r="H299" s="24">
        <v>2.3464037324311802</v>
      </c>
      <c r="I299" s="24">
        <v>2.3637884679621002</v>
      </c>
      <c r="J299" s="24">
        <v>2.36486239502791</v>
      </c>
      <c r="K299" s="24">
        <v>2.9703400512521201</v>
      </c>
      <c r="L299" s="24">
        <v>2.3929437034790499</v>
      </c>
      <c r="M299" s="85">
        <v>2.7903847684388499</v>
      </c>
    </row>
    <row r="300" spans="1:13" x14ac:dyDescent="0.35">
      <c r="A300" s="23" t="str">
        <f>B279&amp;C279&amp;D300</f>
        <v>DISTRIBUCION VOLUMEN X CRITERIO (kg ó litros)TotalAlimentacionDESAYUNO</v>
      </c>
      <c r="B300" s="23">
        <v>0</v>
      </c>
      <c r="C300" s="23">
        <v>0</v>
      </c>
      <c r="D300" s="23" t="s">
        <v>139</v>
      </c>
      <c r="E300" s="56">
        <v>11.9525727882344</v>
      </c>
      <c r="F300" s="56">
        <v>10.655410684060699</v>
      </c>
      <c r="G300" s="56">
        <v>9.9311263240262893</v>
      </c>
      <c r="H300" s="56">
        <v>10.9378129024913</v>
      </c>
      <c r="I300" s="56">
        <v>11.876854805396</v>
      </c>
      <c r="J300" s="56">
        <v>10.5110111379272</v>
      </c>
      <c r="K300" s="56">
        <v>9.4576224749305098</v>
      </c>
      <c r="L300" s="56">
        <v>10.494330558780099</v>
      </c>
      <c r="M300" s="85">
        <v>10.625612470989701</v>
      </c>
    </row>
    <row r="301" spans="1:13" x14ac:dyDescent="0.35">
      <c r="A301" s="23" t="str">
        <f>B279&amp;C279&amp;D301</f>
        <v>DISTRIBUCION VOLUMEN X CRITERIO (kg ó litros)TotalAlimentacionAPERITIVO/ANTES DE COMER</v>
      </c>
      <c r="B301" s="23">
        <v>0</v>
      </c>
      <c r="C301" s="23">
        <v>0</v>
      </c>
      <c r="D301" s="24" t="s">
        <v>141</v>
      </c>
      <c r="E301" s="24">
        <v>10.547474322840699</v>
      </c>
      <c r="F301" s="24">
        <v>10.740373156034901</v>
      </c>
      <c r="G301" s="24">
        <v>10.4648150530868</v>
      </c>
      <c r="H301" s="24">
        <v>10.906534803993299</v>
      </c>
      <c r="I301" s="24">
        <v>10.105039617304101</v>
      </c>
      <c r="J301" s="24">
        <v>10.1638335758471</v>
      </c>
      <c r="K301" s="24">
        <v>10.0873543462301</v>
      </c>
      <c r="L301" s="24">
        <v>9.9335514026237508</v>
      </c>
      <c r="M301" s="85">
        <v>9.7698005679148405</v>
      </c>
    </row>
    <row r="302" spans="1:13" x14ac:dyDescent="0.35">
      <c r="A302" s="23" t="str">
        <f>B279&amp;C279&amp;D302</f>
        <v>DISTRIBUCION VOLUMEN X CRITERIO (kg ó litros)TotalAlimentacionCOMIDA</v>
      </c>
      <c r="B302" s="23">
        <v>0</v>
      </c>
      <c r="C302" s="23">
        <v>0</v>
      </c>
      <c r="D302" s="23" t="s">
        <v>143</v>
      </c>
      <c r="E302" s="56">
        <v>38.296630883702797</v>
      </c>
      <c r="F302" s="56">
        <v>37.727606153477304</v>
      </c>
      <c r="G302" s="56">
        <v>34.614512568462899</v>
      </c>
      <c r="H302" s="56">
        <v>39.565317173119404</v>
      </c>
      <c r="I302" s="56">
        <v>38.992743032063203</v>
      </c>
      <c r="J302" s="56">
        <v>38.504563263683302</v>
      </c>
      <c r="K302" s="56">
        <v>36.045469680644601</v>
      </c>
      <c r="L302" s="56">
        <v>41.0735233522025</v>
      </c>
      <c r="M302" s="85">
        <v>41.062691173532698</v>
      </c>
    </row>
    <row r="303" spans="1:13" x14ac:dyDescent="0.35">
      <c r="A303" s="23" t="str">
        <f>B279&amp;C279&amp;D303</f>
        <v>DISTRIBUCION VOLUMEN X CRITERIO (kg ó litros)TotalAlimentacionTARDE/MERIENDA</v>
      </c>
      <c r="B303" s="23">
        <v>0</v>
      </c>
      <c r="C303" s="23">
        <v>0</v>
      </c>
      <c r="D303" s="24" t="s">
        <v>145</v>
      </c>
      <c r="E303" s="24">
        <v>9.3818957424131906</v>
      </c>
      <c r="F303" s="24">
        <v>9.6332030324849196</v>
      </c>
      <c r="G303" s="24">
        <v>9.7615700010615392</v>
      </c>
      <c r="H303" s="24">
        <v>8.5806133086025707</v>
      </c>
      <c r="I303" s="24">
        <v>8.5712141088325993</v>
      </c>
      <c r="J303" s="24">
        <v>9.9281260660662305</v>
      </c>
      <c r="K303" s="24">
        <v>9.0192233785890608</v>
      </c>
      <c r="L303" s="24">
        <v>8.4452002167410907</v>
      </c>
      <c r="M303" s="85">
        <v>8.4825527691470395</v>
      </c>
    </row>
    <row r="304" spans="1:13" x14ac:dyDescent="0.35">
      <c r="A304" s="23" t="str">
        <f>B279&amp;C279&amp;D304</f>
        <v>DISTRIBUCION VOLUMEN X CRITERIO (kg ó litros)TotalAlimentacionANTES DE CENAR</v>
      </c>
      <c r="B304" s="23">
        <v>0</v>
      </c>
      <c r="C304" s="23">
        <v>0</v>
      </c>
      <c r="D304" s="23" t="s">
        <v>147</v>
      </c>
      <c r="E304" s="56">
        <v>5.1889903702671401</v>
      </c>
      <c r="F304" s="56">
        <v>5.3858364914944401</v>
      </c>
      <c r="G304" s="56">
        <v>5.6540787897418401</v>
      </c>
      <c r="H304" s="56">
        <v>5.1966225856507204</v>
      </c>
      <c r="I304" s="56">
        <v>5.1076343984357502</v>
      </c>
      <c r="J304" s="56">
        <v>5.2281227768383998</v>
      </c>
      <c r="K304" s="56">
        <v>5.6572118561535696</v>
      </c>
      <c r="L304" s="56">
        <v>5.2369158393500701</v>
      </c>
      <c r="M304" s="85">
        <v>5.0734150861052196</v>
      </c>
    </row>
    <row r="305" spans="1:13" x14ac:dyDescent="0.35">
      <c r="A305" s="23" t="str">
        <f>B279&amp;C279&amp;D305</f>
        <v>DISTRIBUCION VOLUMEN X CRITERIO (kg ó litros)TotalAlimentacionCENA</v>
      </c>
      <c r="B305" s="23">
        <v>0</v>
      </c>
      <c r="C305" s="23">
        <v>0</v>
      </c>
      <c r="D305" s="24" t="s">
        <v>149</v>
      </c>
      <c r="E305" s="24">
        <v>19.232982014674</v>
      </c>
      <c r="F305" s="24">
        <v>19.758368498062801</v>
      </c>
      <c r="G305" s="24">
        <v>22.9449951328276</v>
      </c>
      <c r="H305" s="24">
        <v>19.6654554276308</v>
      </c>
      <c r="I305" s="24">
        <v>19.6840090776465</v>
      </c>
      <c r="J305" s="24">
        <v>19.8862093213633</v>
      </c>
      <c r="K305" s="24">
        <v>22.814168499814201</v>
      </c>
      <c r="L305" s="24">
        <v>19.847198297244201</v>
      </c>
      <c r="M305" s="85">
        <v>19.871742110352699</v>
      </c>
    </row>
    <row r="306" spans="1:13" x14ac:dyDescent="0.35">
      <c r="A306" s="23" t="str">
        <f>B279&amp;C279&amp;D306</f>
        <v>DISTRIBUCION VOLUMEN X CRITERIO (kg ó litros)TotalAlimentacionDESPUES DE LA CENA</v>
      </c>
      <c r="B306" s="23">
        <v>0</v>
      </c>
      <c r="C306" s="23">
        <v>0</v>
      </c>
      <c r="D306" s="23" t="s">
        <v>151</v>
      </c>
      <c r="E306" s="56">
        <v>1.2674617962489401</v>
      </c>
      <c r="F306" s="56">
        <v>1.3511830723824001</v>
      </c>
      <c r="G306" s="56">
        <v>2.1172065393766601</v>
      </c>
      <c r="H306" s="56">
        <v>1.21141397655139</v>
      </c>
      <c r="I306" s="56">
        <v>1.2014926815165601</v>
      </c>
      <c r="J306" s="56">
        <v>1.3005789460623101</v>
      </c>
      <c r="K306" s="56">
        <v>2.19214372274228</v>
      </c>
      <c r="L306" s="56">
        <v>1.4201352034485399</v>
      </c>
      <c r="M306" s="85">
        <v>1.3155650074679901</v>
      </c>
    </row>
    <row r="307" spans="1:13" x14ac:dyDescent="0.35">
      <c r="A307" s="23" t="str">
        <f>B279&amp;C279&amp;D307</f>
        <v>DISTRIBUCION VOLUMEN X CRITERIO (kg ó litros)TotalAlimentacionDURANTE EL DIA</v>
      </c>
      <c r="B307" s="23">
        <v>0</v>
      </c>
      <c r="C307" s="23">
        <v>0</v>
      </c>
      <c r="D307" s="24" t="s">
        <v>153</v>
      </c>
      <c r="E307" s="24">
        <v>4.1319919959446496</v>
      </c>
      <c r="F307" s="24">
        <v>4.7480224895661403</v>
      </c>
      <c r="G307" s="24">
        <v>4.5117002214951496</v>
      </c>
      <c r="H307" s="24">
        <v>3.9362307680463302</v>
      </c>
      <c r="I307" s="24">
        <v>4.4610152993607404</v>
      </c>
      <c r="J307" s="24">
        <v>4.4775559550499704</v>
      </c>
      <c r="K307" s="24">
        <v>4.7268074711771799</v>
      </c>
      <c r="L307" s="24">
        <v>3.5491462658016202</v>
      </c>
      <c r="M307" s="85">
        <v>3.7986226082880501</v>
      </c>
    </row>
    <row r="308" spans="1:13" x14ac:dyDescent="0.35">
      <c r="A308" s="23" t="str">
        <f>B279&amp;C279&amp;D308</f>
        <v>DISTRIBUCION VOLUMEN X CRITERIO (kg ó litros)TotalAlimentacionCON AMIGOS</v>
      </c>
      <c r="B308" s="23">
        <v>0</v>
      </c>
      <c r="C308" s="23">
        <v>0</v>
      </c>
      <c r="D308" s="23" t="s">
        <v>155</v>
      </c>
      <c r="E308" s="56">
        <v>26.7071486433323</v>
      </c>
      <c r="F308" s="56">
        <v>25.567503718008901</v>
      </c>
      <c r="G308" s="56">
        <v>24.833038373435901</v>
      </c>
      <c r="H308" s="56">
        <v>27.8860455523204</v>
      </c>
      <c r="I308" s="56">
        <v>26.0934175411683</v>
      </c>
      <c r="J308" s="56">
        <v>25.392674586563398</v>
      </c>
      <c r="K308" s="56">
        <v>25.071692374123099</v>
      </c>
      <c r="L308" s="56">
        <v>26.305640018508001</v>
      </c>
      <c r="M308" s="85">
        <v>26.779509005175399</v>
      </c>
    </row>
    <row r="309" spans="1:13" x14ac:dyDescent="0.35">
      <c r="A309" s="23" t="str">
        <f>B279&amp;C279&amp;D309</f>
        <v>DISTRIBUCION VOLUMEN X CRITERIO (kg ó litros)TotalAlimentacionCON CLIENTES</v>
      </c>
      <c r="B309" s="23">
        <v>0</v>
      </c>
      <c r="C309" s="23">
        <v>0</v>
      </c>
      <c r="D309" s="24" t="s">
        <v>157</v>
      </c>
      <c r="E309" s="24">
        <v>0.322925034819117</v>
      </c>
      <c r="F309" s="24">
        <v>0.311509342261517</v>
      </c>
      <c r="G309" s="24">
        <v>0.33693570334593598</v>
      </c>
      <c r="H309" s="24">
        <v>0.65300616500129904</v>
      </c>
      <c r="I309" s="24">
        <v>0.53526643691460096</v>
      </c>
      <c r="J309" s="24">
        <v>0.33453006450502898</v>
      </c>
      <c r="K309" s="24">
        <v>0.384746585607395</v>
      </c>
      <c r="L309" s="24">
        <v>0.655362067452255</v>
      </c>
      <c r="M309" s="85">
        <v>0.63135983809664997</v>
      </c>
    </row>
    <row r="310" spans="1:13" x14ac:dyDescent="0.35">
      <c r="A310" s="23" t="str">
        <f>B279&amp;C279&amp;D310</f>
        <v>DISTRIBUCION VOLUMEN X CRITERIO (kg ó litros)TotalAlimentacionCON COMPAÑEROS DE TRABAJO</v>
      </c>
      <c r="B310" s="23">
        <v>0</v>
      </c>
      <c r="C310" s="23">
        <v>0</v>
      </c>
      <c r="D310" s="23" t="s">
        <v>159</v>
      </c>
      <c r="E310" s="56">
        <v>6.4345039100663204</v>
      </c>
      <c r="F310" s="56">
        <v>5.9784087554497596</v>
      </c>
      <c r="G310" s="56">
        <v>4.4145517622701096</v>
      </c>
      <c r="H310" s="56">
        <v>6.1301071724328802</v>
      </c>
      <c r="I310" s="56">
        <v>7.36563150226229</v>
      </c>
      <c r="J310" s="56">
        <v>6.6829907065771899</v>
      </c>
      <c r="K310" s="56">
        <v>4.5042688037974701</v>
      </c>
      <c r="L310" s="56">
        <v>5.9080648715452204</v>
      </c>
      <c r="M310" s="85">
        <v>5.4946650745574601</v>
      </c>
    </row>
    <row r="311" spans="1:13" x14ac:dyDescent="0.35">
      <c r="A311" s="23" t="str">
        <f>B279&amp;C279&amp;D311</f>
        <v>DISTRIBUCION VOLUMEN X CRITERIO (kg ó litros)TotalAlimentacionCON COMPAÑEROS DE CLASE</v>
      </c>
      <c r="B311" s="23">
        <v>0</v>
      </c>
      <c r="C311" s="23">
        <v>0</v>
      </c>
      <c r="D311" s="24" t="s">
        <v>161</v>
      </c>
      <c r="E311" s="24">
        <v>0.39098664287684398</v>
      </c>
      <c r="F311" s="24">
        <v>0.31944969721044197</v>
      </c>
      <c r="G311" s="24">
        <v>0.23766080152913799</v>
      </c>
      <c r="H311" s="24">
        <v>0.32827295273788998</v>
      </c>
      <c r="I311" s="24">
        <v>0.28107383819180198</v>
      </c>
      <c r="J311" s="24">
        <v>0.329908679216325</v>
      </c>
      <c r="K311" s="24">
        <v>0.25996729626111598</v>
      </c>
      <c r="L311" s="24">
        <v>0.475524353970528</v>
      </c>
      <c r="M311" s="85">
        <v>0.33447496179553998</v>
      </c>
    </row>
    <row r="312" spans="1:13" x14ac:dyDescent="0.35">
      <c r="A312" s="23" t="str">
        <f>B279&amp;C279&amp;D312</f>
        <v>DISTRIBUCION VOLUMEN X CRITERIO (kg ó litros)TotalAlimentacionCON FAMILIA</v>
      </c>
      <c r="B312" s="23">
        <v>0</v>
      </c>
      <c r="C312" s="23">
        <v>0</v>
      </c>
      <c r="D312" s="23" t="s">
        <v>163</v>
      </c>
      <c r="E312" s="56">
        <v>32.599031278400197</v>
      </c>
      <c r="F312" s="56">
        <v>33.916621297577798</v>
      </c>
      <c r="G312" s="56">
        <v>38.079273277972803</v>
      </c>
      <c r="H312" s="56">
        <v>33.248733315333602</v>
      </c>
      <c r="I312" s="56">
        <v>32.907145227668202</v>
      </c>
      <c r="J312" s="56">
        <v>35.597903514190598</v>
      </c>
      <c r="K312" s="56">
        <v>37.8694226061832</v>
      </c>
      <c r="L312" s="56">
        <v>33.799428393164703</v>
      </c>
      <c r="M312" s="85">
        <v>34.772699568034398</v>
      </c>
    </row>
    <row r="313" spans="1:13" x14ac:dyDescent="0.35">
      <c r="A313" s="23" t="str">
        <f>B279&amp;C279&amp;D313</f>
        <v>DISTRIBUCION VOLUMEN X CRITERIO (kg ó litros)TotalAlimentacionCON LA PAREJA</v>
      </c>
      <c r="B313" s="23">
        <v>0</v>
      </c>
      <c r="C313" s="23">
        <v>0</v>
      </c>
      <c r="D313" s="24" t="s">
        <v>165</v>
      </c>
      <c r="E313" s="24">
        <v>17.934700546963398</v>
      </c>
      <c r="F313" s="24">
        <v>18.605719570299399</v>
      </c>
      <c r="G313" s="24">
        <v>18.561873110982699</v>
      </c>
      <c r="H313" s="24">
        <v>17.502529959629001</v>
      </c>
      <c r="I313" s="24">
        <v>18.195208659552598</v>
      </c>
      <c r="J313" s="24">
        <v>17.525470042449399</v>
      </c>
      <c r="K313" s="24">
        <v>18.7761961319985</v>
      </c>
      <c r="L313" s="24">
        <v>17.418008396576301</v>
      </c>
      <c r="M313" s="85">
        <v>16.620983886466099</v>
      </c>
    </row>
    <row r="314" spans="1:13" x14ac:dyDescent="0.35">
      <c r="A314" s="23" t="str">
        <f>B279&amp;C279&amp;D314</f>
        <v>DISTRIBUCION VOLUMEN X CRITERIO (kg ó litros)TotalAlimentacionESTABA SOLO/A</v>
      </c>
      <c r="B314" s="23">
        <v>0</v>
      </c>
      <c r="C314" s="23">
        <v>0</v>
      </c>
      <c r="D314" s="23" t="s">
        <v>167</v>
      </c>
      <c r="E314" s="56">
        <v>14.861278179863</v>
      </c>
      <c r="F314" s="56">
        <v>14.6590083771615</v>
      </c>
      <c r="G314" s="56">
        <v>13.055517413516601</v>
      </c>
      <c r="H314" s="56">
        <v>13.727686771406001</v>
      </c>
      <c r="I314" s="56">
        <v>14.181482358826701</v>
      </c>
      <c r="J314" s="56">
        <v>13.5931569700948</v>
      </c>
      <c r="K314" s="56">
        <v>12.6736739900476</v>
      </c>
      <c r="L314" s="56">
        <v>14.8662372024812</v>
      </c>
      <c r="M314" s="85">
        <v>14.7525716299103</v>
      </c>
    </row>
    <row r="315" spans="1:13" x14ac:dyDescent="0.35">
      <c r="A315" s="23" t="str">
        <f>B279&amp;C279&amp;D315</f>
        <v>DISTRIBUCION VOLUMEN X CRITERIO (kg ó litros)TotalAlimentacionOTROS</v>
      </c>
      <c r="B315" s="23">
        <v>0</v>
      </c>
      <c r="C315" s="23">
        <v>0</v>
      </c>
      <c r="D315" s="24" t="s">
        <v>169</v>
      </c>
      <c r="E315" s="24">
        <v>0.74942808929652405</v>
      </c>
      <c r="F315" s="24">
        <v>0.64178273097637295</v>
      </c>
      <c r="G315" s="24">
        <v>0.48115412856620698</v>
      </c>
      <c r="H315" s="24">
        <v>0.523619104210574</v>
      </c>
      <c r="I315" s="24">
        <v>0.44077742449459401</v>
      </c>
      <c r="J315" s="24">
        <v>0.54336854251710798</v>
      </c>
      <c r="K315" s="24">
        <v>0.46003335760455899</v>
      </c>
      <c r="L315" s="24">
        <v>0.57173586006521704</v>
      </c>
      <c r="M315" s="85">
        <v>0.613738383163972</v>
      </c>
    </row>
    <row r="316" spans="1:13" x14ac:dyDescent="0.35">
      <c r="A316" s="23" t="str">
        <f>B279&amp;C279&amp;D316</f>
        <v>DISTRIBUCION VOLUMEN X CRITERIO (kg ó litros)TotalAlimentacionESTAR TRABAJANDO</v>
      </c>
      <c r="B316" s="23">
        <v>0</v>
      </c>
      <c r="C316" s="23">
        <v>0</v>
      </c>
      <c r="D316" s="23" t="s">
        <v>171</v>
      </c>
      <c r="E316" s="56">
        <v>11.120176303687099</v>
      </c>
      <c r="F316" s="56">
        <v>10.4412884476362</v>
      </c>
      <c r="G316" s="56">
        <v>8.2334278993603291</v>
      </c>
      <c r="H316" s="56">
        <v>9.2826169436892894</v>
      </c>
      <c r="I316" s="56">
        <v>11.058566308206499</v>
      </c>
      <c r="J316" s="56">
        <v>9.5986357670817402</v>
      </c>
      <c r="K316" s="56">
        <v>7.8716896448298099</v>
      </c>
      <c r="L316" s="56">
        <v>9.5077278768845908</v>
      </c>
      <c r="M316" s="85">
        <v>9.7573222285794596</v>
      </c>
    </row>
    <row r="317" spans="1:13" x14ac:dyDescent="0.35">
      <c r="A317" s="23" t="str">
        <f>B279&amp;C279&amp;D317</f>
        <v>DISTRIBUCION VOLUMEN X CRITERIO (kg ó litros)TotalAlimentacionCOMIDA DE NEGOCIOS</v>
      </c>
      <c r="B317" s="23">
        <v>0</v>
      </c>
      <c r="C317" s="23">
        <v>0</v>
      </c>
      <c r="D317" s="24" t="s">
        <v>173</v>
      </c>
      <c r="E317" s="24">
        <v>0.23096935532891599</v>
      </c>
      <c r="F317" s="24">
        <v>0.25348476092196798</v>
      </c>
      <c r="G317" s="24">
        <v>0.25174972245546201</v>
      </c>
      <c r="H317" s="24">
        <v>0.25845491518383601</v>
      </c>
      <c r="I317" s="24">
        <v>0.38795164963286999</v>
      </c>
      <c r="J317" s="24">
        <v>0.20206304433255601</v>
      </c>
      <c r="K317" s="24">
        <v>0.31305143628028997</v>
      </c>
      <c r="L317" s="24">
        <v>0.480006172540621</v>
      </c>
      <c r="M317" s="85">
        <v>0.29326003234774101</v>
      </c>
    </row>
    <row r="318" spans="1:13" x14ac:dyDescent="0.35">
      <c r="A318" s="23" t="str">
        <f>B279&amp;C279&amp;D318</f>
        <v>DISTRIBUCION VOLUMEN X CRITERIO (kg ó litros)TotalAlimentacionPOR PLACER/RELAX</v>
      </c>
      <c r="B318" s="23">
        <v>0</v>
      </c>
      <c r="C318" s="23">
        <v>0</v>
      </c>
      <c r="D318" s="23" t="s">
        <v>175</v>
      </c>
      <c r="E318" s="56">
        <v>15.4242225698054</v>
      </c>
      <c r="F318" s="56">
        <v>16.904615232399301</v>
      </c>
      <c r="G318" s="56">
        <v>20.462543894299099</v>
      </c>
      <c r="H318" s="56">
        <v>15.561101501568199</v>
      </c>
      <c r="I318" s="56">
        <v>15.190554158613599</v>
      </c>
      <c r="J318" s="56">
        <v>16.6408300988961</v>
      </c>
      <c r="K318" s="56">
        <v>20.598153200722599</v>
      </c>
      <c r="L318" s="56">
        <v>16.124977049522801</v>
      </c>
      <c r="M318" s="85">
        <v>15.4680870290087</v>
      </c>
    </row>
    <row r="319" spans="1:13" x14ac:dyDescent="0.35">
      <c r="A319" s="23" t="str">
        <f>B279&amp;C279&amp;D319</f>
        <v>DISTRIBUCION VOLUMEN X CRITERIO (kg ó litros)TotalAlimentacionTENER HAMBRE/SIN PLANIFICAR</v>
      </c>
      <c r="B319" s="23">
        <v>0</v>
      </c>
      <c r="C319" s="23">
        <v>0</v>
      </c>
      <c r="D319" s="24" t="s">
        <v>177</v>
      </c>
      <c r="E319" s="24">
        <v>24.8554202320096</v>
      </c>
      <c r="F319" s="24">
        <v>24.922613511990601</v>
      </c>
      <c r="G319" s="24">
        <v>24.9654025684302</v>
      </c>
      <c r="H319" s="24">
        <v>25.134356220552501</v>
      </c>
      <c r="I319" s="24">
        <v>24.258844589396301</v>
      </c>
      <c r="J319" s="24">
        <v>24.164069102493698</v>
      </c>
      <c r="K319" s="24">
        <v>24.649279593480301</v>
      </c>
      <c r="L319" s="24">
        <v>23.489999429384799</v>
      </c>
      <c r="M319" s="85">
        <v>23.140101816975999</v>
      </c>
    </row>
    <row r="320" spans="1:13" x14ac:dyDescent="0.35">
      <c r="A320" s="23" t="str">
        <f>B279&amp;C279&amp;D320</f>
        <v>DISTRIBUCION VOLUMEN X CRITERIO (kg ó litros)TotalAlimentacionESTAR DE COMPRAS</v>
      </c>
      <c r="B320" s="23">
        <v>0</v>
      </c>
      <c r="C320" s="23">
        <v>0</v>
      </c>
      <c r="D320" s="23" t="s">
        <v>179</v>
      </c>
      <c r="E320" s="56">
        <v>3.6523728818736898</v>
      </c>
      <c r="F320" s="56">
        <v>2.3221334290240399</v>
      </c>
      <c r="G320" s="56">
        <v>2.66072806493275</v>
      </c>
      <c r="H320" s="56">
        <v>3.3542628872872502</v>
      </c>
      <c r="I320" s="56">
        <v>3.30991145962403</v>
      </c>
      <c r="J320" s="56">
        <v>2.5634426231086902</v>
      </c>
      <c r="K320" s="56">
        <v>2.83177246009011</v>
      </c>
      <c r="L320" s="56">
        <v>3.2502547778491402</v>
      </c>
      <c r="M320" s="85">
        <v>2.99190113668881</v>
      </c>
    </row>
    <row r="321" spans="1:13" x14ac:dyDescent="0.35">
      <c r="A321" s="23" t="str">
        <f>B279&amp;C279&amp;D321</f>
        <v>DISTRIBUCION VOLUMEN X CRITERIO (kg ó litros)TotalAlimentacionNO COCINAR EN CASA</v>
      </c>
      <c r="B321" s="23">
        <v>0</v>
      </c>
      <c r="C321" s="23">
        <v>0</v>
      </c>
      <c r="D321" s="24" t="s">
        <v>181</v>
      </c>
      <c r="E321" s="24">
        <v>6.2098732326734396</v>
      </c>
      <c r="F321" s="24">
        <v>6.4887732089331003</v>
      </c>
      <c r="G321" s="24">
        <v>6.0431806785123703</v>
      </c>
      <c r="H321" s="24">
        <v>6.9286718568691104</v>
      </c>
      <c r="I321" s="24">
        <v>7.1740130058663896</v>
      </c>
      <c r="J321" s="24">
        <v>6.9597854031577597</v>
      </c>
      <c r="K321" s="24">
        <v>5.2755779299427097</v>
      </c>
      <c r="L321" s="24">
        <v>6.5380271073814997</v>
      </c>
      <c r="M321" s="85">
        <v>6.1297238691408804</v>
      </c>
    </row>
    <row r="322" spans="1:13" x14ac:dyDescent="0.35">
      <c r="A322" s="23" t="str">
        <f>B279&amp;C279&amp;D322</f>
        <v>DISTRIBUCION VOLUMEN X CRITERIO (kg ó litros)TotalAlimentacionCELEBRACION/FIESTA/SALIR TOMAR</v>
      </c>
      <c r="B322" s="23">
        <v>0</v>
      </c>
      <c r="C322" s="23">
        <v>0</v>
      </c>
      <c r="D322" s="23" t="s">
        <v>183</v>
      </c>
      <c r="E322" s="56">
        <v>30.965694829114199</v>
      </c>
      <c r="F322" s="56">
        <v>31.554534081543402</v>
      </c>
      <c r="G322" s="56">
        <v>30.9895177076701</v>
      </c>
      <c r="H322" s="56">
        <v>32.210353049319302</v>
      </c>
      <c r="I322" s="56">
        <v>30.901889786605999</v>
      </c>
      <c r="J322" s="56">
        <v>32.2264542332438</v>
      </c>
      <c r="K322" s="56">
        <v>30.551003716112501</v>
      </c>
      <c r="L322" s="56">
        <v>32.831048812178103</v>
      </c>
      <c r="M322" s="85">
        <v>33.647450743102802</v>
      </c>
    </row>
    <row r="323" spans="1:13" x14ac:dyDescent="0.35">
      <c r="A323" s="23" t="str">
        <f>B279&amp;C279&amp;D323</f>
        <v>DISTRIBUCION VOLUMEN X CRITERIO (kg ó litros)TotalAlimentacionVIENDO DEPORTES</v>
      </c>
      <c r="B323" s="23">
        <v>0</v>
      </c>
      <c r="C323" s="23">
        <v>0</v>
      </c>
      <c r="D323" s="24" t="s">
        <v>185</v>
      </c>
      <c r="E323" s="24">
        <v>1.6739205163494899</v>
      </c>
      <c r="F323" s="24">
        <v>1.2934957819851001</v>
      </c>
      <c r="G323" s="24">
        <v>0.67667122978303795</v>
      </c>
      <c r="H323" s="24">
        <v>1.2937847232748301</v>
      </c>
      <c r="I323" s="24">
        <v>1.4847160265766299</v>
      </c>
      <c r="J323" s="24">
        <v>1.4964425870659299</v>
      </c>
      <c r="K323" s="24">
        <v>1.4792506855869401</v>
      </c>
      <c r="L323" s="24">
        <v>1.3657402214379899</v>
      </c>
      <c r="M323" s="85">
        <v>1.91810733024807</v>
      </c>
    </row>
    <row r="324" spans="1:13" x14ac:dyDescent="0.35">
      <c r="A324" s="23" t="str">
        <f>B279&amp;C279&amp;D324</f>
        <v>DISTRIBUCION VOLUMEN X CRITERIO (kg ó litros)TotalAlimentacionOTROS MOTIVOS</v>
      </c>
      <c r="B324" s="23">
        <v>0</v>
      </c>
      <c r="C324" s="23">
        <v>0</v>
      </c>
      <c r="D324" s="23" t="s">
        <v>186</v>
      </c>
      <c r="E324" s="56">
        <v>5.8673492983259798</v>
      </c>
      <c r="F324" s="56">
        <v>5.8190648260434603</v>
      </c>
      <c r="G324" s="56">
        <v>5.7167816779475498</v>
      </c>
      <c r="H324" s="56">
        <v>5.9763972855339498</v>
      </c>
      <c r="I324" s="56">
        <v>6.2335543914428104</v>
      </c>
      <c r="J324" s="56">
        <v>6.1482776727557198</v>
      </c>
      <c r="K324" s="56">
        <v>6.4302223605614497</v>
      </c>
      <c r="L324" s="56">
        <v>6.4122197660601401</v>
      </c>
      <c r="M324" s="85">
        <v>6.6540506669190203</v>
      </c>
    </row>
    <row r="325" spans="1:13" x14ac:dyDescent="0.35">
      <c r="A325" s="23" t="str">
        <f>B279&amp;C325&amp;D325</f>
        <v>DISTRIBUCION VOLUMEN X CRITERIO (kg ó litros).T.Alimentos TOTAL INGT.ESPAÑA</v>
      </c>
      <c r="B325" s="23">
        <v>0</v>
      </c>
      <c r="C325" s="23" t="s">
        <v>45</v>
      </c>
      <c r="D325" s="24" t="s">
        <v>46</v>
      </c>
      <c r="E325" s="24">
        <v>100</v>
      </c>
      <c r="F325" s="24">
        <v>100</v>
      </c>
      <c r="G325" s="24">
        <v>100</v>
      </c>
      <c r="H325" s="24">
        <v>100</v>
      </c>
      <c r="I325" s="24">
        <v>100</v>
      </c>
      <c r="J325" s="24">
        <v>100</v>
      </c>
      <c r="K325" s="24">
        <v>100</v>
      </c>
      <c r="L325" s="24">
        <v>100</v>
      </c>
      <c r="M325" s="85">
        <v>100</v>
      </c>
    </row>
    <row r="326" spans="1:13" x14ac:dyDescent="0.35">
      <c r="A326" s="23" t="str">
        <f>B279&amp;C325&amp;D326</f>
        <v>DISTRIBUCION VOLUMEN X CRITERIO (kg ó litros).T.Alimentos TOTAL INGHiper+Super+Discount+G.A</v>
      </c>
      <c r="B326" s="23">
        <v>0</v>
      </c>
      <c r="C326" s="23">
        <v>0</v>
      </c>
      <c r="D326" s="23" t="s">
        <v>109</v>
      </c>
      <c r="E326" s="56">
        <v>3.02657693033759</v>
      </c>
      <c r="F326" s="56">
        <v>2.8448729041500198</v>
      </c>
      <c r="G326" s="56">
        <v>2.9848624264868202</v>
      </c>
      <c r="H326" s="56">
        <v>3.1270509701887801</v>
      </c>
      <c r="I326" s="56">
        <v>3.3895624064687202</v>
      </c>
      <c r="J326" s="56">
        <v>3.9142967806995901</v>
      </c>
      <c r="K326" s="56">
        <v>4.0611103485133198</v>
      </c>
      <c r="L326" s="56">
        <v>3.4571022346561202</v>
      </c>
      <c r="M326" s="85">
        <v>3.78344894600587</v>
      </c>
    </row>
    <row r="327" spans="1:13" x14ac:dyDescent="0.35">
      <c r="A327" s="23" t="str">
        <f>B279&amp;C325&amp;D327</f>
        <v>DISTRIBUCION VOLUMEN X CRITERIO (kg ó litros).T.Alimentos TOTAL INGRestaurantes</v>
      </c>
      <c r="B327" s="23">
        <v>0</v>
      </c>
      <c r="C327" s="23">
        <v>0</v>
      </c>
      <c r="D327" s="24" t="s">
        <v>110</v>
      </c>
      <c r="E327" s="24">
        <v>25.6070046003769</v>
      </c>
      <c r="F327" s="24">
        <v>27.1464095669557</v>
      </c>
      <c r="G327" s="24">
        <v>27.072816022489601</v>
      </c>
      <c r="H327" s="24">
        <v>29.237925438601199</v>
      </c>
      <c r="I327" s="24">
        <v>27.5442584789057</v>
      </c>
      <c r="J327" s="24">
        <v>27.283468436469299</v>
      </c>
      <c r="K327" s="24">
        <v>26.3725449231544</v>
      </c>
      <c r="L327" s="24">
        <v>26.532381213757901</v>
      </c>
      <c r="M327" s="85">
        <v>29.371347646509101</v>
      </c>
    </row>
    <row r="328" spans="1:13" x14ac:dyDescent="0.35">
      <c r="A328" s="23" t="str">
        <f>B279&amp;C325&amp;D328</f>
        <v>DISTRIBUCION VOLUMEN X CRITERIO (kg ó litros).T.Alimentos TOTAL INGRestaurantes Fast Food</v>
      </c>
      <c r="B328" s="23">
        <v>0</v>
      </c>
      <c r="C328" s="23">
        <v>0</v>
      </c>
      <c r="D328" s="23" t="s">
        <v>111</v>
      </c>
      <c r="E328" s="56">
        <v>30.107261682592998</v>
      </c>
      <c r="F328" s="56">
        <v>27.488878995683201</v>
      </c>
      <c r="G328" s="56">
        <v>27.985659581956899</v>
      </c>
      <c r="H328" s="56">
        <v>29.034300372554199</v>
      </c>
      <c r="I328" s="56">
        <v>27.916090652222099</v>
      </c>
      <c r="J328" s="56">
        <v>28.1677724557542</v>
      </c>
      <c r="K328" s="56">
        <v>28.613723052020099</v>
      </c>
      <c r="L328" s="56">
        <v>30.3184421268401</v>
      </c>
      <c r="M328" s="85">
        <v>27.578640837334</v>
      </c>
    </row>
    <row r="329" spans="1:13" x14ac:dyDescent="0.35">
      <c r="A329" s="23" t="str">
        <f>B279&amp;C325&amp;D329</f>
        <v>DISTRIBUCION VOLUMEN X CRITERIO (kg ó litros).T.Alimentos TOTAL INGBares/Cafeterias/Cervecerias</v>
      </c>
      <c r="B329" s="23">
        <v>0</v>
      </c>
      <c r="C329" s="23">
        <v>0</v>
      </c>
      <c r="D329" s="24" t="s">
        <v>112</v>
      </c>
      <c r="E329" s="24">
        <v>28.813668668371498</v>
      </c>
      <c r="F329" s="24">
        <v>28.9317795276312</v>
      </c>
      <c r="G329" s="24">
        <v>27.759048332264499</v>
      </c>
      <c r="H329" s="24">
        <v>26.8483146144805</v>
      </c>
      <c r="I329" s="24">
        <v>28.236249735294901</v>
      </c>
      <c r="J329" s="24">
        <v>28.540152449241202</v>
      </c>
      <c r="K329" s="24">
        <v>27.085370105542601</v>
      </c>
      <c r="L329" s="24">
        <v>27.088967649656301</v>
      </c>
      <c r="M329" s="85">
        <v>26.5475590315123</v>
      </c>
    </row>
    <row r="330" spans="1:13" x14ac:dyDescent="0.35">
      <c r="A330" s="23" t="str">
        <f>B279&amp;C325&amp;D330</f>
        <v>DISTRIBUCION VOLUMEN X CRITERIO (kg ó litros).T.Alimentos TOTAL INGPanaderias/Pastelerias</v>
      </c>
      <c r="B330" s="23">
        <v>0</v>
      </c>
      <c r="C330" s="23">
        <v>0</v>
      </c>
      <c r="D330" s="23" t="s">
        <v>113</v>
      </c>
      <c r="E330" s="56">
        <v>1.69626492650254</v>
      </c>
      <c r="F330" s="56">
        <v>1.59137236892489</v>
      </c>
      <c r="G330" s="56">
        <v>1.30979662167063</v>
      </c>
      <c r="H330" s="56">
        <v>1.81425575637818</v>
      </c>
      <c r="I330" s="56">
        <v>1.97069870923125</v>
      </c>
      <c r="J330" s="56">
        <v>1.7187248724766999</v>
      </c>
      <c r="K330" s="56">
        <v>1.48532983269552</v>
      </c>
      <c r="L330" s="56">
        <v>2.02018237902104</v>
      </c>
      <c r="M330" s="85">
        <v>2.2618158421949</v>
      </c>
    </row>
    <row r="331" spans="1:13" x14ac:dyDescent="0.35">
      <c r="A331" s="23" t="str">
        <f>B279&amp;C325&amp;D331</f>
        <v>DISTRIBUCION VOLUMEN X CRITERIO (kg ó litros).T.Alimentos TOTAL INGTda.Alimentacion/Delicatesen</v>
      </c>
      <c r="B331" s="23">
        <v>0</v>
      </c>
      <c r="C331" s="23">
        <v>0</v>
      </c>
      <c r="D331" s="24" t="s">
        <v>114</v>
      </c>
      <c r="E331" s="24">
        <v>0.48334747484624302</v>
      </c>
      <c r="F331" s="24">
        <v>0.504836365689037</v>
      </c>
      <c r="G331" s="24">
        <v>0.49909044581223599</v>
      </c>
      <c r="H331" s="24">
        <v>0.43049268869843199</v>
      </c>
      <c r="I331" s="24">
        <v>0.52598527486207103</v>
      </c>
      <c r="J331" s="24">
        <v>0.40717888107178701</v>
      </c>
      <c r="K331" s="24">
        <v>0.47819705661350997</v>
      </c>
      <c r="L331" s="24">
        <v>0.42392039864599101</v>
      </c>
      <c r="M331" s="85">
        <v>0.78201811037991498</v>
      </c>
    </row>
    <row r="332" spans="1:13" x14ac:dyDescent="0.35">
      <c r="A332" s="23" t="str">
        <f>B279&amp;C325&amp;D332</f>
        <v>DISTRIBUCION VOLUMEN X CRITERIO (kg ó litros).T.Alimentos TOTAL INGCanal Conveniencia/24h</v>
      </c>
      <c r="B332" s="23">
        <v>0</v>
      </c>
      <c r="C332" s="23">
        <v>0</v>
      </c>
      <c r="D332" s="23" t="s">
        <v>116</v>
      </c>
      <c r="E332" s="56">
        <v>5.62583970070144</v>
      </c>
      <c r="F332" s="56">
        <v>5.2313837203421798</v>
      </c>
      <c r="G332" s="56">
        <v>5.0140510483684499</v>
      </c>
      <c r="H332" s="56">
        <v>5.0315449863144597</v>
      </c>
      <c r="I332" s="56">
        <v>5.6297516399645202</v>
      </c>
      <c r="J332" s="56">
        <v>4.7112074822913703</v>
      </c>
      <c r="K332" s="56">
        <v>3.93669832356465</v>
      </c>
      <c r="L332" s="56">
        <v>5.2096202868433004</v>
      </c>
      <c r="M332" s="85">
        <v>5.2274759058609304</v>
      </c>
    </row>
    <row r="333" spans="1:13" x14ac:dyDescent="0.35">
      <c r="A333" s="23" t="str">
        <f>B279&amp;C325&amp;D333</f>
        <v>DISTRIBUCION VOLUMEN X CRITERIO (kg ó litros).T.Alimentos TOTAL INGHoteles</v>
      </c>
      <c r="B333" s="23">
        <v>0</v>
      </c>
      <c r="C333" s="23">
        <v>0</v>
      </c>
      <c r="D333" s="24" t="s">
        <v>117</v>
      </c>
      <c r="E333" s="24">
        <v>0.53575545356160903</v>
      </c>
      <c r="F333" s="24">
        <v>0.380205612469317</v>
      </c>
      <c r="G333" s="24">
        <v>0.42702985727799903</v>
      </c>
      <c r="H333" s="24">
        <v>0.363879645099697</v>
      </c>
      <c r="I333" s="24">
        <v>0.33888583913424902</v>
      </c>
      <c r="J333" s="24">
        <v>0.20495274782061201</v>
      </c>
      <c r="K333" s="24">
        <v>0.76851541983583904</v>
      </c>
      <c r="L333" s="24">
        <v>0.30646243482213398</v>
      </c>
      <c r="M333" s="85">
        <v>0.217701938622756</v>
      </c>
    </row>
    <row r="334" spans="1:13" x14ac:dyDescent="0.35">
      <c r="A334" s="23" t="str">
        <f>B279&amp;C325&amp;D334</f>
        <v>DISTRIBUCION VOLUMEN X CRITERIO (kg ó litros).T.Alimentos TOTAL INGEstaciones de servicio</v>
      </c>
      <c r="B334" s="23">
        <v>0</v>
      </c>
      <c r="C334" s="23">
        <v>0</v>
      </c>
      <c r="D334" s="23" t="s">
        <v>118</v>
      </c>
      <c r="E334" s="56">
        <v>0.92699794764320198</v>
      </c>
      <c r="F334" s="56">
        <v>0.85498266661761302</v>
      </c>
      <c r="G334" s="56">
        <v>0.86857256119506998</v>
      </c>
      <c r="H334" s="56">
        <v>0.75113770990537598</v>
      </c>
      <c r="I334" s="56">
        <v>0.68662484681719604</v>
      </c>
      <c r="J334" s="56">
        <v>0.79899178120019798</v>
      </c>
      <c r="K334" s="56">
        <v>0.97935523830231297</v>
      </c>
      <c r="L334" s="56">
        <v>0.88935347869854597</v>
      </c>
      <c r="M334" s="85">
        <v>0.79119329658772097</v>
      </c>
    </row>
    <row r="335" spans="1:13" x14ac:dyDescent="0.35">
      <c r="A335" s="23" t="str">
        <f>B279&amp;C325&amp;D335</f>
        <v>DISTRIBUCION VOLUMEN X CRITERIO (kg ó litros).T.Alimentos TOTAL INGMaquinas dispensadoras</v>
      </c>
      <c r="B335" s="23">
        <v>0</v>
      </c>
      <c r="C335" s="23">
        <v>0</v>
      </c>
      <c r="D335" s="24" t="s">
        <v>119</v>
      </c>
      <c r="E335" s="24">
        <v>0.167094052259805</v>
      </c>
      <c r="F335" s="24">
        <v>0.136798513467807</v>
      </c>
      <c r="G335" s="24">
        <v>0.131704013324285</v>
      </c>
      <c r="H335" s="24">
        <v>0.17214672092090499</v>
      </c>
      <c r="I335" s="24">
        <v>0.17258797732035699</v>
      </c>
      <c r="J335" s="24">
        <v>0.14887329670199601</v>
      </c>
      <c r="K335" s="24">
        <v>0.116196240949624</v>
      </c>
      <c r="L335" s="24">
        <v>0.14415182828606601</v>
      </c>
      <c r="M335" s="85">
        <v>0.14503741127056199</v>
      </c>
    </row>
    <row r="336" spans="1:13" x14ac:dyDescent="0.35">
      <c r="A336" s="23" t="str">
        <f>B279&amp;C325&amp;D336</f>
        <v>DISTRIBUCION VOLUMEN X CRITERIO (kg ó litros).T.Alimentos TOTAL INGServicio en la empresa</v>
      </c>
      <c r="B336" s="23">
        <v>0</v>
      </c>
      <c r="C336" s="23">
        <v>0</v>
      </c>
      <c r="D336" s="23" t="s">
        <v>120</v>
      </c>
      <c r="E336" s="56">
        <v>0.56705728201095495</v>
      </c>
      <c r="F336" s="56">
        <v>0.60989273710136604</v>
      </c>
      <c r="G336" s="56">
        <v>0.57455842994212203</v>
      </c>
      <c r="H336" s="56">
        <v>0.49493580429397399</v>
      </c>
      <c r="I336" s="56">
        <v>0.63879720817506402</v>
      </c>
      <c r="J336" s="56">
        <v>0.69161007916140405</v>
      </c>
      <c r="K336" s="56">
        <v>0.77711917450674795</v>
      </c>
      <c r="L336" s="56">
        <v>0.76453912945185198</v>
      </c>
      <c r="M336" s="85">
        <v>0.69911820017988102</v>
      </c>
    </row>
    <row r="337" spans="1:13" x14ac:dyDescent="0.35">
      <c r="A337" s="23" t="str">
        <f>B279&amp;C325&amp;D337</f>
        <v>DISTRIBUCION VOLUMEN X CRITERIO (kg ó litros).T.Alimentos TOTAL INGResto de canales</v>
      </c>
      <c r="B337" s="23">
        <v>0</v>
      </c>
      <c r="C337" s="23">
        <v>0</v>
      </c>
      <c r="D337" s="24" t="s">
        <v>121</v>
      </c>
      <c r="E337" s="24">
        <v>2.4431324954306</v>
      </c>
      <c r="F337" s="24">
        <v>4.2785865137005299</v>
      </c>
      <c r="G337" s="24">
        <v>5.37281258939149</v>
      </c>
      <c r="H337" s="24">
        <v>2.69401312650335</v>
      </c>
      <c r="I337" s="24">
        <v>2.9505077613489101</v>
      </c>
      <c r="J337" s="24">
        <v>3.4127728777117698</v>
      </c>
      <c r="K337" s="24">
        <v>5.3258412643535102</v>
      </c>
      <c r="L337" s="24">
        <v>2.8448781753018402</v>
      </c>
      <c r="M337" s="85">
        <v>2.5946424877071301</v>
      </c>
    </row>
    <row r="338" spans="1:13" x14ac:dyDescent="0.35">
      <c r="A338" s="23" t="str">
        <f>B279&amp;C325&amp;D338</f>
        <v>DISTRIBUCION VOLUMEN X CRITERIO (kg ó litros).T.Alimentos TOTAL INGEN LA CALLE</v>
      </c>
      <c r="B338" s="23">
        <v>0</v>
      </c>
      <c r="C338" s="23">
        <v>0</v>
      </c>
      <c r="D338" s="23" t="s">
        <v>123</v>
      </c>
      <c r="E338" s="56">
        <v>2.1212733582630201</v>
      </c>
      <c r="F338" s="56">
        <v>2.6614960607852902</v>
      </c>
      <c r="G338" s="56">
        <v>3.3411729831966399</v>
      </c>
      <c r="H338" s="56">
        <v>2.2166189019387201</v>
      </c>
      <c r="I338" s="56">
        <v>2.03902314300763</v>
      </c>
      <c r="J338" s="56">
        <v>2.2954921362705298</v>
      </c>
      <c r="K338" s="56">
        <v>3.0945684796644399</v>
      </c>
      <c r="L338" s="56">
        <v>2.1758077220894299</v>
      </c>
      <c r="M338" s="85">
        <v>1.8364841466274699</v>
      </c>
    </row>
    <row r="339" spans="1:13" x14ac:dyDescent="0.35">
      <c r="A339" s="23" t="str">
        <f>B279&amp;C325&amp;D339</f>
        <v>DISTRIBUCION VOLUMEN X CRITERIO (kg ó litros).T.Alimentos TOTAL INGEN CASA DE OTROS</v>
      </c>
      <c r="B339" s="23">
        <v>0</v>
      </c>
      <c r="C339" s="23">
        <v>0</v>
      </c>
      <c r="D339" s="24" t="s">
        <v>125</v>
      </c>
      <c r="E339" s="24">
        <v>6.2775164961808301</v>
      </c>
      <c r="F339" s="24">
        <v>4.3161369956176499</v>
      </c>
      <c r="G339" s="24">
        <v>4.2970204872094104</v>
      </c>
      <c r="H339" s="24">
        <v>5.2452957582111202</v>
      </c>
      <c r="I339" s="24">
        <v>6.0136853448706802</v>
      </c>
      <c r="J339" s="24">
        <v>4.83061850050722</v>
      </c>
      <c r="K339" s="24">
        <v>4.3869151013306702</v>
      </c>
      <c r="L339" s="24">
        <v>4.9329840178602797</v>
      </c>
      <c r="M339" s="85">
        <v>5.9520569893479598</v>
      </c>
    </row>
    <row r="340" spans="1:13" x14ac:dyDescent="0.35">
      <c r="A340" s="23" t="str">
        <f>B279&amp;C325&amp;D340</f>
        <v>DISTRIBUCION VOLUMEN X CRITERIO (kg ó litros).T.Alimentos TOTAL INGEN EL ESTABLECIMIENTO</v>
      </c>
      <c r="B340" s="23">
        <v>0</v>
      </c>
      <c r="C340" s="23">
        <v>0</v>
      </c>
      <c r="D340" s="23" t="s">
        <v>127</v>
      </c>
      <c r="E340" s="56">
        <v>62.452191690107597</v>
      </c>
      <c r="F340" s="56">
        <v>65.290290091644707</v>
      </c>
      <c r="G340" s="56">
        <v>67.687749886372202</v>
      </c>
      <c r="H340" s="56">
        <v>65.782358580439606</v>
      </c>
      <c r="I340" s="56">
        <v>64.001692942214603</v>
      </c>
      <c r="J340" s="56">
        <v>66.427688702222994</v>
      </c>
      <c r="K340" s="56">
        <v>68.398146451226395</v>
      </c>
      <c r="L340" s="56">
        <v>66.885361052550905</v>
      </c>
      <c r="M340" s="85">
        <v>64.019935894927499</v>
      </c>
    </row>
    <row r="341" spans="1:13" x14ac:dyDescent="0.35">
      <c r="A341" s="23" t="str">
        <f>B279&amp;C325&amp;D341</f>
        <v>DISTRIBUCION VOLUMEN X CRITERIO (kg ó litros).T.Alimentos TOTAL INGEN EL TRABAJO</v>
      </c>
      <c r="B341" s="23">
        <v>0</v>
      </c>
      <c r="C341" s="23">
        <v>0</v>
      </c>
      <c r="D341" s="24" t="s">
        <v>129</v>
      </c>
      <c r="E341" s="24">
        <v>2.8092807623788301</v>
      </c>
      <c r="F341" s="24">
        <v>2.64452275441263</v>
      </c>
      <c r="G341" s="24">
        <v>2.1718939571296598</v>
      </c>
      <c r="H341" s="24">
        <v>2.44628248261755</v>
      </c>
      <c r="I341" s="24">
        <v>3.0507515795995901</v>
      </c>
      <c r="J341" s="24">
        <v>3.1819330482104999</v>
      </c>
      <c r="K341" s="24">
        <v>2.34451526864355</v>
      </c>
      <c r="L341" s="24">
        <v>2.8192255425382999</v>
      </c>
      <c r="M341" s="85">
        <v>2.6731514359083901</v>
      </c>
    </row>
    <row r="342" spans="1:13" x14ac:dyDescent="0.35">
      <c r="A342" s="23" t="str">
        <f>B279&amp;C325&amp;D342</f>
        <v>DISTRIBUCION VOLUMEN X CRITERIO (kg ó litros).T.Alimentos TOTAL INGEN COLEGIO/INSTITUTO/UNIV.</v>
      </c>
      <c r="B342" s="23">
        <v>0</v>
      </c>
      <c r="C342" s="23">
        <v>0</v>
      </c>
      <c r="D342" s="23" t="s">
        <v>131</v>
      </c>
      <c r="E342" s="56">
        <v>0.21479344797519101</v>
      </c>
      <c r="F342" s="56">
        <v>0.13916891580369101</v>
      </c>
      <c r="G342" s="56">
        <v>0.18369870057893001</v>
      </c>
      <c r="H342" s="56">
        <v>0.199964177988049</v>
      </c>
      <c r="I342" s="56">
        <v>0.12723219465621599</v>
      </c>
      <c r="J342" s="56">
        <v>0.13484552441752201</v>
      </c>
      <c r="K342" s="56">
        <v>6.2973134095241801E-2</v>
      </c>
      <c r="L342" s="56">
        <v>0.237856340375593</v>
      </c>
      <c r="M342" s="85">
        <v>0.14046780724531199</v>
      </c>
    </row>
    <row r="343" spans="1:13" x14ac:dyDescent="0.35">
      <c r="A343" s="23" t="str">
        <f>B279&amp;C325&amp;D343</f>
        <v>DISTRIBUCION VOLUMEN X CRITERIO (kg ó litros).T.Alimentos TOTAL INGEN MI CASA</v>
      </c>
      <c r="B343" s="23">
        <v>0</v>
      </c>
      <c r="C343" s="23">
        <v>0</v>
      </c>
      <c r="D343" s="24" t="s">
        <v>133</v>
      </c>
      <c r="E343" s="24">
        <v>24.195694063011899</v>
      </c>
      <c r="F343" s="24">
        <v>22.8148932542375</v>
      </c>
      <c r="G343" s="24">
        <v>20.235746139483599</v>
      </c>
      <c r="H343" s="24">
        <v>22.2537945498125</v>
      </c>
      <c r="I343" s="24">
        <v>22.864143660128001</v>
      </c>
      <c r="J343" s="24">
        <v>21.253131557076301</v>
      </c>
      <c r="K343" s="24">
        <v>19.3181327933906</v>
      </c>
      <c r="L343" s="24">
        <v>21.085042132979801</v>
      </c>
      <c r="M343" s="85">
        <v>23.105563997650499</v>
      </c>
    </row>
    <row r="344" spans="1:13" x14ac:dyDescent="0.35">
      <c r="A344" s="23" t="str">
        <f>B279&amp;C325&amp;D344</f>
        <v>DISTRIBUCION VOLUMEN X CRITERIO (kg ó litros).T.Alimentos TOTAL INGEN M.TRANSP.(AVION,TREN,AUTOC,E</v>
      </c>
      <c r="B344" s="23">
        <v>0</v>
      </c>
      <c r="C344" s="23">
        <v>0</v>
      </c>
      <c r="D344" s="23" t="s">
        <v>135</v>
      </c>
      <c r="E344" s="56">
        <v>0.15799555225474801</v>
      </c>
      <c r="F344" s="56">
        <v>5.8901643416686203E-2</v>
      </c>
      <c r="G344" s="56">
        <v>9.2871864269022303E-2</v>
      </c>
      <c r="H344" s="56">
        <v>6.9318974419230198E-2</v>
      </c>
      <c r="I344" s="56">
        <v>6.9085540291600203E-2</v>
      </c>
      <c r="J344" s="56">
        <v>4.11750215211538E-2</v>
      </c>
      <c r="K344" s="56">
        <v>0.12803208379160899</v>
      </c>
      <c r="L344" s="56">
        <v>5.8774358388275903E-2</v>
      </c>
      <c r="M344" s="85">
        <v>9.2076515137700293E-2</v>
      </c>
    </row>
    <row r="345" spans="1:13" x14ac:dyDescent="0.35">
      <c r="A345" s="23" t="str">
        <f>B279&amp;C325&amp;D345</f>
        <v>DISTRIBUCION VOLUMEN X CRITERIO (kg ó litros).T.Alimentos TOTAL INGEN OTRO LUGAR</v>
      </c>
      <c r="B345" s="23">
        <v>0</v>
      </c>
      <c r="C345" s="23">
        <v>0</v>
      </c>
      <c r="D345" s="24" t="s">
        <v>137</v>
      </c>
      <c r="E345" s="24">
        <v>1.77125419783563</v>
      </c>
      <c r="F345" s="24">
        <v>2.0745887038754498</v>
      </c>
      <c r="G345" s="24">
        <v>1.9898477999245201</v>
      </c>
      <c r="H345" s="24">
        <v>1.78636754049572</v>
      </c>
      <c r="I345" s="24">
        <v>1.83438732838893</v>
      </c>
      <c r="J345" s="24">
        <v>1.8351196905976701</v>
      </c>
      <c r="K345" s="24">
        <v>2.2667174485742598</v>
      </c>
      <c r="L345" s="24">
        <v>1.8049480373119899</v>
      </c>
      <c r="M345" s="85">
        <v>2.1802645911682501</v>
      </c>
    </row>
    <row r="346" spans="1:13" x14ac:dyDescent="0.35">
      <c r="A346" s="23" t="str">
        <f>B279&amp;C325&amp;D346</f>
        <v>DISTRIBUCION VOLUMEN X CRITERIO (kg ó litros).T.Alimentos TOTAL INGDESAYUNO</v>
      </c>
      <c r="B346" s="23">
        <v>0</v>
      </c>
      <c r="C346" s="23">
        <v>0</v>
      </c>
      <c r="D346" s="23" t="s">
        <v>139</v>
      </c>
      <c r="E346" s="56">
        <v>8.6356283201556803</v>
      </c>
      <c r="F346" s="56">
        <v>8.1303106450786302</v>
      </c>
      <c r="G346" s="56">
        <v>7.5781328183349803</v>
      </c>
      <c r="H346" s="56">
        <v>7.8487108606442098</v>
      </c>
      <c r="I346" s="56">
        <v>9.0514407194121898</v>
      </c>
      <c r="J346" s="56">
        <v>8.3169538370445792</v>
      </c>
      <c r="K346" s="56">
        <v>7.8263820972011899</v>
      </c>
      <c r="L346" s="56">
        <v>8.4690510487252109</v>
      </c>
      <c r="M346" s="85">
        <v>8.3148413301560193</v>
      </c>
    </row>
    <row r="347" spans="1:13" x14ac:dyDescent="0.35">
      <c r="A347" s="23" t="str">
        <f>B279&amp;C325&amp;D347</f>
        <v>DISTRIBUCION VOLUMEN X CRITERIO (kg ó litros).T.Alimentos TOTAL INGAPERITIVO/ANTES DE COMER</v>
      </c>
      <c r="B347" s="23">
        <v>0</v>
      </c>
      <c r="C347" s="23">
        <v>0</v>
      </c>
      <c r="D347" s="24" t="s">
        <v>141</v>
      </c>
      <c r="E347" s="24">
        <v>3.1036950079191401</v>
      </c>
      <c r="F347" s="24">
        <v>3.30466725120939</v>
      </c>
      <c r="G347" s="24">
        <v>2.85734613550785</v>
      </c>
      <c r="H347" s="24">
        <v>3.07637911169736</v>
      </c>
      <c r="I347" s="24">
        <v>2.7968497131679899</v>
      </c>
      <c r="J347" s="24">
        <v>2.8281133196787902</v>
      </c>
      <c r="K347" s="24">
        <v>2.57439015244847</v>
      </c>
      <c r="L347" s="24">
        <v>2.97056017067748</v>
      </c>
      <c r="M347" s="85">
        <v>2.9827175914745698</v>
      </c>
    </row>
    <row r="348" spans="1:13" x14ac:dyDescent="0.35">
      <c r="A348" s="23" t="str">
        <f>B279&amp;C325&amp;D348</f>
        <v>DISTRIBUCION VOLUMEN X CRITERIO (kg ó litros).T.Alimentos TOTAL INGCOMIDA</v>
      </c>
      <c r="B348" s="23">
        <v>0</v>
      </c>
      <c r="C348" s="23">
        <v>0</v>
      </c>
      <c r="D348" s="23" t="s">
        <v>143</v>
      </c>
      <c r="E348" s="56">
        <v>51.370707296165797</v>
      </c>
      <c r="F348" s="56">
        <v>51.3960801748104</v>
      </c>
      <c r="G348" s="56">
        <v>47.788301353575399</v>
      </c>
      <c r="H348" s="56">
        <v>52.958926650757597</v>
      </c>
      <c r="I348" s="56">
        <v>51.929873270031003</v>
      </c>
      <c r="J348" s="56">
        <v>51.9032356966134</v>
      </c>
      <c r="K348" s="56">
        <v>49.354107178342502</v>
      </c>
      <c r="L348" s="56">
        <v>53.345240498802397</v>
      </c>
      <c r="M348" s="85">
        <v>53.834478970874599</v>
      </c>
    </row>
    <row r="349" spans="1:13" x14ac:dyDescent="0.35">
      <c r="A349" s="23" t="str">
        <f>B279&amp;C325&amp;D349</f>
        <v>DISTRIBUCION VOLUMEN X CRITERIO (kg ó litros).T.Alimentos TOTAL INGTARDE/MERIENDA</v>
      </c>
      <c r="B349" s="23">
        <v>0</v>
      </c>
      <c r="C349" s="23">
        <v>0</v>
      </c>
      <c r="D349" s="24" t="s">
        <v>145</v>
      </c>
      <c r="E349" s="24">
        <v>4.8693233508262699</v>
      </c>
      <c r="F349" s="24">
        <v>4.5170134398019597</v>
      </c>
      <c r="G349" s="24">
        <v>4.5808157863730701</v>
      </c>
      <c r="H349" s="24">
        <v>4.0673704171179201</v>
      </c>
      <c r="I349" s="24">
        <v>4.3033420455005302</v>
      </c>
      <c r="J349" s="24">
        <v>4.9016449751414299</v>
      </c>
      <c r="K349" s="24">
        <v>4.4361864095329597</v>
      </c>
      <c r="L349" s="24">
        <v>4.0222733228795802</v>
      </c>
      <c r="M349" s="85">
        <v>3.8221958726802701</v>
      </c>
    </row>
    <row r="350" spans="1:13" x14ac:dyDescent="0.35">
      <c r="A350" s="23" t="str">
        <f>B279&amp;C325&amp;D350</f>
        <v>DISTRIBUCION VOLUMEN X CRITERIO (kg ó litros).T.Alimentos TOTAL INGANTES DE CENAR</v>
      </c>
      <c r="B350" s="23">
        <v>0</v>
      </c>
      <c r="C350" s="23">
        <v>0</v>
      </c>
      <c r="D350" s="23" t="s">
        <v>147</v>
      </c>
      <c r="E350" s="56">
        <v>1.4678129996195599</v>
      </c>
      <c r="F350" s="56">
        <v>1.1317594025439599</v>
      </c>
      <c r="G350" s="56">
        <v>1.3603593179843601</v>
      </c>
      <c r="H350" s="56">
        <v>1.2990493355494399</v>
      </c>
      <c r="I350" s="56">
        <v>1.3074623913382899</v>
      </c>
      <c r="J350" s="56">
        <v>1.3268310424183101</v>
      </c>
      <c r="K350" s="56">
        <v>1.22732482930293</v>
      </c>
      <c r="L350" s="56">
        <v>1.1895057460428899</v>
      </c>
      <c r="M350" s="85">
        <v>1.25322981368437</v>
      </c>
    </row>
    <row r="351" spans="1:13" x14ac:dyDescent="0.35">
      <c r="A351" s="23" t="str">
        <f>B279&amp;C325&amp;D351</f>
        <v>DISTRIBUCION VOLUMEN X CRITERIO (kg ó litros).T.Alimentos TOTAL INGCENA</v>
      </c>
      <c r="B351" s="23">
        <v>0</v>
      </c>
      <c r="C351" s="23">
        <v>0</v>
      </c>
      <c r="D351" s="24" t="s">
        <v>149</v>
      </c>
      <c r="E351" s="24">
        <v>29.012964369661798</v>
      </c>
      <c r="F351" s="24">
        <v>29.920550760663801</v>
      </c>
      <c r="G351" s="24">
        <v>33.759392089967598</v>
      </c>
      <c r="H351" s="24">
        <v>29.4969161300317</v>
      </c>
      <c r="I351" s="24">
        <v>29.0073927469988</v>
      </c>
      <c r="J351" s="24">
        <v>29.181266218204801</v>
      </c>
      <c r="K351" s="24">
        <v>32.557120560993297</v>
      </c>
      <c r="L351" s="24">
        <v>28.6606489967653</v>
      </c>
      <c r="M351" s="85">
        <v>28.664586371596801</v>
      </c>
    </row>
    <row r="352" spans="1:13" x14ac:dyDescent="0.35">
      <c r="A352" s="23" t="str">
        <f>B279&amp;C325&amp;D352</f>
        <v>DISTRIBUCION VOLUMEN X CRITERIO (kg ó litros).T.Alimentos TOTAL INGDESPUES DE LA CENA</v>
      </c>
      <c r="B352" s="23">
        <v>0</v>
      </c>
      <c r="C352" s="23">
        <v>0</v>
      </c>
      <c r="D352" s="23" t="s">
        <v>151</v>
      </c>
      <c r="E352" s="56">
        <v>0.50812747041004802</v>
      </c>
      <c r="F352" s="56">
        <v>0.32034737342643499</v>
      </c>
      <c r="G352" s="56">
        <v>0.86833800193379096</v>
      </c>
      <c r="H352" s="56">
        <v>0.34965697468065599</v>
      </c>
      <c r="I352" s="56">
        <v>0.386121564584818</v>
      </c>
      <c r="J352" s="56">
        <v>0.30369126628167398</v>
      </c>
      <c r="K352" s="56">
        <v>0.89009105594107796</v>
      </c>
      <c r="L352" s="56">
        <v>0.52014560308492397</v>
      </c>
      <c r="M352" s="85">
        <v>0.19515978097187101</v>
      </c>
    </row>
    <row r="353" spans="1:13" x14ac:dyDescent="0.35">
      <c r="A353" s="23" t="str">
        <f>B279&amp;C325&amp;D353</f>
        <v>DISTRIBUCION VOLUMEN X CRITERIO (kg ó litros).T.Alimentos TOTAL INGDURANTE EL DIA</v>
      </c>
      <c r="B353" s="23">
        <v>0</v>
      </c>
      <c r="C353" s="23">
        <v>0</v>
      </c>
      <c r="D353" s="24" t="s">
        <v>153</v>
      </c>
      <c r="E353" s="24">
        <v>1.03174217966827</v>
      </c>
      <c r="F353" s="24">
        <v>1.27927070725585</v>
      </c>
      <c r="G353" s="24">
        <v>1.20731529104556</v>
      </c>
      <c r="H353" s="24">
        <v>0.90299081405412995</v>
      </c>
      <c r="I353" s="24">
        <v>1.2175188745105401</v>
      </c>
      <c r="J353" s="24">
        <v>1.2382629006313199</v>
      </c>
      <c r="K353" s="24">
        <v>1.1343980313657001</v>
      </c>
      <c r="L353" s="24">
        <v>0.82257613614733505</v>
      </c>
      <c r="M353" s="85">
        <v>0.93279142236665002</v>
      </c>
    </row>
    <row r="354" spans="1:13" x14ac:dyDescent="0.35">
      <c r="A354" s="23" t="str">
        <f>B279&amp;C325&amp;D354</f>
        <v>DISTRIBUCION VOLUMEN X CRITERIO (kg ó litros).T.Alimentos TOTAL INGCON AMIGOS</v>
      </c>
      <c r="B354" s="23">
        <v>0</v>
      </c>
      <c r="C354" s="23">
        <v>0</v>
      </c>
      <c r="D354" s="23" t="s">
        <v>155</v>
      </c>
      <c r="E354" s="56">
        <v>20.799317021282899</v>
      </c>
      <c r="F354" s="56">
        <v>19.731256997911299</v>
      </c>
      <c r="G354" s="56">
        <v>18.828961279554001</v>
      </c>
      <c r="H354" s="56">
        <v>21.945305974802199</v>
      </c>
      <c r="I354" s="56">
        <v>20.586758209985501</v>
      </c>
      <c r="J354" s="56">
        <v>18.9593820245308</v>
      </c>
      <c r="K354" s="56">
        <v>19.402290079140599</v>
      </c>
      <c r="L354" s="56">
        <v>20.302300804158499</v>
      </c>
      <c r="M354" s="85">
        <v>20.9886250794478</v>
      </c>
    </row>
    <row r="355" spans="1:13" x14ac:dyDescent="0.35">
      <c r="A355" s="23" t="str">
        <f>B279&amp;C325&amp;D355</f>
        <v>DISTRIBUCION VOLUMEN X CRITERIO (kg ó litros).T.Alimentos TOTAL INGCON CLIENTES</v>
      </c>
      <c r="B355" s="23">
        <v>0</v>
      </c>
      <c r="C355" s="23">
        <v>0</v>
      </c>
      <c r="D355" s="24" t="s">
        <v>157</v>
      </c>
      <c r="E355" s="24">
        <v>0.14930904096984199</v>
      </c>
      <c r="F355" s="24">
        <v>0.16992155637440701</v>
      </c>
      <c r="G355" s="24">
        <v>0.33194740527906302</v>
      </c>
      <c r="H355" s="24">
        <v>0.519390438088009</v>
      </c>
      <c r="I355" s="24">
        <v>0.532867510680476</v>
      </c>
      <c r="J355" s="24">
        <v>0.234854271760708</v>
      </c>
      <c r="K355" s="24">
        <v>0.32262370771983101</v>
      </c>
      <c r="L355" s="24">
        <v>0.63394503935331603</v>
      </c>
      <c r="M355" s="85">
        <v>0.69610852389118305</v>
      </c>
    </row>
    <row r="356" spans="1:13" x14ac:dyDescent="0.35">
      <c r="A356" s="23" t="str">
        <f>B279&amp;C325&amp;D356</f>
        <v>DISTRIBUCION VOLUMEN X CRITERIO (kg ó litros).T.Alimentos TOTAL INGCON COMPAÑEROS DE TRABAJO</v>
      </c>
      <c r="B356" s="23">
        <v>0</v>
      </c>
      <c r="C356" s="23">
        <v>0</v>
      </c>
      <c r="D356" s="23" t="s">
        <v>159</v>
      </c>
      <c r="E356" s="56">
        <v>3.67775842510656</v>
      </c>
      <c r="F356" s="56">
        <v>3.7670174909425702</v>
      </c>
      <c r="G356" s="56">
        <v>2.9550829561970202</v>
      </c>
      <c r="H356" s="56">
        <v>3.9355718032121998</v>
      </c>
      <c r="I356" s="56">
        <v>5.0275341808748797</v>
      </c>
      <c r="J356" s="56">
        <v>4.6394628913213598</v>
      </c>
      <c r="K356" s="56">
        <v>2.7689291575967698</v>
      </c>
      <c r="L356" s="56">
        <v>3.6574078169220599</v>
      </c>
      <c r="M356" s="85">
        <v>3.5837988842584498</v>
      </c>
    </row>
    <row r="357" spans="1:13" x14ac:dyDescent="0.35">
      <c r="A357" s="23" t="str">
        <f>B279&amp;C325&amp;D357</f>
        <v>DISTRIBUCION VOLUMEN X CRITERIO (kg ó litros).T.Alimentos TOTAL INGCON COMPAÑEROS DE CLASE</v>
      </c>
      <c r="B357" s="23">
        <v>0</v>
      </c>
      <c r="C357" s="23">
        <v>0</v>
      </c>
      <c r="D357" s="24" t="s">
        <v>161</v>
      </c>
      <c r="E357" s="24">
        <v>0.50042082224261497</v>
      </c>
      <c r="F357" s="24">
        <v>0.29622585002840601</v>
      </c>
      <c r="G357" s="24">
        <v>0.118947411553515</v>
      </c>
      <c r="H357" s="24">
        <v>0.40000430132096099</v>
      </c>
      <c r="I357" s="24">
        <v>0.24068674093755699</v>
      </c>
      <c r="J357" s="24">
        <v>0.30082978366461899</v>
      </c>
      <c r="K357" s="24">
        <v>0.19805176437264899</v>
      </c>
      <c r="L357" s="24">
        <v>0.63428770395404099</v>
      </c>
      <c r="M357" s="85">
        <v>0.40936353896733002</v>
      </c>
    </row>
    <row r="358" spans="1:13" x14ac:dyDescent="0.35">
      <c r="A358" s="23" t="str">
        <f>B279&amp;C325&amp;D358</f>
        <v>DISTRIBUCION VOLUMEN X CRITERIO (kg ó litros).T.Alimentos TOTAL INGCON FAMILIA</v>
      </c>
      <c r="B358" s="23">
        <v>0</v>
      </c>
      <c r="C358" s="23">
        <v>0</v>
      </c>
      <c r="D358" s="23" t="s">
        <v>163</v>
      </c>
      <c r="E358" s="56">
        <v>41.710115861444201</v>
      </c>
      <c r="F358" s="56">
        <v>42.270196714648002</v>
      </c>
      <c r="G358" s="56">
        <v>45.779111289356401</v>
      </c>
      <c r="H358" s="56">
        <v>41.681740164762502</v>
      </c>
      <c r="I358" s="56">
        <v>41.326970157168702</v>
      </c>
      <c r="J358" s="56">
        <v>45.2928481169359</v>
      </c>
      <c r="K358" s="56">
        <v>45.140476268659398</v>
      </c>
      <c r="L358" s="56">
        <v>41.827295800803803</v>
      </c>
      <c r="M358" s="85">
        <v>43.006546105196598</v>
      </c>
    </row>
    <row r="359" spans="1:13" x14ac:dyDescent="0.35">
      <c r="A359" s="23" t="str">
        <f>B279&amp;C325&amp;D359</f>
        <v>DISTRIBUCION VOLUMEN X CRITERIO (kg ó litros).T.Alimentos TOTAL INGCON LA PAREJA</v>
      </c>
      <c r="B359" s="23">
        <v>0</v>
      </c>
      <c r="C359" s="23">
        <v>0</v>
      </c>
      <c r="D359" s="24" t="s">
        <v>165</v>
      </c>
      <c r="E359" s="24">
        <v>20.716409927472601</v>
      </c>
      <c r="F359" s="24">
        <v>21.1365276872009</v>
      </c>
      <c r="G359" s="24">
        <v>21.4631727913685</v>
      </c>
      <c r="H359" s="24">
        <v>20.263040073842401</v>
      </c>
      <c r="I359" s="24">
        <v>20.855087602342401</v>
      </c>
      <c r="J359" s="24">
        <v>19.000098470271102</v>
      </c>
      <c r="K359" s="24">
        <v>21.277313017182198</v>
      </c>
      <c r="L359" s="24">
        <v>19.8772770116103</v>
      </c>
      <c r="M359" s="85">
        <v>18.781371784414599</v>
      </c>
    </row>
    <row r="360" spans="1:13" x14ac:dyDescent="0.35">
      <c r="A360" s="23" t="str">
        <f>B279&amp;C325&amp;D360</f>
        <v>DISTRIBUCION VOLUMEN X CRITERIO (kg ó litros).T.Alimentos TOTAL INGESTABA SOLO/A</v>
      </c>
      <c r="B360" s="23">
        <v>0</v>
      </c>
      <c r="C360" s="23">
        <v>0</v>
      </c>
      <c r="D360" s="23" t="s">
        <v>167</v>
      </c>
      <c r="E360" s="56">
        <v>11.7426778115332</v>
      </c>
      <c r="F360" s="56">
        <v>11.943730851297699</v>
      </c>
      <c r="G360" s="56">
        <v>10.054352797962499</v>
      </c>
      <c r="H360" s="56">
        <v>10.7595018764009</v>
      </c>
      <c r="I360" s="56">
        <v>11.001833598083101</v>
      </c>
      <c r="J360" s="56">
        <v>11.1603010771118</v>
      </c>
      <c r="K360" s="56">
        <v>10.4907321793061</v>
      </c>
      <c r="L360" s="56">
        <v>12.4745876757353</v>
      </c>
      <c r="M360" s="85">
        <v>11.8993439439691</v>
      </c>
    </row>
    <row r="361" spans="1:13" x14ac:dyDescent="0.35">
      <c r="A361" s="23" t="str">
        <f>B279&amp;C325&amp;D361</f>
        <v>DISTRIBUCION VOLUMEN X CRITERIO (kg ó litros).T.Alimentos TOTAL INGOTROS</v>
      </c>
      <c r="B361" s="23">
        <v>0</v>
      </c>
      <c r="C361" s="23">
        <v>0</v>
      </c>
      <c r="D361" s="24" t="s">
        <v>169</v>
      </c>
      <c r="E361" s="24">
        <v>0.70399247517028696</v>
      </c>
      <c r="F361" s="24">
        <v>0.68512311577301299</v>
      </c>
      <c r="G361" s="24">
        <v>0.46842596783831397</v>
      </c>
      <c r="H361" s="24">
        <v>0.49544508844869101</v>
      </c>
      <c r="I361" s="24">
        <v>0.428264477519325</v>
      </c>
      <c r="J361" s="24">
        <v>0.41222486146649201</v>
      </c>
      <c r="K361" s="24">
        <v>0.39958480114001599</v>
      </c>
      <c r="L361" s="24">
        <v>0.592899890655188</v>
      </c>
      <c r="M361" s="85">
        <v>0.63484485044207495</v>
      </c>
    </row>
    <row r="362" spans="1:13" x14ac:dyDescent="0.35">
      <c r="A362" s="23" t="str">
        <f>B279&amp;C325&amp;D362</f>
        <v>DISTRIBUCION VOLUMEN X CRITERIO (kg ó litros).T.Alimentos TOTAL INGESTAR TRABAJANDO</v>
      </c>
      <c r="B362" s="23">
        <v>0</v>
      </c>
      <c r="C362" s="23">
        <v>0</v>
      </c>
      <c r="D362" s="23" t="s">
        <v>171</v>
      </c>
      <c r="E362" s="56">
        <v>6.9522389668286904</v>
      </c>
      <c r="F362" s="56">
        <v>6.7943778120491896</v>
      </c>
      <c r="G362" s="56">
        <v>5.4938653171845004</v>
      </c>
      <c r="H362" s="56">
        <v>6.1741142298508702</v>
      </c>
      <c r="I362" s="56">
        <v>7.0155055451472998</v>
      </c>
      <c r="J362" s="56">
        <v>6.3509808452916499</v>
      </c>
      <c r="K362" s="56">
        <v>5.9393647676152996</v>
      </c>
      <c r="L362" s="56">
        <v>6.5370667144262402</v>
      </c>
      <c r="M362" s="85">
        <v>7.06421419414818</v>
      </c>
    </row>
    <row r="363" spans="1:13" x14ac:dyDescent="0.35">
      <c r="A363" s="23" t="str">
        <f>B279&amp;C325&amp;D363</f>
        <v>DISTRIBUCION VOLUMEN X CRITERIO (kg ó litros).T.Alimentos TOTAL INGCOMIDA DE NEGOCIOS</v>
      </c>
      <c r="B363" s="23">
        <v>0</v>
      </c>
      <c r="C363" s="23">
        <v>0</v>
      </c>
      <c r="D363" s="24" t="s">
        <v>173</v>
      </c>
      <c r="E363" s="24">
        <v>0.19215549978458099</v>
      </c>
      <c r="F363" s="24">
        <v>0.255367175423316</v>
      </c>
      <c r="G363" s="24">
        <v>0.30645873295172799</v>
      </c>
      <c r="H363" s="24">
        <v>0.32227753453753899</v>
      </c>
      <c r="I363" s="24">
        <v>0.55665420382932795</v>
      </c>
      <c r="J363" s="24">
        <v>0.200389141173519</v>
      </c>
      <c r="K363" s="24">
        <v>0.39299352651625002</v>
      </c>
      <c r="L363" s="24">
        <v>0.52830012165515505</v>
      </c>
      <c r="M363" s="85">
        <v>0.34252520161208799</v>
      </c>
    </row>
    <row r="364" spans="1:13" x14ac:dyDescent="0.35">
      <c r="A364" s="23" t="str">
        <f>B279&amp;C325&amp;D364</f>
        <v>DISTRIBUCION VOLUMEN X CRITERIO (kg ó litros).T.Alimentos TOTAL INGPOR PLACER/RELAX</v>
      </c>
      <c r="B364" s="23">
        <v>0</v>
      </c>
      <c r="C364" s="23">
        <v>0</v>
      </c>
      <c r="D364" s="23" t="s">
        <v>175</v>
      </c>
      <c r="E364" s="56">
        <v>15.5442191540875</v>
      </c>
      <c r="F364" s="56">
        <v>17.5668875908801</v>
      </c>
      <c r="G364" s="56">
        <v>21.399799449222002</v>
      </c>
      <c r="H364" s="56">
        <v>16.345131904490501</v>
      </c>
      <c r="I364" s="56">
        <v>15.6207658040223</v>
      </c>
      <c r="J364" s="56">
        <v>17.134419323803101</v>
      </c>
      <c r="K364" s="56">
        <v>21.012844798232301</v>
      </c>
      <c r="L364" s="56">
        <v>16.070892866716001</v>
      </c>
      <c r="M364" s="85">
        <v>15.568665327811701</v>
      </c>
    </row>
    <row r="365" spans="1:13" x14ac:dyDescent="0.35">
      <c r="A365" s="23" t="str">
        <f>B279&amp;C325&amp;D365</f>
        <v>DISTRIBUCION VOLUMEN X CRITERIO (kg ó litros).T.Alimentos TOTAL INGTENER HAMBRE/SIN PLANIFICAR</v>
      </c>
      <c r="B365" s="23">
        <v>0</v>
      </c>
      <c r="C365" s="23">
        <v>0</v>
      </c>
      <c r="D365" s="24" t="s">
        <v>177</v>
      </c>
      <c r="E365" s="24">
        <v>27.781578010234099</v>
      </c>
      <c r="F365" s="24">
        <v>27.959162914274</v>
      </c>
      <c r="G365" s="24">
        <v>26.777974724642799</v>
      </c>
      <c r="H365" s="24">
        <v>27.6419823747616</v>
      </c>
      <c r="I365" s="24">
        <v>26.904291978823899</v>
      </c>
      <c r="J365" s="24">
        <v>26.096012086206901</v>
      </c>
      <c r="K365" s="24">
        <v>27.018223377125601</v>
      </c>
      <c r="L365" s="24">
        <v>25.913637073866401</v>
      </c>
      <c r="M365" s="85">
        <v>24.247119643572301</v>
      </c>
    </row>
    <row r="366" spans="1:13" x14ac:dyDescent="0.35">
      <c r="A366" s="23" t="str">
        <f>B279&amp;C325&amp;D366</f>
        <v>DISTRIBUCION VOLUMEN X CRITERIO (kg ó litros).T.Alimentos TOTAL INGESTAR DE COMPRAS</v>
      </c>
      <c r="B366" s="23">
        <v>0</v>
      </c>
      <c r="C366" s="23">
        <v>0</v>
      </c>
      <c r="D366" s="23" t="s">
        <v>179</v>
      </c>
      <c r="E366" s="56">
        <v>4.5854064292283399</v>
      </c>
      <c r="F366" s="56">
        <v>2.5171135802652902</v>
      </c>
      <c r="G366" s="56">
        <v>3.2313359604098499</v>
      </c>
      <c r="H366" s="56">
        <v>3.8003642005052498</v>
      </c>
      <c r="I366" s="56">
        <v>4.1480481772330702</v>
      </c>
      <c r="J366" s="56">
        <v>3.111519973494</v>
      </c>
      <c r="K366" s="56">
        <v>3.52729750748628</v>
      </c>
      <c r="L366" s="56">
        <v>3.9463211031287102</v>
      </c>
      <c r="M366" s="85">
        <v>3.5437353391886299</v>
      </c>
    </row>
    <row r="367" spans="1:13" x14ac:dyDescent="0.35">
      <c r="A367" s="23" t="str">
        <f>B279&amp;C325&amp;D367</f>
        <v>DISTRIBUCION VOLUMEN X CRITERIO (kg ó litros).T.Alimentos TOTAL INGNO COCINAR EN CASA</v>
      </c>
      <c r="B367" s="23">
        <v>0</v>
      </c>
      <c r="C367" s="23">
        <v>0</v>
      </c>
      <c r="D367" s="24" t="s">
        <v>181</v>
      </c>
      <c r="E367" s="24">
        <v>10.5860346148087</v>
      </c>
      <c r="F367" s="24">
        <v>11.940576020354101</v>
      </c>
      <c r="G367" s="24">
        <v>10.886932573516299</v>
      </c>
      <c r="H367" s="24">
        <v>11.7653373434065</v>
      </c>
      <c r="I367" s="24">
        <v>12.233536403937499</v>
      </c>
      <c r="J367" s="24">
        <v>11.698447723594001</v>
      </c>
      <c r="K367" s="24">
        <v>8.8396942101700606</v>
      </c>
      <c r="L367" s="24">
        <v>10.885273379450201</v>
      </c>
      <c r="M367" s="85">
        <v>10.0433731370674</v>
      </c>
    </row>
    <row r="368" spans="1:13" x14ac:dyDescent="0.35">
      <c r="A368" s="23" t="str">
        <f>B279&amp;C325&amp;D368</f>
        <v>DISTRIBUCION VOLUMEN X CRITERIO (kg ó litros).T.Alimentos TOTAL INGCELEBRACION/FIESTA/SALIR TOMAR</v>
      </c>
      <c r="B368" s="23">
        <v>0</v>
      </c>
      <c r="C368" s="23">
        <v>0</v>
      </c>
      <c r="D368" s="23" t="s">
        <v>183</v>
      </c>
      <c r="E368" s="56">
        <v>26.949207673668901</v>
      </c>
      <c r="F368" s="56">
        <v>26.512639360614099</v>
      </c>
      <c r="G368" s="56">
        <v>26.187137568035698</v>
      </c>
      <c r="H368" s="56">
        <v>26.633479152894701</v>
      </c>
      <c r="I368" s="56">
        <v>25.997458311620999</v>
      </c>
      <c r="J368" s="56">
        <v>27.752562675354</v>
      </c>
      <c r="K368" s="56">
        <v>25.8746380123847</v>
      </c>
      <c r="L368" s="56">
        <v>28.344193612095001</v>
      </c>
      <c r="M368" s="85">
        <v>30.1991839704089</v>
      </c>
    </row>
    <row r="369" spans="1:13" x14ac:dyDescent="0.35">
      <c r="A369" s="23" t="str">
        <f>B279&amp;C325&amp;D369</f>
        <v>DISTRIBUCION VOLUMEN X CRITERIO (kg ó litros).T.Alimentos TOTAL INGVIENDO DEPORTES</v>
      </c>
      <c r="B369" s="23">
        <v>0</v>
      </c>
      <c r="C369" s="23">
        <v>0</v>
      </c>
      <c r="D369" s="24" t="s">
        <v>185</v>
      </c>
      <c r="E369" s="24">
        <v>1.2840677507021501</v>
      </c>
      <c r="F369" s="24">
        <v>0.78040493637056096</v>
      </c>
      <c r="G369" s="24">
        <v>0.54654462519535996</v>
      </c>
      <c r="H369" s="24">
        <v>1.2777095332245201</v>
      </c>
      <c r="I369" s="24">
        <v>1.22917274377575</v>
      </c>
      <c r="J369" s="24">
        <v>1.2341936228383099</v>
      </c>
      <c r="K369" s="24">
        <v>1.04670876818472</v>
      </c>
      <c r="L369" s="24">
        <v>0.99900843741462597</v>
      </c>
      <c r="M369" s="85">
        <v>1.7436278865177699</v>
      </c>
    </row>
    <row r="370" spans="1:13" x14ac:dyDescent="0.35">
      <c r="A370" s="23" t="str">
        <f>B279&amp;C325&amp;D370</f>
        <v>DISTRIBUCION VOLUMEN X CRITERIO (kg ó litros).T.Alimentos TOTAL INGOTROS MOTIVOS</v>
      </c>
      <c r="B370" s="23">
        <v>0</v>
      </c>
      <c r="C370" s="23">
        <v>0</v>
      </c>
      <c r="D370" s="23" t="s">
        <v>186</v>
      </c>
      <c r="E370" s="56">
        <v>6.1250926803085202</v>
      </c>
      <c r="F370" s="56">
        <v>5.6734703379560099</v>
      </c>
      <c r="G370" s="56">
        <v>5.16995169852005</v>
      </c>
      <c r="H370" s="56">
        <v>6.0396039827327703</v>
      </c>
      <c r="I370" s="56">
        <v>6.2945688647367701</v>
      </c>
      <c r="J370" s="56">
        <v>6.42147530271383</v>
      </c>
      <c r="K370" s="56">
        <v>6.3482360256593999</v>
      </c>
      <c r="L370" s="56">
        <v>6.7753071399648501</v>
      </c>
      <c r="M370" s="85">
        <v>7.2475577610665196</v>
      </c>
    </row>
    <row r="371" spans="1:13" x14ac:dyDescent="0.35">
      <c r="A371" s="23" t="str">
        <f>B279&amp;C371&amp;D371</f>
        <v>DISTRIBUCION VOLUMEN X CRITERIO (kg ó litros)Total BebidasT.ESPAÑA</v>
      </c>
      <c r="B371" s="23">
        <v>0</v>
      </c>
      <c r="C371" s="23" t="s">
        <v>53</v>
      </c>
      <c r="D371" s="24" t="s">
        <v>46</v>
      </c>
      <c r="E371" s="24">
        <v>100</v>
      </c>
      <c r="F371" s="24">
        <v>100</v>
      </c>
      <c r="G371" s="24">
        <v>100</v>
      </c>
      <c r="H371" s="24">
        <v>100</v>
      </c>
      <c r="I371" s="24">
        <v>100</v>
      </c>
      <c r="J371" s="24">
        <v>100</v>
      </c>
      <c r="K371" s="24">
        <v>100</v>
      </c>
      <c r="L371" s="24">
        <v>100</v>
      </c>
      <c r="M371" s="85">
        <v>100</v>
      </c>
    </row>
    <row r="372" spans="1:13" x14ac:dyDescent="0.35">
      <c r="A372" s="23" t="str">
        <f>B279&amp;C371&amp;D372</f>
        <v>DISTRIBUCION VOLUMEN X CRITERIO (kg ó litros)Total BebidasHiper+Super+Discount+G.A</v>
      </c>
      <c r="B372" s="23">
        <v>0</v>
      </c>
      <c r="C372" s="23">
        <v>0</v>
      </c>
      <c r="D372" s="23" t="s">
        <v>109</v>
      </c>
      <c r="E372" s="56">
        <v>9.3893915121566494</v>
      </c>
      <c r="F372" s="56">
        <v>9.4039585188433303</v>
      </c>
      <c r="G372" s="56">
        <v>10.1671558686353</v>
      </c>
      <c r="H372" s="56">
        <v>9.5449593353515603</v>
      </c>
      <c r="I372" s="56">
        <v>10.0339979135344</v>
      </c>
      <c r="J372" s="56">
        <v>9.8147517683584908</v>
      </c>
      <c r="K372" s="56">
        <v>12.2114268730869</v>
      </c>
      <c r="L372" s="56">
        <v>11.1037695695141</v>
      </c>
      <c r="M372" s="85">
        <v>12.742622961433799</v>
      </c>
    </row>
    <row r="373" spans="1:13" x14ac:dyDescent="0.35">
      <c r="A373" s="23" t="str">
        <f>B279&amp;C371&amp;D373</f>
        <v>DISTRIBUCION VOLUMEN X CRITERIO (kg ó litros)Total BebidasRestaurantes</v>
      </c>
      <c r="B373" s="23">
        <v>0</v>
      </c>
      <c r="C373" s="23">
        <v>0</v>
      </c>
      <c r="D373" s="24" t="s">
        <v>110</v>
      </c>
      <c r="E373" s="24">
        <v>17.174716502949099</v>
      </c>
      <c r="F373" s="24">
        <v>17.258623440621101</v>
      </c>
      <c r="G373" s="24">
        <v>16.9362619888919</v>
      </c>
      <c r="H373" s="24">
        <v>18.820554804012001</v>
      </c>
      <c r="I373" s="24">
        <v>17.7323690888907</v>
      </c>
      <c r="J373" s="24">
        <v>17.4110824372273</v>
      </c>
      <c r="K373" s="24">
        <v>16.5658079261941</v>
      </c>
      <c r="L373" s="24">
        <v>18.013200177687501</v>
      </c>
      <c r="M373" s="85">
        <v>17.383396655944399</v>
      </c>
    </row>
    <row r="374" spans="1:13" x14ac:dyDescent="0.35">
      <c r="A374" s="23" t="str">
        <f>B279&amp;C371&amp;D374</f>
        <v>DISTRIBUCION VOLUMEN X CRITERIO (kg ó litros)Total BebidasRestaurantes Fast Food</v>
      </c>
      <c r="B374" s="23">
        <v>0</v>
      </c>
      <c r="C374" s="23">
        <v>0</v>
      </c>
      <c r="D374" s="23" t="s">
        <v>111</v>
      </c>
      <c r="E374" s="56">
        <v>5.5547135598788104</v>
      </c>
      <c r="F374" s="56">
        <v>4.9318285585262798</v>
      </c>
      <c r="G374" s="56">
        <v>5.2592466250775498</v>
      </c>
      <c r="H374" s="56">
        <v>5.7844389406734997</v>
      </c>
      <c r="I374" s="56">
        <v>5.7972791094511598</v>
      </c>
      <c r="J374" s="56">
        <v>5.5477338662588096</v>
      </c>
      <c r="K374" s="56">
        <v>5.5137826911959102</v>
      </c>
      <c r="L374" s="56">
        <v>6.2931014704000603</v>
      </c>
      <c r="M374" s="85">
        <v>6.5285581913362103</v>
      </c>
    </row>
    <row r="375" spans="1:13" x14ac:dyDescent="0.35">
      <c r="A375" s="23" t="str">
        <f>B279&amp;C371&amp;D375</f>
        <v>DISTRIBUCION VOLUMEN X CRITERIO (kg ó litros)Total BebidasBares/Cafeterias/Cervecerias</v>
      </c>
      <c r="B375" s="23">
        <v>0</v>
      </c>
      <c r="C375" s="23">
        <v>0</v>
      </c>
      <c r="D375" s="24" t="s">
        <v>112</v>
      </c>
      <c r="E375" s="24">
        <v>52.953879231315298</v>
      </c>
      <c r="F375" s="24">
        <v>51.896877542289602</v>
      </c>
      <c r="G375" s="24">
        <v>49.238848070166497</v>
      </c>
      <c r="H375" s="24">
        <v>51.322335673862497</v>
      </c>
      <c r="I375" s="24">
        <v>51.708068543214601</v>
      </c>
      <c r="J375" s="24">
        <v>51.580292541672797</v>
      </c>
      <c r="K375" s="24">
        <v>48.344317356318101</v>
      </c>
      <c r="L375" s="24">
        <v>50.160898262883201</v>
      </c>
      <c r="M375" s="85">
        <v>49.323554489465401</v>
      </c>
    </row>
    <row r="376" spans="1:13" x14ac:dyDescent="0.35">
      <c r="A376" s="23" t="str">
        <f>B279&amp;C371&amp;D376</f>
        <v>DISTRIBUCION VOLUMEN X CRITERIO (kg ó litros)Total BebidasPanaderias/Pastelerias</v>
      </c>
      <c r="B376" s="23">
        <v>0</v>
      </c>
      <c r="C376" s="23">
        <v>0</v>
      </c>
      <c r="D376" s="23" t="s">
        <v>113</v>
      </c>
      <c r="E376" s="56">
        <v>1.1435628253718799</v>
      </c>
      <c r="F376" s="56">
        <v>1.0108895013146899</v>
      </c>
      <c r="G376" s="56">
        <v>0.71878785508404597</v>
      </c>
      <c r="H376" s="56">
        <v>1.11359507317186</v>
      </c>
      <c r="I376" s="56">
        <v>1.1715362331446799</v>
      </c>
      <c r="J376" s="56">
        <v>1.06245531340546</v>
      </c>
      <c r="K376" s="56">
        <v>1.0214419539514099</v>
      </c>
      <c r="L376" s="56">
        <v>1.1873405268228601</v>
      </c>
      <c r="M376" s="85">
        <v>1.2438226844692299</v>
      </c>
    </row>
    <row r="377" spans="1:13" x14ac:dyDescent="0.35">
      <c r="A377" s="23" t="str">
        <f>B279&amp;C371&amp;D377</f>
        <v>DISTRIBUCION VOLUMEN X CRITERIO (kg ó litros)Total BebidasTda.Alimentacion/Delicatesen</v>
      </c>
      <c r="B377" s="23">
        <v>0</v>
      </c>
      <c r="C377" s="23">
        <v>0</v>
      </c>
      <c r="D377" s="24" t="s">
        <v>114</v>
      </c>
      <c r="E377" s="24">
        <v>1.8657932967161299</v>
      </c>
      <c r="F377" s="24">
        <v>2.0670227890984201</v>
      </c>
      <c r="G377" s="24">
        <v>2.0868557678225401</v>
      </c>
      <c r="H377" s="24">
        <v>1.5654729961000799</v>
      </c>
      <c r="I377" s="24">
        <v>1.63472820929628</v>
      </c>
      <c r="J377" s="24">
        <v>1.4218080015613701</v>
      </c>
      <c r="K377" s="24">
        <v>1.57307299491552</v>
      </c>
      <c r="L377" s="24">
        <v>1.46731455101811</v>
      </c>
      <c r="M377" s="85">
        <v>1.3601026614454399</v>
      </c>
    </row>
    <row r="378" spans="1:13" x14ac:dyDescent="0.35">
      <c r="A378" s="23" t="str">
        <f>B279&amp;C371&amp;D378</f>
        <v>DISTRIBUCION VOLUMEN X CRITERIO (kg ó litros)Total BebidasCanal Conveniencia/24h</v>
      </c>
      <c r="B378" s="23">
        <v>0</v>
      </c>
      <c r="C378" s="23">
        <v>0</v>
      </c>
      <c r="D378" s="23" t="s">
        <v>116</v>
      </c>
      <c r="E378" s="56">
        <v>1.5483251911086799</v>
      </c>
      <c r="F378" s="56">
        <v>1.45516527385926</v>
      </c>
      <c r="G378" s="56">
        <v>1.8255311696066101</v>
      </c>
      <c r="H378" s="56">
        <v>1.7014498034966199</v>
      </c>
      <c r="I378" s="56">
        <v>1.31735893576161</v>
      </c>
      <c r="J378" s="56">
        <v>1.48801739193774</v>
      </c>
      <c r="K378" s="56">
        <v>1.4733194534087599</v>
      </c>
      <c r="L378" s="56">
        <v>1.27433499325539</v>
      </c>
      <c r="M378" s="85">
        <v>1.3322717301043401</v>
      </c>
    </row>
    <row r="379" spans="1:13" x14ac:dyDescent="0.35">
      <c r="A379" s="23" t="str">
        <f>B279&amp;C371&amp;D379</f>
        <v>DISTRIBUCION VOLUMEN X CRITERIO (kg ó litros)Total BebidasHoteles</v>
      </c>
      <c r="B379" s="23">
        <v>0</v>
      </c>
      <c r="C379" s="23">
        <v>0</v>
      </c>
      <c r="D379" s="24" t="s">
        <v>117</v>
      </c>
      <c r="E379" s="24">
        <v>0.55475636397170802</v>
      </c>
      <c r="F379" s="24">
        <v>0.64252840200926398</v>
      </c>
      <c r="G379" s="24">
        <v>0.95086155482294799</v>
      </c>
      <c r="H379" s="24">
        <v>0.41095723873372503</v>
      </c>
      <c r="I379" s="24">
        <v>0.37042641534269299</v>
      </c>
      <c r="J379" s="24">
        <v>0.65062328509118095</v>
      </c>
      <c r="K379" s="24">
        <v>0.82238119606661197</v>
      </c>
      <c r="L379" s="24">
        <v>0.72986423068785999</v>
      </c>
      <c r="M379" s="85">
        <v>0.46843709543657402</v>
      </c>
    </row>
    <row r="380" spans="1:13" x14ac:dyDescent="0.35">
      <c r="A380" s="23" t="str">
        <f>B279&amp;C371&amp;D380</f>
        <v>DISTRIBUCION VOLUMEN X CRITERIO (kg ó litros)Total BebidasEstaciones de servicio</v>
      </c>
      <c r="B380" s="23">
        <v>0</v>
      </c>
      <c r="C380" s="23">
        <v>0</v>
      </c>
      <c r="D380" s="23" t="s">
        <v>118</v>
      </c>
      <c r="E380" s="56">
        <v>1.7695655744692</v>
      </c>
      <c r="F380" s="56">
        <v>1.8786709837139199</v>
      </c>
      <c r="G380" s="56">
        <v>2.1297329048562399</v>
      </c>
      <c r="H380" s="56">
        <v>1.7420064795519901</v>
      </c>
      <c r="I380" s="56">
        <v>1.6190838596187</v>
      </c>
      <c r="J380" s="56">
        <v>1.79217391203807</v>
      </c>
      <c r="K380" s="56">
        <v>2.0820563739839302</v>
      </c>
      <c r="L380" s="56">
        <v>1.7094576042556799</v>
      </c>
      <c r="M380" s="85">
        <v>1.62869040032056</v>
      </c>
    </row>
    <row r="381" spans="1:13" x14ac:dyDescent="0.35">
      <c r="A381" s="23" t="str">
        <f>B279&amp;C371&amp;D381</f>
        <v>DISTRIBUCION VOLUMEN X CRITERIO (kg ó litros)Total BebidasMaquinas dispensadoras</v>
      </c>
      <c r="B381" s="23">
        <v>0</v>
      </c>
      <c r="C381" s="23">
        <v>0</v>
      </c>
      <c r="D381" s="24" t="s">
        <v>119</v>
      </c>
      <c r="E381" s="24">
        <v>2.94556801149505</v>
      </c>
      <c r="F381" s="24">
        <v>2.5929999207207701</v>
      </c>
      <c r="G381" s="24">
        <v>2.2961958299348</v>
      </c>
      <c r="H381" s="24">
        <v>2.2177782702172899</v>
      </c>
      <c r="I381" s="24">
        <v>2.8799332581274202</v>
      </c>
      <c r="J381" s="24">
        <v>2.6550042965720699</v>
      </c>
      <c r="K381" s="24">
        <v>2.3735361439232499</v>
      </c>
      <c r="L381" s="24">
        <v>2.9313655519990101</v>
      </c>
      <c r="M381" s="85">
        <v>3.0022720508305398</v>
      </c>
    </row>
    <row r="382" spans="1:13" x14ac:dyDescent="0.35">
      <c r="A382" s="23" t="str">
        <f>B279&amp;C371&amp;D382</f>
        <v>DISTRIBUCION VOLUMEN X CRITERIO (kg ó litros)Total BebidasServicio en la empresa</v>
      </c>
      <c r="B382" s="23">
        <v>0</v>
      </c>
      <c r="C382" s="23">
        <v>0</v>
      </c>
      <c r="D382" s="23" t="s">
        <v>120</v>
      </c>
      <c r="E382" s="56">
        <v>1.4225609264746599</v>
      </c>
      <c r="F382" s="56">
        <v>1.4530702217743701</v>
      </c>
      <c r="G382" s="56">
        <v>1.1805974554645799</v>
      </c>
      <c r="H382" s="56">
        <v>1.68537006605075</v>
      </c>
      <c r="I382" s="56">
        <v>1.7234653099208099</v>
      </c>
      <c r="J382" s="56">
        <v>1.4629721842900201</v>
      </c>
      <c r="K382" s="56">
        <v>1.0572235822114999</v>
      </c>
      <c r="L382" s="56">
        <v>1.2154526212683801</v>
      </c>
      <c r="M382" s="85">
        <v>0.940194663505732</v>
      </c>
    </row>
    <row r="383" spans="1:13" x14ac:dyDescent="0.35">
      <c r="A383" s="23" t="str">
        <f>B279&amp;C371&amp;D383</f>
        <v>DISTRIBUCION VOLUMEN X CRITERIO (kg ó litros)Total BebidasResto de canales</v>
      </c>
      <c r="B383" s="23">
        <v>0</v>
      </c>
      <c r="C383" s="23">
        <v>0</v>
      </c>
      <c r="D383" s="24" t="s">
        <v>121</v>
      </c>
      <c r="E383" s="24">
        <v>3.6771690240230601</v>
      </c>
      <c r="F383" s="24">
        <v>5.4083674525688297</v>
      </c>
      <c r="G383" s="24">
        <v>7.2099302372978604</v>
      </c>
      <c r="H383" s="24">
        <v>4.0910827638592</v>
      </c>
      <c r="I383" s="24">
        <v>4.0117530638414598</v>
      </c>
      <c r="J383" s="24">
        <v>5.1130870659167096</v>
      </c>
      <c r="K383" s="24">
        <v>6.96163276200169</v>
      </c>
      <c r="L383" s="24">
        <v>3.9139002420885101</v>
      </c>
      <c r="M383" s="85">
        <v>4.0460827351198096</v>
      </c>
    </row>
    <row r="384" spans="1:13" x14ac:dyDescent="0.35">
      <c r="A384" s="23" t="str">
        <f>B279&amp;C371&amp;D384</f>
        <v>DISTRIBUCION VOLUMEN X CRITERIO (kg ó litros)Total BebidasEN LA CALLE</v>
      </c>
      <c r="B384" s="23">
        <v>0</v>
      </c>
      <c r="C384" s="23">
        <v>0</v>
      </c>
      <c r="D384" s="23" t="s">
        <v>123</v>
      </c>
      <c r="E384" s="56">
        <v>3.99895796101932</v>
      </c>
      <c r="F384" s="56">
        <v>4.6429487245104699</v>
      </c>
      <c r="G384" s="56">
        <v>6.6851140500479502</v>
      </c>
      <c r="H384" s="56">
        <v>3.78864581942128</v>
      </c>
      <c r="I384" s="56">
        <v>3.4526013345830799</v>
      </c>
      <c r="J384" s="56">
        <v>4.16758765677457</v>
      </c>
      <c r="K384" s="56">
        <v>6.2855223504852198</v>
      </c>
      <c r="L384" s="56">
        <v>3.5496362003414199</v>
      </c>
      <c r="M384" s="85">
        <v>3.8814322916165702</v>
      </c>
    </row>
    <row r="385" spans="1:13" x14ac:dyDescent="0.35">
      <c r="A385" s="23" t="str">
        <f>B279&amp;C371&amp;D385</f>
        <v>DISTRIBUCION VOLUMEN X CRITERIO (kg ó litros)Total BebidasEN CASA DE OTROS</v>
      </c>
      <c r="B385" s="23">
        <v>0</v>
      </c>
      <c r="C385" s="23">
        <v>0</v>
      </c>
      <c r="D385" s="24" t="s">
        <v>125</v>
      </c>
      <c r="E385" s="24">
        <v>3.8269645631219902</v>
      </c>
      <c r="F385" s="24">
        <v>3.9566244182675701</v>
      </c>
      <c r="G385" s="24">
        <v>3.5568158255122002</v>
      </c>
      <c r="H385" s="24">
        <v>5.2092268874454302</v>
      </c>
      <c r="I385" s="24">
        <v>4.2533402203621398</v>
      </c>
      <c r="J385" s="24">
        <v>4.4489722314931202</v>
      </c>
      <c r="K385" s="24">
        <v>5.6932241702062498</v>
      </c>
      <c r="L385" s="24">
        <v>6.5307169136212204</v>
      </c>
      <c r="M385" s="85">
        <v>7.2579482125506303</v>
      </c>
    </row>
    <row r="386" spans="1:13" x14ac:dyDescent="0.35">
      <c r="A386" s="23" t="str">
        <f>B279&amp;C371&amp;D386</f>
        <v>DISTRIBUCION VOLUMEN X CRITERIO (kg ó litros)Total BebidasEN EL ESTABLECIMIENTO</v>
      </c>
      <c r="B386" s="23">
        <v>0</v>
      </c>
      <c r="C386" s="23">
        <v>0</v>
      </c>
      <c r="D386" s="23" t="s">
        <v>127</v>
      </c>
      <c r="E386" s="56">
        <v>78.134497678260004</v>
      </c>
      <c r="F386" s="56">
        <v>78.281741231822096</v>
      </c>
      <c r="G386" s="56">
        <v>77.051861396878905</v>
      </c>
      <c r="H386" s="56">
        <v>78.352846642805901</v>
      </c>
      <c r="I386" s="56">
        <v>77.461145077614802</v>
      </c>
      <c r="J386" s="56">
        <v>78.051818156549402</v>
      </c>
      <c r="K386" s="56">
        <v>75.932700131990501</v>
      </c>
      <c r="L386" s="56">
        <v>76.662818664394393</v>
      </c>
      <c r="M386" s="85">
        <v>75.069448268964194</v>
      </c>
    </row>
    <row r="387" spans="1:13" x14ac:dyDescent="0.35">
      <c r="A387" s="23" t="str">
        <f>B279&amp;C371&amp;D387</f>
        <v>DISTRIBUCION VOLUMEN X CRITERIO (kg ó litros)Total BebidasEN EL TRABAJO</v>
      </c>
      <c r="B387" s="23">
        <v>0</v>
      </c>
      <c r="C387" s="23">
        <v>0</v>
      </c>
      <c r="D387" s="24" t="s">
        <v>129</v>
      </c>
      <c r="E387" s="24">
        <v>8.9080426774706307</v>
      </c>
      <c r="F387" s="24">
        <v>7.8854375042380402</v>
      </c>
      <c r="G387" s="24">
        <v>6.4067881334992904</v>
      </c>
      <c r="H387" s="24">
        <v>7.4980033197787304</v>
      </c>
      <c r="I387" s="24">
        <v>9.1254383322963903</v>
      </c>
      <c r="J387" s="24">
        <v>8.0595111697589701</v>
      </c>
      <c r="K387" s="24">
        <v>6.2231853374385802</v>
      </c>
      <c r="L387" s="24">
        <v>7.0737767749588301</v>
      </c>
      <c r="M387" s="85">
        <v>7.1027067234483203</v>
      </c>
    </row>
    <row r="388" spans="1:13" x14ac:dyDescent="0.35">
      <c r="A388" s="23" t="str">
        <f>B279&amp;C371&amp;D388</f>
        <v>DISTRIBUCION VOLUMEN X CRITERIO (kg ó litros)Total BebidasEN COLEGIO/INSTITUTO/UNIV.</v>
      </c>
      <c r="B388" s="23">
        <v>0</v>
      </c>
      <c r="C388" s="23">
        <v>0</v>
      </c>
      <c r="D388" s="23" t="s">
        <v>131</v>
      </c>
      <c r="E388" s="56">
        <v>0.18716475163054999</v>
      </c>
      <c r="F388" s="56">
        <v>0.16056988259772201</v>
      </c>
      <c r="G388" s="56">
        <v>9.6250359609675804E-2</v>
      </c>
      <c r="H388" s="56">
        <v>0.19582781870322799</v>
      </c>
      <c r="I388" s="56">
        <v>0.189441248161966</v>
      </c>
      <c r="J388" s="56">
        <v>0.111439532454013</v>
      </c>
      <c r="K388" s="56">
        <v>0.118337995384708</v>
      </c>
      <c r="L388" s="56">
        <v>0.31666777890931902</v>
      </c>
      <c r="M388" s="85">
        <v>0.12978766391508001</v>
      </c>
    </row>
    <row r="389" spans="1:13" x14ac:dyDescent="0.35">
      <c r="A389" s="23" t="str">
        <f>B279&amp;C371&amp;D389</f>
        <v>DISTRIBUCION VOLUMEN X CRITERIO (kg ó litros)Total BebidasEN MI CASA</v>
      </c>
      <c r="B389" s="23">
        <v>0</v>
      </c>
      <c r="C389" s="23">
        <v>0</v>
      </c>
      <c r="D389" s="24" t="s">
        <v>133</v>
      </c>
      <c r="E389" s="24">
        <v>2.4957786647343698</v>
      </c>
      <c r="F389" s="24">
        <v>2.3192495398708699</v>
      </c>
      <c r="G389" s="24">
        <v>2.2948296959224201</v>
      </c>
      <c r="H389" s="24">
        <v>2.33513963228279</v>
      </c>
      <c r="I389" s="24">
        <v>2.8838671456226801</v>
      </c>
      <c r="J389" s="24">
        <v>2.5287951366572998</v>
      </c>
      <c r="K389" s="24">
        <v>2.3348677951447998</v>
      </c>
      <c r="L389" s="24">
        <v>3.2378749691234701</v>
      </c>
      <c r="M389" s="85">
        <v>3.4246152570117001</v>
      </c>
    </row>
    <row r="390" spans="1:13" x14ac:dyDescent="0.35">
      <c r="A390" s="23" t="str">
        <f>B279&amp;C371&amp;D390</f>
        <v>DISTRIBUCION VOLUMEN X CRITERIO (kg ó litros)Total BebidasEN M.TRANSP.(AVION,TREN,AUTOC,E</v>
      </c>
      <c r="B390" s="23">
        <v>0</v>
      </c>
      <c r="C390" s="23">
        <v>0</v>
      </c>
      <c r="D390" s="23" t="s">
        <v>135</v>
      </c>
      <c r="E390" s="56">
        <v>0.15878089134515</v>
      </c>
      <c r="F390" s="56">
        <v>5.4481950301293797E-2</v>
      </c>
      <c r="G390" s="56">
        <v>0.14917166726296799</v>
      </c>
      <c r="H390" s="56">
        <v>9.7467998549320603E-2</v>
      </c>
      <c r="I390" s="56">
        <v>0.13425788470090699</v>
      </c>
      <c r="J390" s="56">
        <v>8.07949172100592E-2</v>
      </c>
      <c r="K390" s="56">
        <v>0.14783835067267501</v>
      </c>
      <c r="L390" s="56">
        <v>0.112622666208788</v>
      </c>
      <c r="M390" s="85">
        <v>0.15005713808650201</v>
      </c>
    </row>
    <row r="391" spans="1:13" x14ac:dyDescent="0.35">
      <c r="A391" s="23" t="str">
        <f>B279&amp;C371&amp;D391</f>
        <v>DISTRIBUCION VOLUMEN X CRITERIO (kg ó litros)Total BebidasEN OTRO LUGAR</v>
      </c>
      <c r="B391" s="23">
        <v>0</v>
      </c>
      <c r="C391" s="23">
        <v>0</v>
      </c>
      <c r="D391" s="24" t="s">
        <v>137</v>
      </c>
      <c r="E391" s="24">
        <v>2.2898131460906401</v>
      </c>
      <c r="F391" s="24">
        <v>2.6989520729663399</v>
      </c>
      <c r="G391" s="24">
        <v>3.7591706537321299</v>
      </c>
      <c r="H391" s="24">
        <v>2.52284210085134</v>
      </c>
      <c r="I391" s="24">
        <v>2.4999116264355701</v>
      </c>
      <c r="J391" s="24">
        <v>2.5510792966829601</v>
      </c>
      <c r="K391" s="24">
        <v>3.2643192606279801</v>
      </c>
      <c r="L391" s="24">
        <v>2.51588347787344</v>
      </c>
      <c r="M391" s="85">
        <v>2.9840102736054201</v>
      </c>
    </row>
    <row r="392" spans="1:13" x14ac:dyDescent="0.35">
      <c r="A392" s="23" t="str">
        <f>B279&amp;C371&amp;D392</f>
        <v>DISTRIBUCION VOLUMEN X CRITERIO (kg ó litros)Total BebidasDESAYUNO</v>
      </c>
      <c r="B392" s="23">
        <v>0</v>
      </c>
      <c r="C392" s="23">
        <v>0</v>
      </c>
      <c r="D392" s="23" t="s">
        <v>139</v>
      </c>
      <c r="E392" s="56">
        <v>14.646327353931399</v>
      </c>
      <c r="F392" s="56">
        <v>12.556835393837501</v>
      </c>
      <c r="G392" s="56">
        <v>11.5272543119959</v>
      </c>
      <c r="H392" s="56">
        <v>13.3784959804993</v>
      </c>
      <c r="I392" s="56">
        <v>14.334461212534</v>
      </c>
      <c r="J392" s="56">
        <v>12.3046918127488</v>
      </c>
      <c r="K392" s="56">
        <v>10.709898597717601</v>
      </c>
      <c r="L392" s="56">
        <v>12.282749736760801</v>
      </c>
      <c r="M392" s="85">
        <v>12.7400870380597</v>
      </c>
    </row>
    <row r="393" spans="1:13" x14ac:dyDescent="0.35">
      <c r="A393" s="23" t="str">
        <f>B279&amp;C371&amp;D393</f>
        <v>DISTRIBUCION VOLUMEN X CRITERIO (kg ó litros)Total BebidasAPERITIVO/ANTES DE COMER</v>
      </c>
      <c r="B393" s="23">
        <v>0</v>
      </c>
      <c r="C393" s="23">
        <v>0</v>
      </c>
      <c r="D393" s="24" t="s">
        <v>141</v>
      </c>
      <c r="E393" s="24">
        <v>15.9534904775489</v>
      </c>
      <c r="F393" s="24">
        <v>15.681432003531</v>
      </c>
      <c r="G393" s="24">
        <v>15.1822858663572</v>
      </c>
      <c r="H393" s="24">
        <v>16.483822369144999</v>
      </c>
      <c r="I393" s="24">
        <v>15.799912159675699</v>
      </c>
      <c r="J393" s="24">
        <v>15.4195319214791</v>
      </c>
      <c r="K393" s="24">
        <v>15.0866218969639</v>
      </c>
      <c r="L393" s="24">
        <v>15.0282238153878</v>
      </c>
      <c r="M393" s="85">
        <v>14.978499636146401</v>
      </c>
    </row>
    <row r="394" spans="1:13" x14ac:dyDescent="0.35">
      <c r="A394" s="23" t="str">
        <f>B279&amp;C371&amp;D394</f>
        <v>DISTRIBUCION VOLUMEN X CRITERIO (kg ó litros)Total BebidasCOMIDA</v>
      </c>
      <c r="B394" s="23">
        <v>0</v>
      </c>
      <c r="C394" s="23">
        <v>0</v>
      </c>
      <c r="D394" s="23" t="s">
        <v>143</v>
      </c>
      <c r="E394" s="56">
        <v>29.2180047174691</v>
      </c>
      <c r="F394" s="56">
        <v>28.934340506425102</v>
      </c>
      <c r="G394" s="56">
        <v>26.569193952891698</v>
      </c>
      <c r="H394" s="56">
        <v>30.412654694045301</v>
      </c>
      <c r="I394" s="56">
        <v>29.345485444476999</v>
      </c>
      <c r="J394" s="56">
        <v>29.147364988171301</v>
      </c>
      <c r="K394" s="56">
        <v>27.305469359273001</v>
      </c>
      <c r="L394" s="56">
        <v>32.201536538275398</v>
      </c>
      <c r="M394" s="85">
        <v>31.310564628293299</v>
      </c>
    </row>
    <row r="395" spans="1:13" x14ac:dyDescent="0.35">
      <c r="A395" s="23" t="str">
        <f>B279&amp;C371&amp;D395</f>
        <v>DISTRIBUCION VOLUMEN X CRITERIO (kg ó litros)Total BebidasTARDE/MERIENDA</v>
      </c>
      <c r="B395" s="23">
        <v>0</v>
      </c>
      <c r="C395" s="23">
        <v>0</v>
      </c>
      <c r="D395" s="24" t="s">
        <v>145</v>
      </c>
      <c r="E395" s="24">
        <v>12.109541949771</v>
      </c>
      <c r="F395" s="24">
        <v>12.532818635574399</v>
      </c>
      <c r="G395" s="24">
        <v>12.6621670367451</v>
      </c>
      <c r="H395" s="24">
        <v>11.375118626857899</v>
      </c>
      <c r="I395" s="24">
        <v>11.3331325979324</v>
      </c>
      <c r="J395" s="24">
        <v>13.094955860953499</v>
      </c>
      <c r="K395" s="24">
        <v>11.763210044746</v>
      </c>
      <c r="L395" s="24">
        <v>11.331550499424599</v>
      </c>
      <c r="M395" s="85">
        <v>11.699084204528001</v>
      </c>
    </row>
    <row r="396" spans="1:13" x14ac:dyDescent="0.35">
      <c r="A396" s="23" t="str">
        <f>B279&amp;C371&amp;D396</f>
        <v>DISTRIBUCION VOLUMEN X CRITERIO (kg ó litros)Total BebidasANTES DE CENAR</v>
      </c>
      <c r="B396" s="23">
        <v>0</v>
      </c>
      <c r="C396" s="23">
        <v>0</v>
      </c>
      <c r="D396" s="23" t="s">
        <v>147</v>
      </c>
      <c r="E396" s="56">
        <v>7.9959897882274902</v>
      </c>
      <c r="F396" s="56">
        <v>8.3092661318554306</v>
      </c>
      <c r="G396" s="56">
        <v>8.40142486639167</v>
      </c>
      <c r="H396" s="56">
        <v>8.0553910985711497</v>
      </c>
      <c r="I396" s="56">
        <v>8.0838619469101491</v>
      </c>
      <c r="J396" s="56">
        <v>8.1189314838733893</v>
      </c>
      <c r="K396" s="56">
        <v>8.6837730000478697</v>
      </c>
      <c r="L396" s="56">
        <v>8.3849198360719903</v>
      </c>
      <c r="M396" s="85">
        <v>8.1818531969640507</v>
      </c>
    </row>
    <row r="397" spans="1:13" x14ac:dyDescent="0.35">
      <c r="A397" s="23" t="str">
        <f>B279&amp;C371&amp;D397</f>
        <v>DISTRIBUCION VOLUMEN X CRITERIO (kg ó litros)Total BebidasCENA</v>
      </c>
      <c r="B397" s="23">
        <v>0</v>
      </c>
      <c r="C397" s="23">
        <v>0</v>
      </c>
      <c r="D397" s="24" t="s">
        <v>149</v>
      </c>
      <c r="E397" s="24">
        <v>12.2071035556136</v>
      </c>
      <c r="F397" s="24">
        <v>13.079796173901901</v>
      </c>
      <c r="G397" s="24">
        <v>16.281885644000202</v>
      </c>
      <c r="H397" s="24">
        <v>12.723060830290599</v>
      </c>
      <c r="I397" s="24">
        <v>12.524457686363</v>
      </c>
      <c r="J397" s="24">
        <v>13.2940763927477</v>
      </c>
      <c r="K397" s="24">
        <v>16.384272208153</v>
      </c>
      <c r="L397" s="24">
        <v>13.3387587833436</v>
      </c>
      <c r="M397" s="85">
        <v>13.0693249089177</v>
      </c>
    </row>
    <row r="398" spans="1:13" x14ac:dyDescent="0.35">
      <c r="A398" s="23" t="str">
        <f>B279&amp;C371&amp;D398</f>
        <v>DISTRIBUCION VOLUMEN X CRITERIO (kg ó litros)Total BebidasDESPUES DE LA CENA</v>
      </c>
      <c r="B398" s="23">
        <v>0</v>
      </c>
      <c r="C398" s="23">
        <v>0</v>
      </c>
      <c r="D398" s="23" t="s">
        <v>151</v>
      </c>
      <c r="E398" s="56">
        <v>1.83822948383744</v>
      </c>
      <c r="F398" s="56">
        <v>2.0631452444505598</v>
      </c>
      <c r="G398" s="56">
        <v>2.93133711217093</v>
      </c>
      <c r="H398" s="56">
        <v>1.8210762917522401</v>
      </c>
      <c r="I398" s="56">
        <v>1.8479676261689799</v>
      </c>
      <c r="J398" s="56">
        <v>2.0322404292810501</v>
      </c>
      <c r="K398" s="56">
        <v>3.08160560492201</v>
      </c>
      <c r="L398" s="56">
        <v>2.0738662341879701</v>
      </c>
      <c r="M398" s="85">
        <v>2.2379958295386699</v>
      </c>
    </row>
    <row r="399" spans="1:13" x14ac:dyDescent="0.35">
      <c r="A399" s="23" t="str">
        <f>B279&amp;C371&amp;D399</f>
        <v>DISTRIBUCION VOLUMEN X CRITERIO (kg ó litros)Total BebidasDURANTE EL DIA</v>
      </c>
      <c r="B399" s="23">
        <v>0</v>
      </c>
      <c r="C399" s="23">
        <v>0</v>
      </c>
      <c r="D399" s="24" t="s">
        <v>153</v>
      </c>
      <c r="E399" s="24">
        <v>6.0313116267664597</v>
      </c>
      <c r="F399" s="24">
        <v>6.8423720837925801</v>
      </c>
      <c r="G399" s="24">
        <v>6.4444583630882004</v>
      </c>
      <c r="H399" s="24">
        <v>5.7503816380212802</v>
      </c>
      <c r="I399" s="24">
        <v>6.7307256722081501</v>
      </c>
      <c r="J399" s="24">
        <v>6.58820957184422</v>
      </c>
      <c r="K399" s="24">
        <v>6.9851514491070699</v>
      </c>
      <c r="L399" s="24">
        <v>5.3583953581963</v>
      </c>
      <c r="M399" s="85">
        <v>5.7825930271249604</v>
      </c>
    </row>
    <row r="400" spans="1:13" x14ac:dyDescent="0.35">
      <c r="A400" s="23" t="str">
        <f>B279&amp;C371&amp;D400</f>
        <v>DISTRIBUCION VOLUMEN X CRITERIO (kg ó litros)Total BebidasCON AMIGOS</v>
      </c>
      <c r="B400" s="23">
        <v>0</v>
      </c>
      <c r="C400" s="23">
        <v>0</v>
      </c>
      <c r="D400" s="23" t="s">
        <v>155</v>
      </c>
      <c r="E400" s="56">
        <v>31.4287903419944</v>
      </c>
      <c r="F400" s="56">
        <v>29.731992433612302</v>
      </c>
      <c r="G400" s="56">
        <v>28.771782668830198</v>
      </c>
      <c r="H400" s="56">
        <v>32.401566259347597</v>
      </c>
      <c r="I400" s="56">
        <v>30.738666331067499</v>
      </c>
      <c r="J400" s="56">
        <v>30.405891005575199</v>
      </c>
      <c r="K400" s="56">
        <v>29.072578962102401</v>
      </c>
      <c r="L400" s="56">
        <v>31.0750546808876</v>
      </c>
      <c r="M400" s="85">
        <v>31.548281254340498</v>
      </c>
    </row>
    <row r="401" spans="1:13" x14ac:dyDescent="0.35">
      <c r="A401" s="23" t="str">
        <f>B279&amp;C371&amp;D401</f>
        <v>DISTRIBUCION VOLUMEN X CRITERIO (kg ó litros)Total BebidasCON CLIENTES</v>
      </c>
      <c r="B401" s="23">
        <v>0</v>
      </c>
      <c r="C401" s="23">
        <v>0</v>
      </c>
      <c r="D401" s="24" t="s">
        <v>157</v>
      </c>
      <c r="E401" s="24">
        <v>0.455991756598284</v>
      </c>
      <c r="F401" s="24">
        <v>0.396394938680179</v>
      </c>
      <c r="G401" s="24">
        <v>0.34381866987594301</v>
      </c>
      <c r="H401" s="24">
        <v>0.75480670135231798</v>
      </c>
      <c r="I401" s="24">
        <v>0.54269867301048003</v>
      </c>
      <c r="J401" s="24">
        <v>0.413841914112618</v>
      </c>
      <c r="K401" s="24">
        <v>0.43359912106381898</v>
      </c>
      <c r="L401" s="24">
        <v>0.68563145020662697</v>
      </c>
      <c r="M401" s="85">
        <v>0.58509795298829304</v>
      </c>
    </row>
    <row r="402" spans="1:13" x14ac:dyDescent="0.35">
      <c r="A402" s="23" t="str">
        <f>B279&amp;C371&amp;D402</f>
        <v>DISTRIBUCION VOLUMEN X CRITERIO (kg ó litros)Total BebidasCON COMPAÑEROS DE TRABAJO</v>
      </c>
      <c r="B402" s="23">
        <v>0</v>
      </c>
      <c r="C402" s="23">
        <v>0</v>
      </c>
      <c r="D402" s="23" t="s">
        <v>159</v>
      </c>
      <c r="E402" s="56">
        <v>8.5111531878680395</v>
      </c>
      <c r="F402" s="56">
        <v>7.5493819082986597</v>
      </c>
      <c r="G402" s="56">
        <v>5.3598464811774198</v>
      </c>
      <c r="H402" s="56">
        <v>7.7961655975452304</v>
      </c>
      <c r="I402" s="56">
        <v>9.3156930021601898</v>
      </c>
      <c r="J402" s="56">
        <v>8.2310770369748205</v>
      </c>
      <c r="K402" s="56">
        <v>5.7431043984185797</v>
      </c>
      <c r="L402" s="56">
        <v>7.7237900707771203</v>
      </c>
      <c r="M402" s="85">
        <v>7.1268506091910604</v>
      </c>
    </row>
    <row r="403" spans="1:13" x14ac:dyDescent="0.35">
      <c r="A403" s="23" t="str">
        <f>B279&amp;C371&amp;D403</f>
        <v>DISTRIBUCION VOLUMEN X CRITERIO (kg ó litros)Total BebidasCON COMPAÑEROS DE CLASE</v>
      </c>
      <c r="B403" s="23">
        <v>0</v>
      </c>
      <c r="C403" s="23">
        <v>0</v>
      </c>
      <c r="D403" s="24" t="s">
        <v>161</v>
      </c>
      <c r="E403" s="24">
        <v>0.28036684678850599</v>
      </c>
      <c r="F403" s="24">
        <v>0.324782714285893</v>
      </c>
      <c r="G403" s="24">
        <v>0.30352044289923902</v>
      </c>
      <c r="H403" s="24">
        <v>0.27212271954488398</v>
      </c>
      <c r="I403" s="24">
        <v>0.28012494736917298</v>
      </c>
      <c r="J403" s="24">
        <v>0.34275038021860499</v>
      </c>
      <c r="K403" s="24">
        <v>0.29470486149953301</v>
      </c>
      <c r="L403" s="24">
        <v>0.33981904567899102</v>
      </c>
      <c r="M403" s="85">
        <v>0.26357817768733199</v>
      </c>
    </row>
    <row r="404" spans="1:13" x14ac:dyDescent="0.35">
      <c r="A404" s="23" t="str">
        <f>B279&amp;C371&amp;D404</f>
        <v>DISTRIBUCION VOLUMEN X CRITERIO (kg ó litros)Total BebidasCON FAMILIA</v>
      </c>
      <c r="B404" s="23">
        <v>0</v>
      </c>
      <c r="C404" s="23">
        <v>0</v>
      </c>
      <c r="D404" s="23" t="s">
        <v>163</v>
      </c>
      <c r="E404" s="56">
        <v>25.478451780130001</v>
      </c>
      <c r="F404" s="56">
        <v>27.989456123464301</v>
      </c>
      <c r="G404" s="56">
        <v>33.074350886835198</v>
      </c>
      <c r="H404" s="56">
        <v>26.902092522337501</v>
      </c>
      <c r="I404" s="56">
        <v>25.988660452069499</v>
      </c>
      <c r="J404" s="56">
        <v>28.273798230503399</v>
      </c>
      <c r="K404" s="56">
        <v>32.736131944772197</v>
      </c>
      <c r="L404" s="56">
        <v>27.413067957189401</v>
      </c>
      <c r="M404" s="85">
        <v>27.9764810517642</v>
      </c>
    </row>
    <row r="405" spans="1:13" x14ac:dyDescent="0.35">
      <c r="A405" s="23" t="str">
        <f>B279&amp;C371&amp;D405</f>
        <v>DISTRIBUCION VOLUMEN X CRITERIO (kg ó litros)Total BebidasCON LA PAREJA</v>
      </c>
      <c r="B405" s="23">
        <v>0</v>
      </c>
      <c r="C405" s="23">
        <v>0</v>
      </c>
      <c r="D405" s="24" t="s">
        <v>165</v>
      </c>
      <c r="E405" s="24">
        <v>16.121965712773498</v>
      </c>
      <c r="F405" s="24">
        <v>17.082200389929099</v>
      </c>
      <c r="G405" s="24">
        <v>16.843045877132599</v>
      </c>
      <c r="H405" s="24">
        <v>15.6724072338487</v>
      </c>
      <c r="I405" s="24">
        <v>16.290246120833402</v>
      </c>
      <c r="J405" s="24">
        <v>16.591265300494701</v>
      </c>
      <c r="K405" s="24">
        <v>17.2197453720851</v>
      </c>
      <c r="L405" s="24">
        <v>15.727852089435601</v>
      </c>
      <c r="M405" s="85">
        <v>15.1036335861669</v>
      </c>
    </row>
    <row r="406" spans="1:13" x14ac:dyDescent="0.35">
      <c r="A406" s="23" t="str">
        <f>B279&amp;C371&amp;D406</f>
        <v>DISTRIBUCION VOLUMEN X CRITERIO (kg ó litros)Total BebidasESTABA SOLO/A</v>
      </c>
      <c r="B406" s="23">
        <v>0</v>
      </c>
      <c r="C406" s="23">
        <v>0</v>
      </c>
      <c r="D406" s="23" t="s">
        <v>167</v>
      </c>
      <c r="E406" s="56">
        <v>16.994940716431099</v>
      </c>
      <c r="F406" s="56">
        <v>16.3368683244632</v>
      </c>
      <c r="G406" s="56">
        <v>14.826476505473</v>
      </c>
      <c r="H406" s="56">
        <v>15.685428899964499</v>
      </c>
      <c r="I406" s="56">
        <v>16.4025062615321</v>
      </c>
      <c r="J406" s="56">
        <v>15.1215280415724</v>
      </c>
      <c r="K406" s="56">
        <v>14.009810032552499</v>
      </c>
      <c r="L406" s="56">
        <v>16.506656478132498</v>
      </c>
      <c r="M406" s="85">
        <v>16.822276162758399</v>
      </c>
    </row>
    <row r="407" spans="1:13" x14ac:dyDescent="0.35">
      <c r="A407" s="23" t="str">
        <f>B279&amp;C371&amp;D407</f>
        <v>DISTRIBUCION VOLUMEN X CRITERIO (kg ó litros)Total BebidasOTROS</v>
      </c>
      <c r="B407" s="23">
        <v>0</v>
      </c>
      <c r="C407" s="23">
        <v>0</v>
      </c>
      <c r="D407" s="24" t="s">
        <v>169</v>
      </c>
      <c r="E407" s="24">
        <v>0.72834251872551903</v>
      </c>
      <c r="F407" s="24">
        <v>0.58892889791861103</v>
      </c>
      <c r="G407" s="24">
        <v>0.47716485943244002</v>
      </c>
      <c r="H407" s="24">
        <v>0.51541200435478596</v>
      </c>
      <c r="I407" s="24">
        <v>0.4414076742343</v>
      </c>
      <c r="J407" s="24">
        <v>0.61985252972359395</v>
      </c>
      <c r="K407" s="24">
        <v>0.49032653507909002</v>
      </c>
      <c r="L407" s="24">
        <v>0.52812890731516304</v>
      </c>
      <c r="M407" s="85">
        <v>0.573803350048259</v>
      </c>
    </row>
    <row r="408" spans="1:13" x14ac:dyDescent="0.35">
      <c r="A408" s="23" t="str">
        <f>B279&amp;C371&amp;D408</f>
        <v>DISTRIBUCION VOLUMEN X CRITERIO (kg ó litros)Total BebidasESTAR TRABAJANDO</v>
      </c>
      <c r="B408" s="23">
        <v>0</v>
      </c>
      <c r="C408" s="23">
        <v>0</v>
      </c>
      <c r="D408" s="23" t="s">
        <v>171</v>
      </c>
      <c r="E408" s="56">
        <v>14.366560844047999</v>
      </c>
      <c r="F408" s="56">
        <v>13.0505014446729</v>
      </c>
      <c r="G408" s="56">
        <v>10.0510277696056</v>
      </c>
      <c r="H408" s="56">
        <v>11.6169846563552</v>
      </c>
      <c r="I408" s="56">
        <v>14.417239175883999</v>
      </c>
      <c r="J408" s="56">
        <v>12.028927009838</v>
      </c>
      <c r="K408" s="56">
        <v>9.2660782693082293</v>
      </c>
      <c r="L408" s="56">
        <v>11.917570736834</v>
      </c>
      <c r="M408" s="85">
        <v>12.060040988885</v>
      </c>
    </row>
    <row r="409" spans="1:13" x14ac:dyDescent="0.35">
      <c r="A409" s="23" t="str">
        <f>B279&amp;C371&amp;D409</f>
        <v>DISTRIBUCION VOLUMEN X CRITERIO (kg ó litros)Total BebidasCOMIDA DE NEGOCIOS</v>
      </c>
      <c r="B409" s="23">
        <v>0</v>
      </c>
      <c r="C409" s="23">
        <v>0</v>
      </c>
      <c r="D409" s="24" t="s">
        <v>173</v>
      </c>
      <c r="E409" s="24">
        <v>0.25757414005099899</v>
      </c>
      <c r="F409" s="24">
        <v>0.25354077409987802</v>
      </c>
      <c r="G409" s="24">
        <v>0.220425360965782</v>
      </c>
      <c r="H409" s="24">
        <v>0.20917276529619699</v>
      </c>
      <c r="I409" s="24">
        <v>0.244424667789397</v>
      </c>
      <c r="J409" s="24">
        <v>0.207881996474782</v>
      </c>
      <c r="K409" s="24">
        <v>0.25882819573547799</v>
      </c>
      <c r="L409" s="24">
        <v>0.43954869236592398</v>
      </c>
      <c r="M409" s="85">
        <v>0.25640173541304401</v>
      </c>
    </row>
    <row r="410" spans="1:13" x14ac:dyDescent="0.35">
      <c r="A410" s="23" t="str">
        <f>B279&amp;C371&amp;D410</f>
        <v>DISTRIBUCION VOLUMEN X CRITERIO (kg ó litros)Total BebidasPOR PLACER/RELAX</v>
      </c>
      <c r="B410" s="23">
        <v>0</v>
      </c>
      <c r="C410" s="23">
        <v>0</v>
      </c>
      <c r="D410" s="23" t="s">
        <v>175</v>
      </c>
      <c r="E410" s="56">
        <v>15.326155996280299</v>
      </c>
      <c r="F410" s="56">
        <v>16.3736362848006</v>
      </c>
      <c r="G410" s="56">
        <v>19.7970800029622</v>
      </c>
      <c r="H410" s="56">
        <v>14.8881361214851</v>
      </c>
      <c r="I410" s="56">
        <v>14.715915775355599</v>
      </c>
      <c r="J410" s="56">
        <v>16.212083489305801</v>
      </c>
      <c r="K410" s="56">
        <v>20.229246199179499</v>
      </c>
      <c r="L410" s="56">
        <v>16.105282520513502</v>
      </c>
      <c r="M410" s="85">
        <v>15.3312392735429</v>
      </c>
    </row>
    <row r="411" spans="1:13" x14ac:dyDescent="0.35">
      <c r="A411" s="23" t="str">
        <f>B279&amp;C371&amp;D411</f>
        <v>DISTRIBUCION VOLUMEN X CRITERIO (kg ó litros)Total BebidasTENER HAMBRE/SIN PLANIFICAR</v>
      </c>
      <c r="B411" s="23">
        <v>0</v>
      </c>
      <c r="C411" s="23">
        <v>0</v>
      </c>
      <c r="D411" s="24" t="s">
        <v>177</v>
      </c>
      <c r="E411" s="24">
        <v>22.207874373664001</v>
      </c>
      <c r="F411" s="24">
        <v>22.463724857462999</v>
      </c>
      <c r="G411" s="24">
        <v>23.544156718606899</v>
      </c>
      <c r="H411" s="24">
        <v>22.968522864802001</v>
      </c>
      <c r="I411" s="24">
        <v>21.7014619776246</v>
      </c>
      <c r="J411" s="24">
        <v>22.373467447454001</v>
      </c>
      <c r="K411" s="24">
        <v>22.796153614858198</v>
      </c>
      <c r="L411" s="24">
        <v>21.076968072107199</v>
      </c>
      <c r="M411" s="85">
        <v>21.6914995747094</v>
      </c>
    </row>
    <row r="412" spans="1:13" x14ac:dyDescent="0.35">
      <c r="A412" s="23" t="str">
        <f>B279&amp;C371&amp;D412</f>
        <v>DISTRIBUCION VOLUMEN X CRITERIO (kg ó litros)Total BebidasESTAR DE COMPRAS</v>
      </c>
      <c r="B412" s="23">
        <v>0</v>
      </c>
      <c r="C412" s="23">
        <v>0</v>
      </c>
      <c r="D412" s="23" t="s">
        <v>179</v>
      </c>
      <c r="E412" s="56">
        <v>2.91692362135006</v>
      </c>
      <c r="F412" s="56">
        <v>2.1870587870861899</v>
      </c>
      <c r="G412" s="56">
        <v>2.30073928326274</v>
      </c>
      <c r="H412" s="56">
        <v>3.0252447939260798</v>
      </c>
      <c r="I412" s="56">
        <v>2.6669276835311102</v>
      </c>
      <c r="J412" s="56">
        <v>2.1740238492191</v>
      </c>
      <c r="K412" s="56">
        <v>2.3529160290084201</v>
      </c>
      <c r="L412" s="56">
        <v>2.7291200679539398</v>
      </c>
      <c r="M412" s="85">
        <v>2.5658915260869399</v>
      </c>
    </row>
    <row r="413" spans="1:13" x14ac:dyDescent="0.35">
      <c r="A413" s="23" t="str">
        <f>B279&amp;C371&amp;D413</f>
        <v>DISTRIBUCION VOLUMEN X CRITERIO (kg ó litros)Total BebidasNO COCINAR EN CASA</v>
      </c>
      <c r="B413" s="23">
        <v>0</v>
      </c>
      <c r="C413" s="23">
        <v>0</v>
      </c>
      <c r="D413" s="24" t="s">
        <v>181</v>
      </c>
      <c r="E413" s="24">
        <v>2.9636310516619999</v>
      </c>
      <c r="F413" s="24">
        <v>2.80429885190336</v>
      </c>
      <c r="G413" s="24">
        <v>2.9615485676564002</v>
      </c>
      <c r="H413" s="24">
        <v>3.4422586193783098</v>
      </c>
      <c r="I413" s="24">
        <v>3.18488085378912</v>
      </c>
      <c r="J413" s="24">
        <v>3.5011615340543001</v>
      </c>
      <c r="K413" s="24">
        <v>2.8306414418603301</v>
      </c>
      <c r="L413" s="24">
        <v>3.2233146443723002</v>
      </c>
      <c r="M413" s="85">
        <v>2.9949173495087198</v>
      </c>
    </row>
    <row r="414" spans="1:13" x14ac:dyDescent="0.35">
      <c r="A414" s="23" t="str">
        <f>B279&amp;C371&amp;D414</f>
        <v>DISTRIBUCION VOLUMEN X CRITERIO (kg ó litros)Total BebidasCELEBRACION/FIESTA/SALIR TOMAR</v>
      </c>
      <c r="B414" s="23">
        <v>0</v>
      </c>
      <c r="C414" s="23">
        <v>0</v>
      </c>
      <c r="D414" s="23" t="s">
        <v>183</v>
      </c>
      <c r="E414" s="56">
        <v>34.414749670965797</v>
      </c>
      <c r="F414" s="56">
        <v>35.362745927714499</v>
      </c>
      <c r="G414" s="56">
        <v>34.351968630831003</v>
      </c>
      <c r="H414" s="56">
        <v>36.690724218657699</v>
      </c>
      <c r="I414" s="56">
        <v>35.242767455286497</v>
      </c>
      <c r="J414" s="56">
        <v>35.930054046787497</v>
      </c>
      <c r="K414" s="56">
        <v>34.063565578951902</v>
      </c>
      <c r="L414" s="56">
        <v>36.793349205533097</v>
      </c>
      <c r="M414" s="85">
        <v>36.919968448770597</v>
      </c>
    </row>
    <row r="415" spans="1:13" x14ac:dyDescent="0.35">
      <c r="A415" s="23" t="str">
        <f>B279&amp;C371&amp;D415</f>
        <v>DISTRIBUCION VOLUMEN X CRITERIO (kg ó litros)Total BebidasVIENDO DEPORTES</v>
      </c>
      <c r="B415" s="23">
        <v>0</v>
      </c>
      <c r="C415" s="23">
        <v>0</v>
      </c>
      <c r="D415" s="24" t="s">
        <v>185</v>
      </c>
      <c r="E415" s="24">
        <v>1.8999410410761599</v>
      </c>
      <c r="F415" s="24">
        <v>1.60545234105318</v>
      </c>
      <c r="G415" s="24">
        <v>0.74558843077465098</v>
      </c>
      <c r="H415" s="24">
        <v>1.26342853186982</v>
      </c>
      <c r="I415" s="24">
        <v>1.65645204414798</v>
      </c>
      <c r="J415" s="24">
        <v>1.67877353053052</v>
      </c>
      <c r="K415" s="24">
        <v>1.7474031852041401</v>
      </c>
      <c r="L415" s="24">
        <v>1.62904663435319</v>
      </c>
      <c r="M415" s="85">
        <v>2.0398297304028699</v>
      </c>
    </row>
    <row r="416" spans="1:13" x14ac:dyDescent="0.35">
      <c r="A416" s="23" t="str">
        <f>B279&amp;C371&amp;D416</f>
        <v>DISTRIBUCION VOLUMEN X CRITERIO (kg ó litros)Total BebidasOTROS MOTIVOS</v>
      </c>
      <c r="B416" s="23">
        <v>0</v>
      </c>
      <c r="C416" s="23">
        <v>0</v>
      </c>
      <c r="D416" s="23" t="s">
        <v>186</v>
      </c>
      <c r="E416" s="56">
        <v>5.6465871056067201</v>
      </c>
      <c r="F416" s="56">
        <v>5.8990464647140701</v>
      </c>
      <c r="G416" s="56">
        <v>6.0274705107282101</v>
      </c>
      <c r="H416" s="56">
        <v>5.8955261722882</v>
      </c>
      <c r="I416" s="56">
        <v>6.16993112346809</v>
      </c>
      <c r="J416" s="56">
        <v>5.8936275402289997</v>
      </c>
      <c r="K416" s="56">
        <v>6.4551684095164603</v>
      </c>
      <c r="L416" s="56">
        <v>6.08580125949692</v>
      </c>
      <c r="M416" s="85">
        <v>6.1402183975718598</v>
      </c>
    </row>
    <row r="417" spans="1:13" x14ac:dyDescent="0.35">
      <c r="A417" s="23" t="str">
        <f>B279&amp;C417&amp;D417</f>
        <v>DISTRIBUCION VOLUMEN X CRITERIO (kg ó litros)Total Bebidas FriasT.ESPAÑA</v>
      </c>
      <c r="B417" s="23">
        <v>0</v>
      </c>
      <c r="C417" s="23" t="s">
        <v>58</v>
      </c>
      <c r="D417" s="24" t="s">
        <v>46</v>
      </c>
      <c r="E417" s="24">
        <v>100</v>
      </c>
      <c r="F417" s="24">
        <v>100</v>
      </c>
      <c r="G417" s="24">
        <v>100</v>
      </c>
      <c r="H417" s="24">
        <v>100</v>
      </c>
      <c r="I417" s="24">
        <v>100</v>
      </c>
      <c r="J417" s="24">
        <v>100</v>
      </c>
      <c r="K417" s="24">
        <v>100</v>
      </c>
      <c r="L417" s="24">
        <v>100</v>
      </c>
      <c r="M417" s="85">
        <v>100</v>
      </c>
    </row>
    <row r="418" spans="1:13" x14ac:dyDescent="0.35">
      <c r="A418" s="23" t="str">
        <f>B279&amp;C417&amp;D418</f>
        <v>DISTRIBUCION VOLUMEN X CRITERIO (kg ó litros)Total Bebidas FriasHiper+Super+Discount+G.A</v>
      </c>
      <c r="B418" s="23">
        <v>0</v>
      </c>
      <c r="C418" s="23">
        <v>0</v>
      </c>
      <c r="D418" s="23" t="s">
        <v>109</v>
      </c>
      <c r="E418" s="56">
        <v>10.890016131067901</v>
      </c>
      <c r="F418" s="56">
        <v>10.538861386881599</v>
      </c>
      <c r="G418" s="56">
        <v>11.0876792278608</v>
      </c>
      <c r="H418" s="56">
        <v>10.862876030067</v>
      </c>
      <c r="I418" s="56">
        <v>11.6227712905589</v>
      </c>
      <c r="J418" s="56">
        <v>11.0496841149142</v>
      </c>
      <c r="K418" s="56">
        <v>13.3257330999747</v>
      </c>
      <c r="L418" s="56">
        <v>12.626181751885399</v>
      </c>
      <c r="M418" s="85">
        <v>14.630022777085401</v>
      </c>
    </row>
    <row r="419" spans="1:13" x14ac:dyDescent="0.35">
      <c r="A419" s="23" t="str">
        <f>B279&amp;C417&amp;D419</f>
        <v>DISTRIBUCION VOLUMEN X CRITERIO (kg ó litros)Total Bebidas FriasRestaurantes</v>
      </c>
      <c r="B419" s="23">
        <v>0</v>
      </c>
      <c r="C419" s="23">
        <v>0</v>
      </c>
      <c r="D419" s="24" t="s">
        <v>110</v>
      </c>
      <c r="E419" s="24">
        <v>19.548077964471499</v>
      </c>
      <c r="F419" s="24">
        <v>19.139521647550399</v>
      </c>
      <c r="G419" s="24">
        <v>18.348814813199901</v>
      </c>
      <c r="H419" s="24">
        <v>21.177637289739</v>
      </c>
      <c r="I419" s="24">
        <v>20.274611895753701</v>
      </c>
      <c r="J419" s="24">
        <v>19.326420502696301</v>
      </c>
      <c r="K419" s="24">
        <v>17.933625592169101</v>
      </c>
      <c r="L419" s="24">
        <v>20.2250956547439</v>
      </c>
      <c r="M419" s="85">
        <v>19.638603198769399</v>
      </c>
    </row>
    <row r="420" spans="1:13" x14ac:dyDescent="0.35">
      <c r="A420" s="23" t="str">
        <f>B279&amp;C417&amp;D420</f>
        <v>DISTRIBUCION VOLUMEN X CRITERIO (kg ó litros)Total Bebidas FriasRestaurantes Fast Food</v>
      </c>
      <c r="B420" s="23">
        <v>0</v>
      </c>
      <c r="C420" s="23">
        <v>0</v>
      </c>
      <c r="D420" s="23" t="s">
        <v>111</v>
      </c>
      <c r="E420" s="56">
        <v>6.3336399922959403</v>
      </c>
      <c r="F420" s="56">
        <v>5.4600624856701403</v>
      </c>
      <c r="G420" s="56">
        <v>5.7017888600716304</v>
      </c>
      <c r="H420" s="56">
        <v>6.4932196220813898</v>
      </c>
      <c r="I420" s="56">
        <v>6.5437493669294904</v>
      </c>
      <c r="J420" s="56">
        <v>6.1024581250674199</v>
      </c>
      <c r="K420" s="56">
        <v>5.9362895505153004</v>
      </c>
      <c r="L420" s="56">
        <v>7.03391586638147</v>
      </c>
      <c r="M420" s="85">
        <v>7.3511088666617699</v>
      </c>
    </row>
    <row r="421" spans="1:13" x14ac:dyDescent="0.35">
      <c r="A421" s="23" t="str">
        <f>B279&amp;C417&amp;D421</f>
        <v>DISTRIBUCION VOLUMEN X CRITERIO (kg ó litros)Total Bebidas FriasBares/Cafeterias/Cervecerias</v>
      </c>
      <c r="B421" s="23">
        <v>0</v>
      </c>
      <c r="C421" s="23">
        <v>0</v>
      </c>
      <c r="D421" s="24" t="s">
        <v>112</v>
      </c>
      <c r="E421" s="24">
        <v>49.331675034826802</v>
      </c>
      <c r="F421" s="24">
        <v>48.959623693633503</v>
      </c>
      <c r="G421" s="24">
        <v>46.709909520374502</v>
      </c>
      <c r="H421" s="24">
        <v>47.802032775394402</v>
      </c>
      <c r="I421" s="24">
        <v>47.902612877948002</v>
      </c>
      <c r="J421" s="24">
        <v>48.5162857260081</v>
      </c>
      <c r="K421" s="24">
        <v>45.837827862174699</v>
      </c>
      <c r="L421" s="24">
        <v>46.704443369266798</v>
      </c>
      <c r="M421" s="85">
        <v>45.495264350601701</v>
      </c>
    </row>
    <row r="422" spans="1:13" x14ac:dyDescent="0.35">
      <c r="A422" s="23" t="str">
        <f>B279&amp;C417&amp;D422</f>
        <v>DISTRIBUCION VOLUMEN X CRITERIO (kg ó litros)Total Bebidas FriasPanaderias/Pastelerias</v>
      </c>
      <c r="B422" s="23">
        <v>0</v>
      </c>
      <c r="C422" s="23">
        <v>0</v>
      </c>
      <c r="D422" s="23" t="s">
        <v>113</v>
      </c>
      <c r="E422" s="56">
        <v>0.61305644786889602</v>
      </c>
      <c r="F422" s="56">
        <v>0.64333905704227701</v>
      </c>
      <c r="G422" s="56">
        <v>0.41349005764953001</v>
      </c>
      <c r="H422" s="56">
        <v>0.55840384963287804</v>
      </c>
      <c r="I422" s="56">
        <v>0.61319254438578896</v>
      </c>
      <c r="J422" s="56">
        <v>0.65661851222313605</v>
      </c>
      <c r="K422" s="56">
        <v>0.68324043899138398</v>
      </c>
      <c r="L422" s="56">
        <v>0.60775667419609003</v>
      </c>
      <c r="M422" s="85">
        <v>0.63331331971653804</v>
      </c>
    </row>
    <row r="423" spans="1:13" x14ac:dyDescent="0.35">
      <c r="A423" s="23" t="str">
        <f>B279&amp;C417&amp;D423</f>
        <v>DISTRIBUCION VOLUMEN X CRITERIO (kg ó litros)Total Bebidas FriasTda.Alimentacion/Delicatesen</v>
      </c>
      <c r="B423" s="23">
        <v>0</v>
      </c>
      <c r="C423" s="23">
        <v>0</v>
      </c>
      <c r="D423" s="24" t="s">
        <v>114</v>
      </c>
      <c r="E423" s="24">
        <v>2.1647391048348799</v>
      </c>
      <c r="F423" s="24">
        <v>2.33742843170897</v>
      </c>
      <c r="G423" s="24">
        <v>2.2923506595899701</v>
      </c>
      <c r="H423" s="24">
        <v>1.79822058101834</v>
      </c>
      <c r="I423" s="24">
        <v>1.90154470770727</v>
      </c>
      <c r="J423" s="24">
        <v>1.60458713423383</v>
      </c>
      <c r="K423" s="24">
        <v>1.72677485363317</v>
      </c>
      <c r="L423" s="24">
        <v>1.6791824013927901</v>
      </c>
      <c r="M423" s="85">
        <v>1.5746947358127701</v>
      </c>
    </row>
    <row r="424" spans="1:13" x14ac:dyDescent="0.35">
      <c r="A424" s="23" t="str">
        <f>B279&amp;C417&amp;D424</f>
        <v>DISTRIBUCION VOLUMEN X CRITERIO (kg ó litros)Total Bebidas FriasCanal Conveniencia/24h</v>
      </c>
      <c r="B424" s="23">
        <v>0</v>
      </c>
      <c r="C424" s="23">
        <v>0</v>
      </c>
      <c r="D424" s="23" t="s">
        <v>116</v>
      </c>
      <c r="E424" s="56">
        <v>1.76805617974031</v>
      </c>
      <c r="F424" s="56">
        <v>1.62573079565495</v>
      </c>
      <c r="G424" s="56">
        <v>1.99975846208411</v>
      </c>
      <c r="H424" s="56">
        <v>1.9101008922722</v>
      </c>
      <c r="I424" s="56">
        <v>1.49490730356617</v>
      </c>
      <c r="J424" s="56">
        <v>1.6532902199056101</v>
      </c>
      <c r="K424" s="56">
        <v>1.60177363351594</v>
      </c>
      <c r="L424" s="56">
        <v>1.42341903210447</v>
      </c>
      <c r="M424" s="85">
        <v>1.48834652895214</v>
      </c>
    </row>
    <row r="425" spans="1:13" x14ac:dyDescent="0.35">
      <c r="A425" s="23" t="str">
        <f>B279&amp;C417&amp;D425</f>
        <v>DISTRIBUCION VOLUMEN X CRITERIO (kg ó litros)Total Bebidas FriasHoteles</v>
      </c>
      <c r="B425" s="23">
        <v>0</v>
      </c>
      <c r="C425" s="23">
        <v>0</v>
      </c>
      <c r="D425" s="24" t="s">
        <v>117</v>
      </c>
      <c r="E425" s="24">
        <v>0.57871508626950097</v>
      </c>
      <c r="F425" s="24">
        <v>0.64459743634959699</v>
      </c>
      <c r="G425" s="24">
        <v>0.98107497391635101</v>
      </c>
      <c r="H425" s="24">
        <v>0.43468220367573901</v>
      </c>
      <c r="I425" s="24">
        <v>0.36610144052438398</v>
      </c>
      <c r="J425" s="24">
        <v>0.66045280942550699</v>
      </c>
      <c r="K425" s="24">
        <v>0.831621564466823</v>
      </c>
      <c r="L425" s="24">
        <v>0.76474868699474796</v>
      </c>
      <c r="M425" s="85">
        <v>0.474878364487686</v>
      </c>
    </row>
    <row r="426" spans="1:13" x14ac:dyDescent="0.35">
      <c r="A426" s="23" t="str">
        <f>B279&amp;C417&amp;D426</f>
        <v>DISTRIBUCION VOLUMEN X CRITERIO (kg ó litros)Total Bebidas FriasEstaciones de servicio</v>
      </c>
      <c r="B426" s="23">
        <v>0</v>
      </c>
      <c r="C426" s="23">
        <v>0</v>
      </c>
      <c r="D426" s="23" t="s">
        <v>118</v>
      </c>
      <c r="E426" s="56">
        <v>1.7457173165883499</v>
      </c>
      <c r="F426" s="56">
        <v>1.8219674922043101</v>
      </c>
      <c r="G426" s="56">
        <v>2.0501902952200401</v>
      </c>
      <c r="H426" s="56">
        <v>1.6851882207037601</v>
      </c>
      <c r="I426" s="56">
        <v>1.5660708701025501</v>
      </c>
      <c r="J426" s="56">
        <v>1.73460954620823</v>
      </c>
      <c r="K426" s="56">
        <v>2.01075987368896</v>
      </c>
      <c r="L426" s="56">
        <v>1.63787873441459</v>
      </c>
      <c r="M426" s="85">
        <v>1.55340260002095</v>
      </c>
    </row>
    <row r="427" spans="1:13" x14ac:dyDescent="0.35">
      <c r="A427" s="23" t="str">
        <f>B279&amp;C417&amp;D427</f>
        <v>DISTRIBUCION VOLUMEN X CRITERIO (kg ó litros)Total Bebidas FriasMaquinas dispensadoras</v>
      </c>
      <c r="B427" s="23">
        <v>0</v>
      </c>
      <c r="C427" s="23">
        <v>0</v>
      </c>
      <c r="D427" s="24" t="s">
        <v>119</v>
      </c>
      <c r="E427" s="24">
        <v>1.9723747903529101</v>
      </c>
      <c r="F427" s="24">
        <v>1.8113139796061699</v>
      </c>
      <c r="G427" s="24">
        <v>1.76870968931002</v>
      </c>
      <c r="H427" s="24">
        <v>1.45625287404315</v>
      </c>
      <c r="I427" s="24">
        <v>1.93394906833221</v>
      </c>
      <c r="J427" s="24">
        <v>1.9146952707755001</v>
      </c>
      <c r="K427" s="24">
        <v>1.8176150888136</v>
      </c>
      <c r="L427" s="24">
        <v>2.1835140069674299</v>
      </c>
      <c r="M427" s="85">
        <v>2.1988648494887801</v>
      </c>
    </row>
    <row r="428" spans="1:13" x14ac:dyDescent="0.35">
      <c r="A428" s="23" t="str">
        <f>B279&amp;C417&amp;D428</f>
        <v>DISTRIBUCION VOLUMEN X CRITERIO (kg ó litros)Total Bebidas FriasServicio en la empresa</v>
      </c>
      <c r="B428" s="23">
        <v>0</v>
      </c>
      <c r="C428" s="23">
        <v>0</v>
      </c>
      <c r="D428" s="23" t="s">
        <v>120</v>
      </c>
      <c r="E428" s="56">
        <v>1.11294056207465</v>
      </c>
      <c r="F428" s="56">
        <v>1.22598674210099</v>
      </c>
      <c r="G428" s="56">
        <v>0.98627599057292303</v>
      </c>
      <c r="H428" s="56">
        <v>1.4761928842893901</v>
      </c>
      <c r="I428" s="56">
        <v>1.48716460895408</v>
      </c>
      <c r="J428" s="56">
        <v>1.26490181900233</v>
      </c>
      <c r="K428" s="56">
        <v>0.88517297656055405</v>
      </c>
      <c r="L428" s="56">
        <v>0.96367528905741695</v>
      </c>
      <c r="M428" s="85">
        <v>0.64075250537958595</v>
      </c>
    </row>
    <row r="429" spans="1:13" x14ac:dyDescent="0.35">
      <c r="A429" s="23" t="str">
        <f>B279&amp;C417&amp;D429</f>
        <v>DISTRIBUCION VOLUMEN X CRITERIO (kg ó litros)Total Bebidas FriasResto de canales</v>
      </c>
      <c r="B429" s="23">
        <v>0</v>
      </c>
      <c r="C429" s="23">
        <v>0</v>
      </c>
      <c r="D429" s="24" t="s">
        <v>121</v>
      </c>
      <c r="E429" s="24">
        <v>3.94099523533971</v>
      </c>
      <c r="F429" s="24">
        <v>5.7915678185370396</v>
      </c>
      <c r="G429" s="24">
        <v>7.6599632239589903</v>
      </c>
      <c r="H429" s="24">
        <v>4.3451953016104898</v>
      </c>
      <c r="I429" s="24">
        <v>4.2933240358848401</v>
      </c>
      <c r="J429" s="24">
        <v>5.5159988295845999</v>
      </c>
      <c r="K429" s="24">
        <v>7.4095663116402104</v>
      </c>
      <c r="L429" s="24">
        <v>4.1501886565886101</v>
      </c>
      <c r="M429" s="85">
        <v>4.3207541657588902</v>
      </c>
    </row>
    <row r="430" spans="1:13" x14ac:dyDescent="0.35">
      <c r="A430" s="23" t="str">
        <f>B279&amp;C417&amp;D430</f>
        <v>DISTRIBUCION VOLUMEN X CRITERIO (kg ó litros)Total Bebidas FriasEN LA CALLE</v>
      </c>
      <c r="B430" s="23">
        <v>0</v>
      </c>
      <c r="C430" s="23">
        <v>0</v>
      </c>
      <c r="D430" s="23" t="s">
        <v>123</v>
      </c>
      <c r="E430" s="56">
        <v>4.5074419071888601</v>
      </c>
      <c r="F430" s="56">
        <v>5.1440554476029696</v>
      </c>
      <c r="G430" s="56">
        <v>7.2019181895116899</v>
      </c>
      <c r="H430" s="56">
        <v>4.1774149238898399</v>
      </c>
      <c r="I430" s="56">
        <v>3.8015493000762102</v>
      </c>
      <c r="J430" s="56">
        <v>4.5576642647566201</v>
      </c>
      <c r="K430" s="56">
        <v>6.7792142418322801</v>
      </c>
      <c r="L430" s="56">
        <v>3.8692363490047499</v>
      </c>
      <c r="M430" s="85">
        <v>4.3032188370932998</v>
      </c>
    </row>
    <row r="431" spans="1:13" x14ac:dyDescent="0.35">
      <c r="A431" s="23" t="str">
        <f>B279&amp;C417&amp;D431</f>
        <v>DISTRIBUCION VOLUMEN X CRITERIO (kg ó litros)Total Bebidas FriasEN CASA DE OTROS</v>
      </c>
      <c r="B431" s="23">
        <v>0</v>
      </c>
      <c r="C431" s="23">
        <v>0</v>
      </c>
      <c r="D431" s="24" t="s">
        <v>125</v>
      </c>
      <c r="E431" s="24">
        <v>4.40342577232202</v>
      </c>
      <c r="F431" s="24">
        <v>4.4275061801706501</v>
      </c>
      <c r="G431" s="24">
        <v>3.8777066230838</v>
      </c>
      <c r="H431" s="24">
        <v>5.9224841367064798</v>
      </c>
      <c r="I431" s="24">
        <v>4.89888681692356</v>
      </c>
      <c r="J431" s="24">
        <v>5.0020730817339301</v>
      </c>
      <c r="K431" s="24">
        <v>6.2196386633111702</v>
      </c>
      <c r="L431" s="24">
        <v>7.5076496413753304</v>
      </c>
      <c r="M431" s="85">
        <v>8.3648033812385396</v>
      </c>
    </row>
    <row r="432" spans="1:13" x14ac:dyDescent="0.35">
      <c r="A432" s="23" t="str">
        <f>B279&amp;C417&amp;D432</f>
        <v>DISTRIBUCION VOLUMEN X CRITERIO (kg ó litros)Total Bebidas FriasEN EL ESTABLECIMIENTO</v>
      </c>
      <c r="B432" s="23">
        <v>0</v>
      </c>
      <c r="C432" s="23">
        <v>0</v>
      </c>
      <c r="D432" s="23" t="s">
        <v>127</v>
      </c>
      <c r="E432" s="56">
        <v>77.389251959368096</v>
      </c>
      <c r="F432" s="56">
        <v>77.562889433534494</v>
      </c>
      <c r="G432" s="56">
        <v>76.433572367354898</v>
      </c>
      <c r="H432" s="56">
        <v>77.636161012237096</v>
      </c>
      <c r="I432" s="56">
        <v>76.626837586730105</v>
      </c>
      <c r="J432" s="56">
        <v>77.354270834126396</v>
      </c>
      <c r="K432" s="56">
        <v>75.204799534168899</v>
      </c>
      <c r="L432" s="56">
        <v>75.778896692595595</v>
      </c>
      <c r="M432" s="85">
        <v>73.735039762951502</v>
      </c>
    </row>
    <row r="433" spans="1:13" x14ac:dyDescent="0.35">
      <c r="A433" s="23" t="str">
        <f>B279&amp;C417&amp;D433</f>
        <v>DISTRIBUCION VOLUMEN X CRITERIO (kg ó litros)Total Bebidas FriasEN EL TRABAJO</v>
      </c>
      <c r="B433" s="23">
        <v>0</v>
      </c>
      <c r="C433" s="23">
        <v>0</v>
      </c>
      <c r="D433" s="24" t="s">
        <v>129</v>
      </c>
      <c r="E433" s="24">
        <v>8.0156225684503593</v>
      </c>
      <c r="F433" s="24">
        <v>7.1645922084316602</v>
      </c>
      <c r="G433" s="24">
        <v>5.6837684555495498</v>
      </c>
      <c r="H433" s="24">
        <v>6.6328738642964602</v>
      </c>
      <c r="I433" s="24">
        <v>8.3809725904246797</v>
      </c>
      <c r="J433" s="24">
        <v>7.3525149378810504</v>
      </c>
      <c r="K433" s="24">
        <v>5.5441399452459104</v>
      </c>
      <c r="L433" s="24">
        <v>6.1472286226208803</v>
      </c>
      <c r="M433" s="85">
        <v>6.2448234993979597</v>
      </c>
    </row>
    <row r="434" spans="1:13" x14ac:dyDescent="0.35">
      <c r="A434" s="23" t="str">
        <f>B279&amp;C417&amp;D434</f>
        <v>DISTRIBUCION VOLUMEN X CRITERIO (kg ó litros)Total Bebidas FriasEN COLEGIO/INSTITUTO/UNIV.</v>
      </c>
      <c r="B434" s="23">
        <v>0</v>
      </c>
      <c r="C434" s="23">
        <v>0</v>
      </c>
      <c r="D434" s="23" t="s">
        <v>131</v>
      </c>
      <c r="E434" s="56">
        <v>0.12991663372433801</v>
      </c>
      <c r="F434" s="56">
        <v>0.12905143434234401</v>
      </c>
      <c r="G434" s="56">
        <v>7.2211532189402197E-2</v>
      </c>
      <c r="H434" s="56">
        <v>0.152815716005929</v>
      </c>
      <c r="I434" s="56">
        <v>0.15977175182290401</v>
      </c>
      <c r="J434" s="56">
        <v>9.8313564362926403E-2</v>
      </c>
      <c r="K434" s="56">
        <v>0.118710152547154</v>
      </c>
      <c r="L434" s="56">
        <v>0.30252492900500899</v>
      </c>
      <c r="M434" s="85">
        <v>0.108662173341201</v>
      </c>
    </row>
    <row r="435" spans="1:13" x14ac:dyDescent="0.35">
      <c r="A435" s="23" t="str">
        <f>B279&amp;C417&amp;D435</f>
        <v>DISTRIBUCION VOLUMEN X CRITERIO (kg ó litros)Total Bebidas FriasEN MI CASA</v>
      </c>
      <c r="B435" s="23">
        <v>0</v>
      </c>
      <c r="C435" s="23">
        <v>0</v>
      </c>
      <c r="D435" s="24" t="s">
        <v>133</v>
      </c>
      <c r="E435" s="24">
        <v>2.87880013010846</v>
      </c>
      <c r="F435" s="24">
        <v>2.6266526909275698</v>
      </c>
      <c r="G435" s="24">
        <v>2.5258668566517701</v>
      </c>
      <c r="H435" s="24">
        <v>2.6567674753714101</v>
      </c>
      <c r="I435" s="24">
        <v>3.29597599325069</v>
      </c>
      <c r="J435" s="24">
        <v>2.8010012102090598</v>
      </c>
      <c r="K435" s="24">
        <v>2.5131941053117699</v>
      </c>
      <c r="L435" s="24">
        <v>3.59740363019178</v>
      </c>
      <c r="M435" s="85">
        <v>3.9066474466934098</v>
      </c>
    </row>
    <row r="436" spans="1:13" x14ac:dyDescent="0.35">
      <c r="A436" s="23" t="str">
        <f>B279&amp;C417&amp;D436</f>
        <v>DISTRIBUCION VOLUMEN X CRITERIO (kg ó litros)Total Bebidas FriasEN M.TRANSP.(AVION,TREN,AUTOC,E</v>
      </c>
      <c r="B436" s="23">
        <v>0</v>
      </c>
      <c r="C436" s="23">
        <v>0</v>
      </c>
      <c r="D436" s="23" t="s">
        <v>135</v>
      </c>
      <c r="E436" s="56">
        <v>0.16646319998248599</v>
      </c>
      <c r="F436" s="56">
        <v>4.54359594705811E-2</v>
      </c>
      <c r="G436" s="56">
        <v>0.14931633213306</v>
      </c>
      <c r="H436" s="56">
        <v>9.9324763442666497E-2</v>
      </c>
      <c r="I436" s="56">
        <v>0.13735334238628499</v>
      </c>
      <c r="J436" s="56">
        <v>7.9117546171855693E-2</v>
      </c>
      <c r="K436" s="56">
        <v>0.14868508975306499</v>
      </c>
      <c r="L436" s="56">
        <v>0.109879025637274</v>
      </c>
      <c r="M436" s="85">
        <v>0.156309645389684</v>
      </c>
    </row>
    <row r="437" spans="1:13" x14ac:dyDescent="0.35">
      <c r="A437" s="23" t="str">
        <f>B279&amp;C417&amp;D437</f>
        <v>DISTRIBUCION VOLUMEN X CRITERIO (kg ó litros)Total Bebidas FriasEN OTRO LUGAR</v>
      </c>
      <c r="B437" s="23">
        <v>0</v>
      </c>
      <c r="C437" s="23">
        <v>0</v>
      </c>
      <c r="D437" s="24" t="s">
        <v>137</v>
      </c>
      <c r="E437" s="24">
        <v>2.50908241936322</v>
      </c>
      <c r="F437" s="24">
        <v>2.8998197367239502</v>
      </c>
      <c r="G437" s="24">
        <v>4.0556418221846098</v>
      </c>
      <c r="H437" s="24">
        <v>2.7221576418717301</v>
      </c>
      <c r="I437" s="24">
        <v>2.6986528030677301</v>
      </c>
      <c r="J437" s="24">
        <v>2.7550411542700299</v>
      </c>
      <c r="K437" s="24">
        <v>3.4716148403534599</v>
      </c>
      <c r="L437" s="24">
        <v>2.6871798879281599</v>
      </c>
      <c r="M437" s="85">
        <v>3.1805007959062199</v>
      </c>
    </row>
    <row r="438" spans="1:13" x14ac:dyDescent="0.35">
      <c r="A438" s="23" t="str">
        <f>B279&amp;C417&amp;D438</f>
        <v>DISTRIBUCION VOLUMEN X CRITERIO (kg ó litros)Total Bebidas FriasDESAYUNO</v>
      </c>
      <c r="B438" s="23">
        <v>0</v>
      </c>
      <c r="C438" s="23">
        <v>0</v>
      </c>
      <c r="D438" s="23" t="s">
        <v>139</v>
      </c>
      <c r="E438" s="56">
        <v>6.6604352265153297</v>
      </c>
      <c r="F438" s="56">
        <v>5.4107829004381101</v>
      </c>
      <c r="G438" s="56">
        <v>5.5437751745789798</v>
      </c>
      <c r="H438" s="56">
        <v>5.9292904743332899</v>
      </c>
      <c r="I438" s="56">
        <v>6.2021956136497902</v>
      </c>
      <c r="J438" s="56">
        <v>5.3401358735210298</v>
      </c>
      <c r="K438" s="56">
        <v>4.91146915470829</v>
      </c>
      <c r="L438" s="56">
        <v>4.9599018945605398</v>
      </c>
      <c r="M438" s="85">
        <v>5.0771070762016599</v>
      </c>
    </row>
    <row r="439" spans="1:13" x14ac:dyDescent="0.35">
      <c r="A439" s="23" t="str">
        <f>B279&amp;C417&amp;D439</f>
        <v>DISTRIBUCION VOLUMEN X CRITERIO (kg ó litros)Total Bebidas FriasAPERITIVO/ANTES DE COMER</v>
      </c>
      <c r="B439" s="23">
        <v>0</v>
      </c>
      <c r="C439" s="23">
        <v>0</v>
      </c>
      <c r="D439" s="24" t="s">
        <v>141</v>
      </c>
      <c r="E439" s="24">
        <v>17.0008330708202</v>
      </c>
      <c r="F439" s="24">
        <v>16.664182983847699</v>
      </c>
      <c r="G439" s="24">
        <v>15.899454419925799</v>
      </c>
      <c r="H439" s="24">
        <v>17.587552811767399</v>
      </c>
      <c r="I439" s="24">
        <v>16.9055768109999</v>
      </c>
      <c r="J439" s="24">
        <v>16.312941939339701</v>
      </c>
      <c r="K439" s="24">
        <v>15.7839092180919</v>
      </c>
      <c r="L439" s="24">
        <v>15.934197102562701</v>
      </c>
      <c r="M439" s="85">
        <v>15.783244536194999</v>
      </c>
    </row>
    <row r="440" spans="1:13" x14ac:dyDescent="0.35">
      <c r="A440" s="23" t="str">
        <f>B279&amp;C417&amp;D440</f>
        <v>DISTRIBUCION VOLUMEN X CRITERIO (kg ó litros)Total Bebidas FriasCOMIDA</v>
      </c>
      <c r="B440" s="23">
        <v>0</v>
      </c>
      <c r="C440" s="23">
        <v>0</v>
      </c>
      <c r="D440" s="23" t="s">
        <v>143</v>
      </c>
      <c r="E440" s="56">
        <v>33.276874591196197</v>
      </c>
      <c r="F440" s="56">
        <v>32.015321119705</v>
      </c>
      <c r="G440" s="56">
        <v>28.7660283844986</v>
      </c>
      <c r="H440" s="56">
        <v>34.176754446395201</v>
      </c>
      <c r="I440" s="56">
        <v>33.389946936007803</v>
      </c>
      <c r="J440" s="56">
        <v>32.210295016524903</v>
      </c>
      <c r="K440" s="56">
        <v>29.494370815569699</v>
      </c>
      <c r="L440" s="56">
        <v>36.203269494114899</v>
      </c>
      <c r="M440" s="85">
        <v>35.4186820450144</v>
      </c>
    </row>
    <row r="441" spans="1:13" x14ac:dyDescent="0.35">
      <c r="A441" s="23" t="str">
        <f>B279&amp;C417&amp;D441</f>
        <v>DISTRIBUCION VOLUMEN X CRITERIO (kg ó litros)Total Bebidas FriasTARDE/MERIENDA</v>
      </c>
      <c r="B441" s="23">
        <v>0</v>
      </c>
      <c r="C441" s="23">
        <v>0</v>
      </c>
      <c r="D441" s="24" t="s">
        <v>145</v>
      </c>
      <c r="E441" s="24">
        <v>10.995295741804499</v>
      </c>
      <c r="F441" s="24">
        <v>12.205691906036799</v>
      </c>
      <c r="G441" s="24">
        <v>12.7409498693135</v>
      </c>
      <c r="H441" s="24">
        <v>10.438421580209299</v>
      </c>
      <c r="I441" s="24">
        <v>10.186247475894399</v>
      </c>
      <c r="J441" s="24">
        <v>12.7325657901733</v>
      </c>
      <c r="K441" s="24">
        <v>11.5980541734169</v>
      </c>
      <c r="L441" s="24">
        <v>10.2340242700836</v>
      </c>
      <c r="M441" s="85">
        <v>10.6322062474045</v>
      </c>
    </row>
    <row r="442" spans="1:13" x14ac:dyDescent="0.35">
      <c r="A442" s="23" t="str">
        <f>B279&amp;C417&amp;D442</f>
        <v>DISTRIBUCION VOLUMEN X CRITERIO (kg ó litros)Total Bebidas FriasANTES DE CENAR</v>
      </c>
      <c r="B442" s="23">
        <v>0</v>
      </c>
      <c r="C442" s="23">
        <v>0</v>
      </c>
      <c r="D442" s="23" t="s">
        <v>147</v>
      </c>
      <c r="E442" s="56">
        <v>9.2093261355776903</v>
      </c>
      <c r="F442" s="56">
        <v>9.3535614955844704</v>
      </c>
      <c r="G442" s="56">
        <v>9.2367849727804998</v>
      </c>
      <c r="H442" s="56">
        <v>9.1533813311161296</v>
      </c>
      <c r="I442" s="56">
        <v>9.3564922801467993</v>
      </c>
      <c r="J442" s="56">
        <v>9.1481611685420603</v>
      </c>
      <c r="K442" s="56">
        <v>9.5404800329320203</v>
      </c>
      <c r="L442" s="56">
        <v>9.5099432168182894</v>
      </c>
      <c r="M442" s="85">
        <v>9.3557702549986406</v>
      </c>
    </row>
    <row r="443" spans="1:13" x14ac:dyDescent="0.35">
      <c r="A443" s="23" t="str">
        <f>B279&amp;C417&amp;D443</f>
        <v>DISTRIBUCION VOLUMEN X CRITERIO (kg ó litros)Total Bebidas FriasCENA</v>
      </c>
      <c r="B443" s="23">
        <v>0</v>
      </c>
      <c r="C443" s="23">
        <v>0</v>
      </c>
      <c r="D443" s="24" t="s">
        <v>149</v>
      </c>
      <c r="E443" s="24">
        <v>14.1698370373327</v>
      </c>
      <c r="F443" s="24">
        <v>14.7771218284102</v>
      </c>
      <c r="G443" s="24">
        <v>17.906490708735099</v>
      </c>
      <c r="H443" s="24">
        <v>14.5575850598941</v>
      </c>
      <c r="I443" s="24">
        <v>14.579185777045801</v>
      </c>
      <c r="J443" s="24">
        <v>15.0245621350811</v>
      </c>
      <c r="K443" s="24">
        <v>18.042604560950299</v>
      </c>
      <c r="L443" s="24">
        <v>15.245611083377201</v>
      </c>
      <c r="M443" s="85">
        <v>15.066539116647</v>
      </c>
    </row>
    <row r="444" spans="1:13" x14ac:dyDescent="0.35">
      <c r="A444" s="23" t="str">
        <f>B279&amp;C417&amp;D444</f>
        <v>DISTRIBUCION VOLUMEN X CRITERIO (kg ó litros)Total Bebidas FriasDESPUES DE LA CENA</v>
      </c>
      <c r="B444" s="23">
        <v>0</v>
      </c>
      <c r="C444" s="23">
        <v>0</v>
      </c>
      <c r="D444" s="23" t="s">
        <v>151</v>
      </c>
      <c r="E444" s="56">
        <v>2.0036848952855801</v>
      </c>
      <c r="F444" s="56">
        <v>2.2172449278995798</v>
      </c>
      <c r="G444" s="56">
        <v>3.0935373694019002</v>
      </c>
      <c r="H444" s="56">
        <v>1.97027660420215</v>
      </c>
      <c r="I444" s="56">
        <v>2.03113182062356</v>
      </c>
      <c r="J444" s="56">
        <v>2.1786002783641201</v>
      </c>
      <c r="K444" s="56">
        <v>3.2740168018566602</v>
      </c>
      <c r="L444" s="56">
        <v>2.20501036240606</v>
      </c>
      <c r="M444" s="85">
        <v>2.4018235632024099</v>
      </c>
    </row>
    <row r="445" spans="1:13" x14ac:dyDescent="0.35">
      <c r="A445" s="23" t="str">
        <f>B279&amp;C417&amp;D445</f>
        <v>DISTRIBUCION VOLUMEN X CRITERIO (kg ó litros)Total Bebidas FriasDURANTE EL DIA</v>
      </c>
      <c r="B445" s="23">
        <v>0</v>
      </c>
      <c r="C445" s="23">
        <v>0</v>
      </c>
      <c r="D445" s="24" t="s">
        <v>153</v>
      </c>
      <c r="E445" s="24">
        <v>6.6837156318271802</v>
      </c>
      <c r="F445" s="24">
        <v>7.3560972619221596</v>
      </c>
      <c r="G445" s="24">
        <v>6.8129870882535304</v>
      </c>
      <c r="H445" s="24">
        <v>6.1867393351543196</v>
      </c>
      <c r="I445" s="24">
        <v>7.3492262690552499</v>
      </c>
      <c r="J445" s="24">
        <v>7.0527401504539302</v>
      </c>
      <c r="K445" s="24">
        <v>7.3550991832266002</v>
      </c>
      <c r="L445" s="24">
        <v>5.70804326564277</v>
      </c>
      <c r="M445" s="85">
        <v>6.2646311365171004</v>
      </c>
    </row>
    <row r="446" spans="1:13" x14ac:dyDescent="0.35">
      <c r="A446" s="23" t="str">
        <f>B279&amp;C417&amp;D446</f>
        <v>DISTRIBUCION VOLUMEN X CRITERIO (kg ó litros)Total Bebidas FriasCON AMIGOS</v>
      </c>
      <c r="B446" s="23">
        <v>0</v>
      </c>
      <c r="C446" s="23">
        <v>0</v>
      </c>
      <c r="D446" s="23" t="s">
        <v>155</v>
      </c>
      <c r="E446" s="56">
        <v>33.333938077191299</v>
      </c>
      <c r="F446" s="56">
        <v>31.445166105415499</v>
      </c>
      <c r="G446" s="56">
        <v>30.084478025416601</v>
      </c>
      <c r="H446" s="56">
        <v>34.436671564738397</v>
      </c>
      <c r="I446" s="56">
        <v>32.848537756860701</v>
      </c>
      <c r="J446" s="56">
        <v>32.224465489642398</v>
      </c>
      <c r="K446" s="56">
        <v>30.483746453402301</v>
      </c>
      <c r="L446" s="56">
        <v>32.940185684955601</v>
      </c>
      <c r="M446" s="85">
        <v>33.479799127926299</v>
      </c>
    </row>
    <row r="447" spans="1:13" x14ac:dyDescent="0.35">
      <c r="A447" s="23" t="str">
        <f>B279&amp;C417&amp;D447</f>
        <v>DISTRIBUCION VOLUMEN X CRITERIO (kg ó litros)Total Bebidas FriasCON CLIENTES</v>
      </c>
      <c r="B447" s="23">
        <v>0</v>
      </c>
      <c r="C447" s="23">
        <v>0</v>
      </c>
      <c r="D447" s="24" t="s">
        <v>157</v>
      </c>
      <c r="E447" s="24">
        <v>0.36807038628526401</v>
      </c>
      <c r="F447" s="24">
        <v>0.317854950827829</v>
      </c>
      <c r="G447" s="24">
        <v>0.27918845345736898</v>
      </c>
      <c r="H447" s="24">
        <v>0.73923707887780099</v>
      </c>
      <c r="I447" s="24">
        <v>0.47663843501824399</v>
      </c>
      <c r="J447" s="24">
        <v>0.34548536472667501</v>
      </c>
      <c r="K447" s="24">
        <v>0.39708740575521201</v>
      </c>
      <c r="L447" s="24">
        <v>0.65368289634909305</v>
      </c>
      <c r="M447" s="85">
        <v>0.52110837657986298</v>
      </c>
    </row>
    <row r="448" spans="1:13" x14ac:dyDescent="0.35">
      <c r="A448" s="23" t="str">
        <f>B279&amp;C417&amp;D448</f>
        <v>DISTRIBUCION VOLUMEN X CRITERIO (kg ó litros)Total Bebidas FriasCON COMPAÑEROS DE TRABAJO</v>
      </c>
      <c r="B448" s="23">
        <v>0</v>
      </c>
      <c r="C448" s="23">
        <v>0</v>
      </c>
      <c r="D448" s="23" t="s">
        <v>159</v>
      </c>
      <c r="E448" s="56">
        <v>6.7969551753674402</v>
      </c>
      <c r="F448" s="56">
        <v>5.9727623726141497</v>
      </c>
      <c r="G448" s="56">
        <v>4.1335070230195798</v>
      </c>
      <c r="H448" s="56">
        <v>6.3591515412274804</v>
      </c>
      <c r="I448" s="56">
        <v>7.7449641649320604</v>
      </c>
      <c r="J448" s="56">
        <v>6.9235119511062404</v>
      </c>
      <c r="K448" s="56">
        <v>4.5669538293015099</v>
      </c>
      <c r="L448" s="56">
        <v>6.3426814416022896</v>
      </c>
      <c r="M448" s="85">
        <v>5.5719400566799404</v>
      </c>
    </row>
    <row r="449" spans="1:13" x14ac:dyDescent="0.35">
      <c r="A449" s="23" t="str">
        <f>B279&amp;C417&amp;D449</f>
        <v>DISTRIBUCION VOLUMEN X CRITERIO (kg ó litros)Total Bebidas FriasCON COMPAÑEROS DE CLASE</v>
      </c>
      <c r="B449" s="23">
        <v>0</v>
      </c>
      <c r="C449" s="23">
        <v>0</v>
      </c>
      <c r="D449" s="24" t="s">
        <v>161</v>
      </c>
      <c r="E449" s="24">
        <v>0.21819175974656899</v>
      </c>
      <c r="F449" s="24">
        <v>0.30266720216763499</v>
      </c>
      <c r="G449" s="24">
        <v>0.28340330675190101</v>
      </c>
      <c r="H449" s="24">
        <v>0.23044979795958201</v>
      </c>
      <c r="I449" s="24">
        <v>0.22824660614858799</v>
      </c>
      <c r="J449" s="24">
        <v>0.32779773306029297</v>
      </c>
      <c r="K449" s="24">
        <v>0.26541012566772598</v>
      </c>
      <c r="L449" s="24">
        <v>0.26860467932909199</v>
      </c>
      <c r="M449" s="85">
        <v>0.19415464785539599</v>
      </c>
    </row>
    <row r="450" spans="1:13" x14ac:dyDescent="0.35">
      <c r="A450" s="23" t="str">
        <f>B279&amp;C417&amp;D450</f>
        <v>DISTRIBUCION VOLUMEN X CRITERIO (kg ó litros)Total Bebidas FriasCON FAMILIA</v>
      </c>
      <c r="B450" s="23">
        <v>0</v>
      </c>
      <c r="C450" s="23">
        <v>0</v>
      </c>
      <c r="D450" s="23" t="s">
        <v>163</v>
      </c>
      <c r="E450" s="56">
        <v>27.140210821145999</v>
      </c>
      <c r="F450" s="56">
        <v>29.579240878649099</v>
      </c>
      <c r="G450" s="56">
        <v>34.611522824898699</v>
      </c>
      <c r="H450" s="56">
        <v>28.2318261453632</v>
      </c>
      <c r="I450" s="56">
        <v>27.6874242457877</v>
      </c>
      <c r="J450" s="56">
        <v>29.855153137997402</v>
      </c>
      <c r="K450" s="56">
        <v>34.289924718047899</v>
      </c>
      <c r="L450" s="56">
        <v>29.187690838879799</v>
      </c>
      <c r="M450" s="85">
        <v>29.894179411905501</v>
      </c>
    </row>
    <row r="451" spans="1:13" x14ac:dyDescent="0.35">
      <c r="A451" s="23" t="str">
        <f>B279&amp;C417&amp;D451</f>
        <v>DISTRIBUCION VOLUMEN X CRITERIO (kg ó litros)Total Bebidas FriasCON LA PAREJA</v>
      </c>
      <c r="B451" s="23">
        <v>0</v>
      </c>
      <c r="C451" s="23">
        <v>0</v>
      </c>
      <c r="D451" s="24" t="s">
        <v>165</v>
      </c>
      <c r="E451" s="24">
        <v>16.207487196952201</v>
      </c>
      <c r="F451" s="24">
        <v>17.091949638610199</v>
      </c>
      <c r="G451" s="24">
        <v>16.823363750851701</v>
      </c>
      <c r="H451" s="24">
        <v>15.534395680762699</v>
      </c>
      <c r="I451" s="24">
        <v>16.358680876087998</v>
      </c>
      <c r="J451" s="24">
        <v>16.4834329262426</v>
      </c>
      <c r="K451" s="24">
        <v>17.087771176592099</v>
      </c>
      <c r="L451" s="24">
        <v>15.4217325803682</v>
      </c>
      <c r="M451" s="85">
        <v>14.8395483942788</v>
      </c>
    </row>
    <row r="452" spans="1:13" x14ac:dyDescent="0.35">
      <c r="A452" s="23" t="str">
        <f>B279&amp;C417&amp;D452</f>
        <v>DISTRIBUCION VOLUMEN X CRITERIO (kg ó litros)Total Bebidas FriasESTABA SOLO/A</v>
      </c>
      <c r="B452" s="23">
        <v>0</v>
      </c>
      <c r="C452" s="23">
        <v>0</v>
      </c>
      <c r="D452" s="23" t="s">
        <v>167</v>
      </c>
      <c r="E452" s="56">
        <v>15.1539514574844</v>
      </c>
      <c r="F452" s="56">
        <v>14.6775516810848</v>
      </c>
      <c r="G452" s="56">
        <v>13.306739008987</v>
      </c>
      <c r="H452" s="56">
        <v>13.9420463314869</v>
      </c>
      <c r="I452" s="56">
        <v>14.2287339564649</v>
      </c>
      <c r="J452" s="56">
        <v>13.1999374629698</v>
      </c>
      <c r="K452" s="56">
        <v>12.4040814371672</v>
      </c>
      <c r="L452" s="56">
        <v>14.6515201033032</v>
      </c>
      <c r="M452" s="85">
        <v>14.8790273217805</v>
      </c>
    </row>
    <row r="453" spans="1:13" x14ac:dyDescent="0.35">
      <c r="A453" s="23" t="str">
        <f>B279&amp;C417&amp;D453</f>
        <v>DISTRIBUCION VOLUMEN X CRITERIO (kg ó litros)Total Bebidas FriasOTROS</v>
      </c>
      <c r="B453" s="23">
        <v>0</v>
      </c>
      <c r="C453" s="23">
        <v>0</v>
      </c>
      <c r="D453" s="24" t="s">
        <v>169</v>
      </c>
      <c r="E453" s="24">
        <v>0.78120134359548499</v>
      </c>
      <c r="F453" s="24">
        <v>0.61281153482029005</v>
      </c>
      <c r="G453" s="24">
        <v>0.47780460629770799</v>
      </c>
      <c r="H453" s="24">
        <v>0.52622487742845103</v>
      </c>
      <c r="I453" s="24">
        <v>0.426777145366254</v>
      </c>
      <c r="J453" s="24">
        <v>0.64022107746222201</v>
      </c>
      <c r="K453" s="24">
        <v>0.505027948381921</v>
      </c>
      <c r="L453" s="24">
        <v>0.53390261578432696</v>
      </c>
      <c r="M453" s="85">
        <v>0.62024446726687799</v>
      </c>
    </row>
    <row r="454" spans="1:13" x14ac:dyDescent="0.35">
      <c r="A454" s="23" t="str">
        <f>B279&amp;C417&amp;D454</f>
        <v>DISTRIBUCION VOLUMEN X CRITERIO (kg ó litros)Total Bebidas FriasESTAR TRABAJANDO</v>
      </c>
      <c r="B454" s="23">
        <v>0</v>
      </c>
      <c r="C454" s="23">
        <v>0</v>
      </c>
      <c r="D454" s="23" t="s">
        <v>171</v>
      </c>
      <c r="E454" s="56">
        <v>12.123081403439601</v>
      </c>
      <c r="F454" s="56">
        <v>10.9266136548323</v>
      </c>
      <c r="G454" s="56">
        <v>8.3549195629659891</v>
      </c>
      <c r="H454" s="56">
        <v>9.5172551209263592</v>
      </c>
      <c r="I454" s="56">
        <v>12.253118685529399</v>
      </c>
      <c r="J454" s="56">
        <v>10.060733018710801</v>
      </c>
      <c r="K454" s="56">
        <v>7.5718378580761403</v>
      </c>
      <c r="L454" s="56">
        <v>9.9092422457809501</v>
      </c>
      <c r="M454" s="85">
        <v>9.9674445590165703</v>
      </c>
    </row>
    <row r="455" spans="1:13" x14ac:dyDescent="0.35">
      <c r="A455" s="23" t="str">
        <f>B279&amp;C417&amp;D455</f>
        <v>DISTRIBUCION VOLUMEN X CRITERIO (kg ó litros)Total Bebidas FriasCOMIDA DE NEGOCIOS</v>
      </c>
      <c r="B455" s="23">
        <v>0</v>
      </c>
      <c r="C455" s="23">
        <v>0</v>
      </c>
      <c r="D455" s="24" t="s">
        <v>173</v>
      </c>
      <c r="E455" s="24">
        <v>0.26850473071284597</v>
      </c>
      <c r="F455" s="24">
        <v>0.26448723467590501</v>
      </c>
      <c r="G455" s="24">
        <v>0.218417937995772</v>
      </c>
      <c r="H455" s="24">
        <v>0.21923708600274699</v>
      </c>
      <c r="I455" s="24">
        <v>0.26168834060058899</v>
      </c>
      <c r="J455" s="24">
        <v>0.21646934976506399</v>
      </c>
      <c r="K455" s="24">
        <v>0.26934155012261501</v>
      </c>
      <c r="L455" s="24">
        <v>0.48359755370051599</v>
      </c>
      <c r="M455" s="85">
        <v>0.27236562314463802</v>
      </c>
    </row>
    <row r="456" spans="1:13" x14ac:dyDescent="0.35">
      <c r="A456" s="23" t="str">
        <f>B279&amp;C417&amp;D456</f>
        <v>DISTRIBUCION VOLUMEN X CRITERIO (kg ó litros)Total Bebidas FriasPOR PLACER/RELAX</v>
      </c>
      <c r="B456" s="23">
        <v>0</v>
      </c>
      <c r="C456" s="23">
        <v>0</v>
      </c>
      <c r="D456" s="23" t="s">
        <v>175</v>
      </c>
      <c r="E456" s="56">
        <v>15.633869678411701</v>
      </c>
      <c r="F456" s="56">
        <v>16.644730295863901</v>
      </c>
      <c r="G456" s="56">
        <v>20.294752289506899</v>
      </c>
      <c r="H456" s="56">
        <v>15.2016261928212</v>
      </c>
      <c r="I456" s="56">
        <v>14.9976749902601</v>
      </c>
      <c r="J456" s="56">
        <v>16.463864286989399</v>
      </c>
      <c r="K456" s="56">
        <v>20.734001863930601</v>
      </c>
      <c r="L456" s="56">
        <v>16.500496161290801</v>
      </c>
      <c r="M456" s="85">
        <v>15.788337309669901</v>
      </c>
    </row>
    <row r="457" spans="1:13" x14ac:dyDescent="0.35">
      <c r="A457" s="23" t="str">
        <f>B279&amp;C417&amp;D457</f>
        <v>DISTRIBUCION VOLUMEN X CRITERIO (kg ó litros)Total Bebidas FriasTENER HAMBRE/SIN PLANIFICAR</v>
      </c>
      <c r="B457" s="23">
        <v>0</v>
      </c>
      <c r="C457" s="23">
        <v>0</v>
      </c>
      <c r="D457" s="24" t="s">
        <v>177</v>
      </c>
      <c r="E457" s="24">
        <v>21.905787609172101</v>
      </c>
      <c r="F457" s="24">
        <v>22.345735850777899</v>
      </c>
      <c r="G457" s="24">
        <v>23.539734854036499</v>
      </c>
      <c r="H457" s="24">
        <v>22.643372276536098</v>
      </c>
      <c r="I457" s="24">
        <v>21.4648973164091</v>
      </c>
      <c r="J457" s="24">
        <v>22.348733430711199</v>
      </c>
      <c r="K457" s="24">
        <v>22.8137088859546</v>
      </c>
      <c r="L457" s="24">
        <v>20.608555963658102</v>
      </c>
      <c r="M457" s="85">
        <v>21.4529053835813</v>
      </c>
    </row>
    <row r="458" spans="1:13" x14ac:dyDescent="0.35">
      <c r="A458" s="23" t="str">
        <f>B279&amp;C417&amp;D458</f>
        <v>DISTRIBUCION VOLUMEN X CRITERIO (kg ó litros)Total Bebidas FriasESTAR DE COMPRAS</v>
      </c>
      <c r="B458" s="23">
        <v>0</v>
      </c>
      <c r="C458" s="23">
        <v>0</v>
      </c>
      <c r="D458" s="23" t="s">
        <v>179</v>
      </c>
      <c r="E458" s="56">
        <v>2.8419265336168702</v>
      </c>
      <c r="F458" s="56">
        <v>2.0833526481777902</v>
      </c>
      <c r="G458" s="56">
        <v>2.23307780101878</v>
      </c>
      <c r="H458" s="56">
        <v>2.9158076538461599</v>
      </c>
      <c r="I458" s="56">
        <v>2.6065356193904901</v>
      </c>
      <c r="J458" s="56">
        <v>2.0257493542557601</v>
      </c>
      <c r="K458" s="56">
        <v>2.26087331725001</v>
      </c>
      <c r="L458" s="56">
        <v>2.61228525843894</v>
      </c>
      <c r="M458" s="85">
        <v>2.32531591948129</v>
      </c>
    </row>
    <row r="459" spans="1:13" x14ac:dyDescent="0.35">
      <c r="A459" s="23" t="str">
        <f>B279&amp;C417&amp;D459</f>
        <v>DISTRIBUCION VOLUMEN X CRITERIO (kg ó litros)Total Bebidas FriasNO COCINAR EN CASA</v>
      </c>
      <c r="B459" s="23">
        <v>0</v>
      </c>
      <c r="C459" s="23">
        <v>0</v>
      </c>
      <c r="D459" s="24" t="s">
        <v>181</v>
      </c>
      <c r="E459" s="24">
        <v>3.1900689261600501</v>
      </c>
      <c r="F459" s="24">
        <v>2.9345786398554101</v>
      </c>
      <c r="G459" s="24">
        <v>3.0307308631116299</v>
      </c>
      <c r="H459" s="24">
        <v>3.6727160696250198</v>
      </c>
      <c r="I459" s="24">
        <v>3.3889280411479499</v>
      </c>
      <c r="J459" s="24">
        <v>3.6935429191706799</v>
      </c>
      <c r="K459" s="24">
        <v>2.8640465959973902</v>
      </c>
      <c r="L459" s="24">
        <v>3.4303272451648499</v>
      </c>
      <c r="M459" s="85">
        <v>3.1409023303558601</v>
      </c>
    </row>
    <row r="460" spans="1:13" x14ac:dyDescent="0.35">
      <c r="A460" s="23" t="str">
        <f>B279&amp;C417&amp;D460</f>
        <v>DISTRIBUCION VOLUMEN X CRITERIO (kg ó litros)Total Bebidas FriasCELEBRACION/FIESTA/SALIR TOMAR</v>
      </c>
      <c r="B460" s="23">
        <v>0</v>
      </c>
      <c r="C460" s="23">
        <v>0</v>
      </c>
      <c r="D460" s="23" t="s">
        <v>183</v>
      </c>
      <c r="E460" s="56">
        <v>36.433037448795403</v>
      </c>
      <c r="F460" s="56">
        <v>37.261854453500099</v>
      </c>
      <c r="G460" s="56">
        <v>35.615131403605403</v>
      </c>
      <c r="H460" s="56">
        <v>38.708252367017202</v>
      </c>
      <c r="I460" s="56">
        <v>37.171173414497297</v>
      </c>
      <c r="J460" s="56">
        <v>37.583115221803702</v>
      </c>
      <c r="K460" s="56">
        <v>35.224458115996597</v>
      </c>
      <c r="L460" s="56">
        <v>38.665323896462702</v>
      </c>
      <c r="M460" s="85">
        <v>38.724789259873603</v>
      </c>
    </row>
    <row r="461" spans="1:13" x14ac:dyDescent="0.35">
      <c r="A461" s="23" t="str">
        <f>B279&amp;C417&amp;D461</f>
        <v>DISTRIBUCION VOLUMEN X CRITERIO (kg ó litros)Total Bebidas FriasVIENDO DEPORTES</v>
      </c>
      <c r="B461" s="23">
        <v>0</v>
      </c>
      <c r="C461" s="23">
        <v>0</v>
      </c>
      <c r="D461" s="24" t="s">
        <v>185</v>
      </c>
      <c r="E461" s="24">
        <v>2.13628052595248</v>
      </c>
      <c r="F461" s="24">
        <v>1.7885117282665</v>
      </c>
      <c r="G461" s="24">
        <v>0.80959973837408905</v>
      </c>
      <c r="H461" s="24">
        <v>1.4054988331813401</v>
      </c>
      <c r="I461" s="24">
        <v>1.8782758221562601</v>
      </c>
      <c r="J461" s="24">
        <v>1.8602298402766899</v>
      </c>
      <c r="K461" s="24">
        <v>1.9173564366387299</v>
      </c>
      <c r="L461" s="24">
        <v>1.83802127919956</v>
      </c>
      <c r="M461" s="85">
        <v>2.30644174029853</v>
      </c>
    </row>
    <row r="462" spans="1:13" x14ac:dyDescent="0.35">
      <c r="A462" s="23" t="str">
        <f>B279&amp;C417&amp;D462</f>
        <v>DISTRIBUCION VOLUMEN X CRITERIO (kg ó litros)Total Bebidas FriasOTROS MOTIVOS</v>
      </c>
      <c r="B462" s="23">
        <v>0</v>
      </c>
      <c r="C462" s="23">
        <v>0</v>
      </c>
      <c r="D462" s="23" t="s">
        <v>186</v>
      </c>
      <c r="E462" s="56">
        <v>5.4674433184761302</v>
      </c>
      <c r="F462" s="56">
        <v>5.7501402551761398</v>
      </c>
      <c r="G462" s="56">
        <v>5.9036421310208498</v>
      </c>
      <c r="H462" s="56">
        <v>5.7162342794297203</v>
      </c>
      <c r="I462" s="56">
        <v>5.9777077079740497</v>
      </c>
      <c r="J462" s="56">
        <v>5.7475632330682904</v>
      </c>
      <c r="K462" s="56">
        <v>6.3443778010685099</v>
      </c>
      <c r="L462" s="56">
        <v>5.9521520008926698</v>
      </c>
      <c r="M462" s="85">
        <v>6.0215050379503898</v>
      </c>
    </row>
    <row r="463" spans="1:13" x14ac:dyDescent="0.35">
      <c r="A463" s="23" t="str">
        <f>B279&amp;C463&amp;D463</f>
        <v>DISTRIBUCION VOLUMEN X CRITERIO (kg ó litros)Total Bebidas CalientesT.ESPAÑA</v>
      </c>
      <c r="B463" s="23">
        <v>0</v>
      </c>
      <c r="C463" s="23" t="s">
        <v>62</v>
      </c>
      <c r="D463" s="24" t="s">
        <v>46</v>
      </c>
      <c r="E463" s="24">
        <v>100</v>
      </c>
      <c r="F463" s="24">
        <v>100</v>
      </c>
      <c r="G463" s="24">
        <v>100</v>
      </c>
      <c r="H463" s="24">
        <v>100</v>
      </c>
      <c r="I463" s="24">
        <v>100</v>
      </c>
      <c r="J463" s="24">
        <v>100</v>
      </c>
      <c r="K463" s="24">
        <v>100</v>
      </c>
      <c r="L463" s="24">
        <v>100</v>
      </c>
      <c r="M463" s="85">
        <v>100</v>
      </c>
    </row>
    <row r="464" spans="1:13" x14ac:dyDescent="0.35">
      <c r="A464" s="23" t="str">
        <f>B279&amp;C463&amp;D464</f>
        <v>DISTRIBUCION VOLUMEN X CRITERIO (kg ó litros)Total Bebidas CalientesHiper+Super+Discount+G.A</v>
      </c>
      <c r="B464" s="23">
        <v>0</v>
      </c>
      <c r="C464" s="23">
        <v>0</v>
      </c>
      <c r="D464" s="23" t="s">
        <v>109</v>
      </c>
      <c r="E464" s="56">
        <v>1.17944731077516</v>
      </c>
      <c r="F464" s="56">
        <v>1.5906706344361601</v>
      </c>
      <c r="G464" s="56">
        <v>2.0381162587628099</v>
      </c>
      <c r="H464" s="56">
        <v>1.4406569438127199</v>
      </c>
      <c r="I464" s="56">
        <v>1.3916196598139201</v>
      </c>
      <c r="J464" s="56">
        <v>1.4248547979733099</v>
      </c>
      <c r="K464" s="56">
        <v>2.4318871314434798</v>
      </c>
      <c r="L464" s="56">
        <v>1.73052524243683</v>
      </c>
      <c r="M464" s="85">
        <v>1.7696940230879901</v>
      </c>
    </row>
    <row r="465" spans="1:13" x14ac:dyDescent="0.35">
      <c r="A465" s="23" t="str">
        <f>B279&amp;C463&amp;D465</f>
        <v>DISTRIBUCION VOLUMEN X CRITERIO (kg ó litros)Total Bebidas CalientesRestaurantes</v>
      </c>
      <c r="B465" s="23">
        <v>0</v>
      </c>
      <c r="C465" s="23">
        <v>0</v>
      </c>
      <c r="D465" s="24" t="s">
        <v>110</v>
      </c>
      <c r="E465" s="24">
        <v>4.1900133844936498</v>
      </c>
      <c r="F465" s="24">
        <v>4.3094983781336396</v>
      </c>
      <c r="G465" s="24">
        <v>4.46216478673123</v>
      </c>
      <c r="H465" s="24">
        <v>4.3260808340504404</v>
      </c>
      <c r="I465" s="24">
        <v>3.9034465581914501</v>
      </c>
      <c r="J465" s="24">
        <v>4.3986376036615402</v>
      </c>
      <c r="K465" s="24">
        <v>4.5613634557667702</v>
      </c>
      <c r="L465" s="24">
        <v>4.3949192860343498</v>
      </c>
      <c r="M465" s="85">
        <v>4.2721200040665899</v>
      </c>
    </row>
    <row r="466" spans="1:13" x14ac:dyDescent="0.35">
      <c r="A466" s="23" t="str">
        <f>B279&amp;C463&amp;D466</f>
        <v>DISTRIBUCION VOLUMEN X CRITERIO (kg ó litros)Total Bebidas CalientesRestaurantes Fast Food</v>
      </c>
      <c r="B466" s="23">
        <v>0</v>
      </c>
      <c r="C466" s="23">
        <v>0</v>
      </c>
      <c r="D466" s="23" t="s">
        <v>111</v>
      </c>
      <c r="E466" s="56">
        <v>1.2931930793168001</v>
      </c>
      <c r="F466" s="56">
        <v>1.2951792387302801</v>
      </c>
      <c r="G466" s="56">
        <v>1.35120526876112</v>
      </c>
      <c r="H466" s="56">
        <v>1.42591385753035</v>
      </c>
      <c r="I466" s="56">
        <v>1.7367388124065299</v>
      </c>
      <c r="J466" s="56">
        <v>1.77904209026157</v>
      </c>
      <c r="K466" s="56">
        <v>1.80571526580659</v>
      </c>
      <c r="L466" s="56">
        <v>1.7320276594073201</v>
      </c>
      <c r="M466" s="85">
        <v>1.7464288122360601</v>
      </c>
    </row>
    <row r="467" spans="1:13" x14ac:dyDescent="0.35">
      <c r="A467" s="23" t="str">
        <f>B279&amp;C463&amp;D467</f>
        <v>DISTRIBUCION VOLUMEN X CRITERIO (kg ó litros)Total Bebidas CalientesBares/Cafeterias/Cervecerias</v>
      </c>
      <c r="B467" s="23">
        <v>0</v>
      </c>
      <c r="C467" s="23">
        <v>0</v>
      </c>
      <c r="D467" s="24" t="s">
        <v>112</v>
      </c>
      <c r="E467" s="24">
        <v>72.771023348781</v>
      </c>
      <c r="F467" s="24">
        <v>72.118528712140403</v>
      </c>
      <c r="G467" s="24">
        <v>71.571623698467903</v>
      </c>
      <c r="H467" s="24">
        <v>72.969833814976397</v>
      </c>
      <c r="I467" s="24">
        <v>72.408432586694403</v>
      </c>
      <c r="J467" s="24">
        <v>72.396575775067603</v>
      </c>
      <c r="K467" s="24">
        <v>70.342142575737299</v>
      </c>
      <c r="L467" s="24">
        <v>71.441729169612998</v>
      </c>
      <c r="M467" s="85">
        <v>71.580394455626703</v>
      </c>
    </row>
    <row r="468" spans="1:13" x14ac:dyDescent="0.35">
      <c r="A468" s="23" t="str">
        <f>B279&amp;C463&amp;D468</f>
        <v>DISTRIBUCION VOLUMEN X CRITERIO (kg ó litros)Total Bebidas CalientesPanaderias/Pastelerias</v>
      </c>
      <c r="B468" s="23">
        <v>0</v>
      </c>
      <c r="C468" s="23">
        <v>0</v>
      </c>
      <c r="D468" s="23" t="s">
        <v>113</v>
      </c>
      <c r="E468" s="56">
        <v>4.0459727304796402</v>
      </c>
      <c r="F468" s="56">
        <v>3.5413064330351198</v>
      </c>
      <c r="G468" s="56">
        <v>3.41483881705012</v>
      </c>
      <c r="H468" s="56">
        <v>4.5276481606925101</v>
      </c>
      <c r="I468" s="56">
        <v>4.2087329936221902</v>
      </c>
      <c r="J468" s="56">
        <v>3.8196338408016302</v>
      </c>
      <c r="K468" s="56">
        <v>3.98961629995086</v>
      </c>
      <c r="L468" s="56">
        <v>4.7557440916431704</v>
      </c>
      <c r="M468" s="85">
        <v>4.7931903489527103</v>
      </c>
    </row>
    <row r="469" spans="1:13" x14ac:dyDescent="0.35">
      <c r="A469" s="23" t="str">
        <f>B279&amp;C463&amp;D469</f>
        <v>DISTRIBUCION VOLUMEN X CRITERIO (kg ó litros)Total Bebidas CalientesTda.Alimentacion/Delicatesen</v>
      </c>
      <c r="B469" s="23">
        <v>0</v>
      </c>
      <c r="C469" s="23">
        <v>0</v>
      </c>
      <c r="D469" s="24" t="s">
        <v>114</v>
      </c>
      <c r="E469" s="24">
        <v>0.230255419380405</v>
      </c>
      <c r="F469" s="24">
        <v>0.20540344634675001</v>
      </c>
      <c r="G469" s="24">
        <v>0.27215318796675703</v>
      </c>
      <c r="H469" s="24">
        <v>0.13423169181936201</v>
      </c>
      <c r="I469" s="24">
        <v>0.18333864238425901</v>
      </c>
      <c r="J469" s="24">
        <v>0.18004111794598099</v>
      </c>
      <c r="K469" s="24">
        <v>0.224131923400571</v>
      </c>
      <c r="L469" s="24">
        <v>0.16287863700602601</v>
      </c>
      <c r="M469" s="85">
        <v>0.11251136508199</v>
      </c>
    </row>
    <row r="470" spans="1:13" x14ac:dyDescent="0.35">
      <c r="A470" s="23" t="str">
        <f>B279&amp;C463&amp;D470</f>
        <v>DISTRIBUCION VOLUMEN X CRITERIO (kg ó litros)Total Bebidas CalientesCanal Conveniencia/24h</v>
      </c>
      <c r="B470" s="23">
        <v>0</v>
      </c>
      <c r="C470" s="23">
        <v>0</v>
      </c>
      <c r="D470" s="23" t="s">
        <v>116</v>
      </c>
      <c r="E470" s="56">
        <v>0.34617301177889498</v>
      </c>
      <c r="F470" s="56">
        <v>0.280899561369304</v>
      </c>
      <c r="G470" s="56">
        <v>0.28694928846655499</v>
      </c>
      <c r="H470" s="56">
        <v>0.41838576421281898</v>
      </c>
      <c r="I470" s="56">
        <v>0.35155715742907001</v>
      </c>
      <c r="J470" s="56">
        <v>0.365185033936958</v>
      </c>
      <c r="K470" s="56">
        <v>0.34596080726075801</v>
      </c>
      <c r="L470" s="56">
        <v>0.35644880081614799</v>
      </c>
      <c r="M470" s="85">
        <v>0.42488705059897802</v>
      </c>
    </row>
    <row r="471" spans="1:13" x14ac:dyDescent="0.35">
      <c r="A471" s="23" t="str">
        <f>B279&amp;C463&amp;D471</f>
        <v>DISTRIBUCION VOLUMEN X CRITERIO (kg ó litros)Total Bebidas CalientesHoteles</v>
      </c>
      <c r="B471" s="23">
        <v>0</v>
      </c>
      <c r="C471" s="23">
        <v>0</v>
      </c>
      <c r="D471" s="24" t="s">
        <v>117</v>
      </c>
      <c r="E471" s="24">
        <v>0.42367776461886603</v>
      </c>
      <c r="F471" s="24">
        <v>0.62828404559866902</v>
      </c>
      <c r="G471" s="24">
        <v>0.68405020441180098</v>
      </c>
      <c r="H471" s="24">
        <v>0.26506464105306998</v>
      </c>
      <c r="I471" s="24">
        <v>0.39395278408613799</v>
      </c>
      <c r="J471" s="24">
        <v>0.58384335446348201</v>
      </c>
      <c r="K471" s="24">
        <v>0.74128450305998295</v>
      </c>
      <c r="L471" s="24">
        <v>0.51508630394241195</v>
      </c>
      <c r="M471" s="85">
        <v>0.430988968662112</v>
      </c>
    </row>
    <row r="472" spans="1:13" x14ac:dyDescent="0.35">
      <c r="A472" s="23" t="str">
        <f>B279&amp;C463&amp;D472</f>
        <v>DISTRIBUCION VOLUMEN X CRITERIO (kg ó litros)Total Bebidas CalientesEstaciones de servicio</v>
      </c>
      <c r="B472" s="23">
        <v>0</v>
      </c>
      <c r="C472" s="23">
        <v>0</v>
      </c>
      <c r="D472" s="23" t="s">
        <v>118</v>
      </c>
      <c r="E472" s="56">
        <v>1.9000398210159399</v>
      </c>
      <c r="F472" s="56">
        <v>2.26904862368005</v>
      </c>
      <c r="G472" s="56">
        <v>2.83216486155241</v>
      </c>
      <c r="H472" s="56">
        <v>2.09140060507842</v>
      </c>
      <c r="I472" s="56">
        <v>1.9074562067290599</v>
      </c>
      <c r="J472" s="56">
        <v>2.1832553342916001</v>
      </c>
      <c r="K472" s="56">
        <v>2.7077793047641201</v>
      </c>
      <c r="L472" s="56">
        <v>2.15015707017271</v>
      </c>
      <c r="M472" s="85">
        <v>2.0663971732900301</v>
      </c>
    </row>
    <row r="473" spans="1:13" x14ac:dyDescent="0.35">
      <c r="A473" s="23" t="str">
        <f>B279&amp;C463&amp;D473</f>
        <v>DISTRIBUCION VOLUMEN X CRITERIO (kg ó litros)Total Bebidas CalientesMaquinas dispensadoras</v>
      </c>
      <c r="B473" s="23">
        <v>0</v>
      </c>
      <c r="C473" s="23">
        <v>0</v>
      </c>
      <c r="D473" s="24" t="s">
        <v>119</v>
      </c>
      <c r="E473" s="24">
        <v>8.2699255770377107</v>
      </c>
      <c r="F473" s="24">
        <v>7.9745505935807603</v>
      </c>
      <c r="G473" s="24">
        <v>6.9543673883465802</v>
      </c>
      <c r="H473" s="24">
        <v>6.9006479190944896</v>
      </c>
      <c r="I473" s="24">
        <v>8.0257604154030897</v>
      </c>
      <c r="J473" s="24">
        <v>7.6845239054822798</v>
      </c>
      <c r="K473" s="24">
        <v>7.2524930414772104</v>
      </c>
      <c r="L473" s="24">
        <v>7.5357659457510504</v>
      </c>
      <c r="M473" s="85">
        <v>7.6731054671381802</v>
      </c>
    </row>
    <row r="474" spans="1:13" x14ac:dyDescent="0.35">
      <c r="A474" s="23" t="str">
        <f>B279&amp;C463&amp;D474</f>
        <v>DISTRIBUCION VOLUMEN X CRITERIO (kg ó litros)Total Bebidas CalientesServicio en la empresa</v>
      </c>
      <c r="B474" s="23">
        <v>0</v>
      </c>
      <c r="C474" s="23">
        <v>0</v>
      </c>
      <c r="D474" s="23" t="s">
        <v>120</v>
      </c>
      <c r="E474" s="56">
        <v>3.11649949265641</v>
      </c>
      <c r="F474" s="56">
        <v>3.01643625991644</v>
      </c>
      <c r="G474" s="56">
        <v>2.8966287427986002</v>
      </c>
      <c r="H474" s="56">
        <v>2.9716692238058502</v>
      </c>
      <c r="I474" s="56">
        <v>3.00885948186892</v>
      </c>
      <c r="J474" s="56">
        <v>2.8086248123753501</v>
      </c>
      <c r="K474" s="56">
        <v>2.5671996506722401</v>
      </c>
      <c r="L474" s="56">
        <v>2.76560472735388</v>
      </c>
      <c r="M474" s="85">
        <v>2.6810857534673498</v>
      </c>
    </row>
    <row r="475" spans="1:13" x14ac:dyDescent="0.35">
      <c r="A475" s="23" t="str">
        <f>B279&amp;C463&amp;D475</f>
        <v>DISTRIBUCION VOLUMEN X CRITERIO (kg ó litros)Total Bebidas CalientesResto de canales</v>
      </c>
      <c r="B475" s="23">
        <v>0</v>
      </c>
      <c r="C475" s="23">
        <v>0</v>
      </c>
      <c r="D475" s="24" t="s">
        <v>121</v>
      </c>
      <c r="E475" s="24">
        <v>2.2337710906057899</v>
      </c>
      <c r="F475" s="24">
        <v>2.7702079580077501</v>
      </c>
      <c r="G475" s="24">
        <v>3.2357388844615702</v>
      </c>
      <c r="H475" s="24">
        <v>2.5284613510828802</v>
      </c>
      <c r="I475" s="24">
        <v>2.4801042580035801</v>
      </c>
      <c r="J475" s="24">
        <v>2.37578069058541</v>
      </c>
      <c r="K475" s="24">
        <v>3.0304118421111199</v>
      </c>
      <c r="L475" s="24">
        <v>2.4591108845063099</v>
      </c>
      <c r="M475" s="85">
        <v>2.4492032267068899</v>
      </c>
    </row>
    <row r="476" spans="1:13" x14ac:dyDescent="0.35">
      <c r="A476" s="23" t="str">
        <f>B279&amp;C463&amp;D476</f>
        <v>DISTRIBUCION VOLUMEN X CRITERIO (kg ó litros)Total Bebidas CalientesEN LA CALLE</v>
      </c>
      <c r="B476" s="23">
        <v>0</v>
      </c>
      <c r="C476" s="23">
        <v>0</v>
      </c>
      <c r="D476" s="23" t="s">
        <v>123</v>
      </c>
      <c r="E476" s="56">
        <v>1.2170331726741499</v>
      </c>
      <c r="F476" s="56">
        <v>1.19305781437346</v>
      </c>
      <c r="G476" s="56">
        <v>2.1212740582178999</v>
      </c>
      <c r="H476" s="56">
        <v>1.3979769738603101</v>
      </c>
      <c r="I476" s="56">
        <v>1.55444496296407</v>
      </c>
      <c r="J476" s="56">
        <v>1.51748090343341</v>
      </c>
      <c r="K476" s="56">
        <v>1.95271027867217</v>
      </c>
      <c r="L476" s="56">
        <v>1.5819100384779401</v>
      </c>
      <c r="M476" s="85">
        <v>1.4292577431790501</v>
      </c>
    </row>
    <row r="477" spans="1:13" x14ac:dyDescent="0.35">
      <c r="A477" s="23" t="str">
        <f>B279&amp;C463&amp;D477</f>
        <v>DISTRIBUCION VOLUMEN X CRITERIO (kg ó litros)Total Bebidas CalientesEN CASA DE OTROS</v>
      </c>
      <c r="B477" s="23">
        <v>0</v>
      </c>
      <c r="C477" s="23">
        <v>0</v>
      </c>
      <c r="D477" s="24" t="s">
        <v>125</v>
      </c>
      <c r="E477" s="24">
        <v>0.67313494967279097</v>
      </c>
      <c r="F477" s="24">
        <v>0.71481856079787198</v>
      </c>
      <c r="G477" s="24">
        <v>0.72306481011374102</v>
      </c>
      <c r="H477" s="24">
        <v>0.823173919039349</v>
      </c>
      <c r="I477" s="24">
        <v>0.74178976982898004</v>
      </c>
      <c r="J477" s="24">
        <v>0.691309586494529</v>
      </c>
      <c r="K477" s="24">
        <v>1.0732271427506099</v>
      </c>
      <c r="L477" s="24">
        <v>0.51590091675065197</v>
      </c>
      <c r="M477" s="85">
        <v>0.82293480927761498</v>
      </c>
    </row>
    <row r="478" spans="1:13" x14ac:dyDescent="0.35">
      <c r="A478" s="23" t="str">
        <f>B279&amp;C463&amp;D478</f>
        <v>DISTRIBUCION VOLUMEN X CRITERIO (kg ó litros)Total Bebidas CalientesEN EL ESTABLECIMIENTO</v>
      </c>
      <c r="B478" s="23">
        <v>0</v>
      </c>
      <c r="C478" s="23">
        <v>0</v>
      </c>
      <c r="D478" s="23" t="s">
        <v>127</v>
      </c>
      <c r="E478" s="56">
        <v>82.211750371115102</v>
      </c>
      <c r="F478" s="56">
        <v>83.230707530544805</v>
      </c>
      <c r="G478" s="56">
        <v>82.511903188299499</v>
      </c>
      <c r="H478" s="56">
        <v>82.759981853316404</v>
      </c>
      <c r="I478" s="56">
        <v>81.999489576842606</v>
      </c>
      <c r="J478" s="56">
        <v>82.790822834352298</v>
      </c>
      <c r="K478" s="56">
        <v>82.321009424889894</v>
      </c>
      <c r="L478" s="56">
        <v>82.104982556460598</v>
      </c>
      <c r="M478" s="85">
        <v>82.827406911206296</v>
      </c>
    </row>
    <row r="479" spans="1:13" x14ac:dyDescent="0.35">
      <c r="A479" s="23" t="str">
        <f>B279&amp;C463&amp;D479</f>
        <v>DISTRIBUCION VOLUMEN X CRITERIO (kg ó litros)Total Bebidas CalientesEN EL TRABAJO</v>
      </c>
      <c r="B479" s="23">
        <v>0</v>
      </c>
      <c r="C479" s="23">
        <v>0</v>
      </c>
      <c r="D479" s="24" t="s">
        <v>129</v>
      </c>
      <c r="E479" s="24">
        <v>13.790489098057201</v>
      </c>
      <c r="F479" s="24">
        <v>12.848128122855799</v>
      </c>
      <c r="G479" s="24">
        <v>12.791694656367101</v>
      </c>
      <c r="H479" s="24">
        <v>12.8179683396993</v>
      </c>
      <c r="I479" s="24">
        <v>13.175074756996199</v>
      </c>
      <c r="J479" s="24">
        <v>12.8627099526315</v>
      </c>
      <c r="K479" s="24">
        <v>12.182724321507401</v>
      </c>
      <c r="L479" s="24">
        <v>12.7783831313915</v>
      </c>
      <c r="M479" s="85">
        <v>12.0902517983394</v>
      </c>
    </row>
    <row r="480" spans="1:13" x14ac:dyDescent="0.35">
      <c r="A480" s="23" t="str">
        <f>B279&amp;C463&amp;D480</f>
        <v>DISTRIBUCION VOLUMEN X CRITERIO (kg ó litros)Total Bebidas CalientesEN COLEGIO/INSTITUTO/UNIV.</v>
      </c>
      <c r="B480" s="23">
        <v>0</v>
      </c>
      <c r="C480" s="23">
        <v>0</v>
      </c>
      <c r="D480" s="23" t="s">
        <v>131</v>
      </c>
      <c r="E480" s="56">
        <v>0.50037023134946401</v>
      </c>
      <c r="F480" s="56">
        <v>0.37756000291941599</v>
      </c>
      <c r="G480" s="56">
        <v>0.30853457631735298</v>
      </c>
      <c r="H480" s="56">
        <v>0.460323357876957</v>
      </c>
      <c r="I480" s="56">
        <v>0.35083305750846999</v>
      </c>
      <c r="J480" s="56">
        <v>0.200614878964232</v>
      </c>
      <c r="K480" s="56">
        <v>0.115071814444086</v>
      </c>
      <c r="L480" s="56">
        <v>0.40374300674137398</v>
      </c>
      <c r="M480" s="85">
        <v>0.25260663683886497</v>
      </c>
    </row>
    <row r="481" spans="1:13" x14ac:dyDescent="0.35">
      <c r="A481" s="23" t="str">
        <f>B279&amp;C463&amp;D481</f>
        <v>DISTRIBUCION VOLUMEN X CRITERIO (kg ó litros)Total Bebidas CalientesEN MI CASA</v>
      </c>
      <c r="B481" s="23">
        <v>0</v>
      </c>
      <c r="C481" s="23">
        <v>0</v>
      </c>
      <c r="D481" s="24" t="s">
        <v>133</v>
      </c>
      <c r="E481" s="24">
        <v>0.40026135879131203</v>
      </c>
      <c r="F481" s="24">
        <v>0.202919249921409</v>
      </c>
      <c r="G481" s="24">
        <v>0.25456617398243198</v>
      </c>
      <c r="H481" s="24">
        <v>0.35734444357301198</v>
      </c>
      <c r="I481" s="24">
        <v>0.64213739711927298</v>
      </c>
      <c r="J481" s="24">
        <v>0.67947851766841605</v>
      </c>
      <c r="K481" s="24">
        <v>0.76981395700070798</v>
      </c>
      <c r="L481" s="24">
        <v>1.0243154470686699</v>
      </c>
      <c r="M481" s="85">
        <v>0.62218573491989804</v>
      </c>
    </row>
    <row r="482" spans="1:13" x14ac:dyDescent="0.35">
      <c r="A482" s="23" t="str">
        <f>B279&amp;C463&amp;D482</f>
        <v>DISTRIBUCION VOLUMEN X CRITERIO (kg ó litros)Total Bebidas CalientesEN M.TRANSP.(AVION,TREN,AUTOC,E</v>
      </c>
      <c r="B482" s="23">
        <v>0</v>
      </c>
      <c r="C482" s="23">
        <v>0</v>
      </c>
      <c r="D482" s="23" t="s">
        <v>135</v>
      </c>
      <c r="E482" s="56">
        <v>0.116750843020286</v>
      </c>
      <c r="F482" s="56">
        <v>0.11675946545308601</v>
      </c>
      <c r="G482" s="56">
        <v>0.14789414785257099</v>
      </c>
      <c r="H482" s="56">
        <v>8.6050141695388396E-2</v>
      </c>
      <c r="I482" s="56">
        <v>0.117419664365467</v>
      </c>
      <c r="J482" s="56">
        <v>9.2190659034205105E-2</v>
      </c>
      <c r="K482" s="56">
        <v>0.140407073445942</v>
      </c>
      <c r="L482" s="56">
        <v>0.129514815207769</v>
      </c>
      <c r="M482" s="85">
        <v>0.11370643075074401</v>
      </c>
    </row>
    <row r="483" spans="1:13" x14ac:dyDescent="0.35">
      <c r="A483" s="23" t="str">
        <f>B279&amp;C463&amp;D483</f>
        <v>DISTRIBUCION VOLUMEN X CRITERIO (kg ó litros)Total Bebidas CalientesEN OTRO LUGAR</v>
      </c>
      <c r="B483" s="23">
        <v>0</v>
      </c>
      <c r="C483" s="23">
        <v>0</v>
      </c>
      <c r="D483" s="24" t="s">
        <v>137</v>
      </c>
      <c r="E483" s="24">
        <v>1.09018701977037</v>
      </c>
      <c r="F483" s="24">
        <v>1.31606995344244</v>
      </c>
      <c r="G483" s="24">
        <v>1.14106667257592</v>
      </c>
      <c r="H483" s="24">
        <v>1.29718540931735</v>
      </c>
      <c r="I483" s="24">
        <v>1.41882829014416</v>
      </c>
      <c r="J483" s="24">
        <v>1.1654009833595</v>
      </c>
      <c r="K483" s="24">
        <v>1.4450210181201699</v>
      </c>
      <c r="L483" s="24">
        <v>1.4612393267125099</v>
      </c>
      <c r="M483" s="85">
        <v>1.84165743432597</v>
      </c>
    </row>
    <row r="484" spans="1:13" x14ac:dyDescent="0.35">
      <c r="A484" s="23" t="str">
        <f>B279&amp;C463&amp;D484</f>
        <v>DISTRIBUCION VOLUMEN X CRITERIO (kg ó litros)Total Bebidas CalientesDESAYUNO</v>
      </c>
      <c r="B484" s="23">
        <v>0</v>
      </c>
      <c r="C484" s="23">
        <v>0</v>
      </c>
      <c r="D484" s="23" t="s">
        <v>139</v>
      </c>
      <c r="E484" s="56">
        <v>58.337286397310798</v>
      </c>
      <c r="F484" s="56">
        <v>61.754142881945697</v>
      </c>
      <c r="G484" s="56">
        <v>64.366694425536593</v>
      </c>
      <c r="H484" s="56">
        <v>59.186106006806</v>
      </c>
      <c r="I484" s="56">
        <v>58.571176392706299</v>
      </c>
      <c r="J484" s="56">
        <v>59.620568619745498</v>
      </c>
      <c r="K484" s="56">
        <v>61.598935927613802</v>
      </c>
      <c r="L484" s="56">
        <v>57.3683335160787</v>
      </c>
      <c r="M484" s="85">
        <v>57.290973331542602</v>
      </c>
    </row>
    <row r="485" spans="1:13" x14ac:dyDescent="0.35">
      <c r="A485" s="23" t="str">
        <f>B279&amp;C463&amp;D485</f>
        <v>DISTRIBUCION VOLUMEN X CRITERIO (kg ó litros)Total Bebidas CalientesAPERITIVO/ANTES DE COMER</v>
      </c>
      <c r="B485" s="23">
        <v>0</v>
      </c>
      <c r="C485" s="23">
        <v>0</v>
      </c>
      <c r="D485" s="24" t="s">
        <v>141</v>
      </c>
      <c r="E485" s="24">
        <v>10.223460367335999</v>
      </c>
      <c r="F485" s="24">
        <v>8.9156403713624197</v>
      </c>
      <c r="G485" s="24">
        <v>8.8490499734412005</v>
      </c>
      <c r="H485" s="24">
        <v>9.6966215531711999</v>
      </c>
      <c r="I485" s="24">
        <v>9.7854784608886707</v>
      </c>
      <c r="J485" s="24">
        <v>9.3498731073211108</v>
      </c>
      <c r="K485" s="24">
        <v>8.9669853879213299</v>
      </c>
      <c r="L485" s="24">
        <v>9.4502935591616701</v>
      </c>
      <c r="M485" s="85">
        <v>10.299889132689801</v>
      </c>
    </row>
    <row r="486" spans="1:13" x14ac:dyDescent="0.35">
      <c r="A486" s="23" t="str">
        <f>B279&amp;C463&amp;D486</f>
        <v>DISTRIBUCION VOLUMEN X CRITERIO (kg ó litros)Total Bebidas CalientesCOMIDA</v>
      </c>
      <c r="B486" s="23">
        <v>0</v>
      </c>
      <c r="C486" s="23">
        <v>0</v>
      </c>
      <c r="D486" s="23" t="s">
        <v>143</v>
      </c>
      <c r="E486" s="56">
        <v>7.0118548489262302</v>
      </c>
      <c r="F486" s="56">
        <v>7.7231962087247901</v>
      </c>
      <c r="G486" s="56">
        <v>7.1691929296794399</v>
      </c>
      <c r="H486" s="56">
        <v>7.2659696666230102</v>
      </c>
      <c r="I486" s="56">
        <v>7.3450122820445802</v>
      </c>
      <c r="J486" s="56">
        <v>8.3383972442638097</v>
      </c>
      <c r="K486" s="56">
        <v>8.0949074276729096</v>
      </c>
      <c r="L486" s="56">
        <v>7.5635172415711303</v>
      </c>
      <c r="M486" s="85">
        <v>7.4268701878023098</v>
      </c>
    </row>
    <row r="487" spans="1:13" x14ac:dyDescent="0.35">
      <c r="A487" s="23" t="str">
        <f>B279&amp;C463&amp;D487</f>
        <v>DISTRIBUCION VOLUMEN X CRITERIO (kg ó litros)Total Bebidas CalientesTARDE/MERIENDA</v>
      </c>
      <c r="B487" s="23">
        <v>0</v>
      </c>
      <c r="C487" s="23">
        <v>0</v>
      </c>
      <c r="D487" s="24" t="s">
        <v>145</v>
      </c>
      <c r="E487" s="24">
        <v>18.2056029357915</v>
      </c>
      <c r="F487" s="24">
        <v>14.784936754704001</v>
      </c>
      <c r="G487" s="24">
        <v>11.966444587002</v>
      </c>
      <c r="H487" s="24">
        <v>17.135176258528801</v>
      </c>
      <c r="I487" s="24">
        <v>17.571791415831001</v>
      </c>
      <c r="J487" s="24">
        <v>15.5569655130745</v>
      </c>
      <c r="K487" s="24">
        <v>13.212675522238801</v>
      </c>
      <c r="L487" s="24">
        <v>18.088841082166699</v>
      </c>
      <c r="M487" s="85">
        <v>17.901678860055199</v>
      </c>
    </row>
    <row r="488" spans="1:13" x14ac:dyDescent="0.35">
      <c r="A488" s="23" t="str">
        <f>B279&amp;C463&amp;D488</f>
        <v>DISTRIBUCION VOLUMEN X CRITERIO (kg ó litros)Total Bebidas CalientesANTES DE CENAR</v>
      </c>
      <c r="B488" s="23">
        <v>0</v>
      </c>
      <c r="C488" s="23">
        <v>0</v>
      </c>
      <c r="D488" s="23" t="s">
        <v>147</v>
      </c>
      <c r="E488" s="56">
        <v>1.35780487261512</v>
      </c>
      <c r="F488" s="56">
        <v>1.11976953002685</v>
      </c>
      <c r="G488" s="56">
        <v>1.02445248944301</v>
      </c>
      <c r="H488" s="56">
        <v>1.3034887187156901</v>
      </c>
      <c r="I488" s="56">
        <v>1.1611926247519899</v>
      </c>
      <c r="J488" s="56">
        <v>1.12653952222786</v>
      </c>
      <c r="K488" s="56">
        <v>1.1650135487645501</v>
      </c>
      <c r="L488" s="56">
        <v>1.4583337620005099</v>
      </c>
      <c r="M488" s="85">
        <v>1.3569566644409401</v>
      </c>
    </row>
    <row r="489" spans="1:13" x14ac:dyDescent="0.35">
      <c r="A489" s="23" t="str">
        <f>B279&amp;C463&amp;D489</f>
        <v>DISTRIBUCION VOLUMEN X CRITERIO (kg ó litros)Total Bebidas CalientesCENA</v>
      </c>
      <c r="B489" s="23">
        <v>0</v>
      </c>
      <c r="C489" s="23">
        <v>0</v>
      </c>
      <c r="D489" s="24" t="s">
        <v>149</v>
      </c>
      <c r="E489" s="24">
        <v>1.4689534786218901</v>
      </c>
      <c r="F489" s="24">
        <v>1.39448428885328</v>
      </c>
      <c r="G489" s="24">
        <v>1.93517864381946</v>
      </c>
      <c r="H489" s="24">
        <v>1.4419691187075601</v>
      </c>
      <c r="I489" s="24">
        <v>1.3474467765486999</v>
      </c>
      <c r="J489" s="24">
        <v>1.5374833069882201</v>
      </c>
      <c r="K489" s="24">
        <v>1.8301696125578799</v>
      </c>
      <c r="L489" s="24">
        <v>1.5985791455106599</v>
      </c>
      <c r="M489" s="85">
        <v>1.45795915888817</v>
      </c>
    </row>
    <row r="490" spans="1:13" x14ac:dyDescent="0.35">
      <c r="A490" s="23" t="str">
        <f>B279&amp;C463&amp;D490</f>
        <v>DISTRIBUCION VOLUMEN X CRITERIO (kg ó litros)Total Bebidas CalientesDESPUES DE LA CENA</v>
      </c>
      <c r="B490" s="23">
        <v>0</v>
      </c>
      <c r="C490" s="23">
        <v>0</v>
      </c>
      <c r="D490" s="23" t="s">
        <v>151</v>
      </c>
      <c r="E490" s="56">
        <v>0.93301996062474801</v>
      </c>
      <c r="F490" s="56">
        <v>1.0022393082760901</v>
      </c>
      <c r="G490" s="56">
        <v>1.49896464432669</v>
      </c>
      <c r="H490" s="56">
        <v>0.90359459214666005</v>
      </c>
      <c r="I490" s="56">
        <v>0.85161769111466501</v>
      </c>
      <c r="J490" s="56">
        <v>1.0378992754252301</v>
      </c>
      <c r="K490" s="56">
        <v>1.39293789244306</v>
      </c>
      <c r="L490" s="56">
        <v>1.2664331552335899</v>
      </c>
      <c r="M490" s="85">
        <v>1.2855372859302301</v>
      </c>
    </row>
    <row r="491" spans="1:13" x14ac:dyDescent="0.35">
      <c r="A491" s="23" t="str">
        <f>B279&amp;C463&amp;D491</f>
        <v>DISTRIBUCION VOLUMEN X CRITERIO (kg ó litros)Total Bebidas CalientesDURANTE EL DIA</v>
      </c>
      <c r="B491" s="23">
        <v>0</v>
      </c>
      <c r="C491" s="23">
        <v>0</v>
      </c>
      <c r="D491" s="24" t="s">
        <v>153</v>
      </c>
      <c r="E491" s="24">
        <v>2.46199761525006</v>
      </c>
      <c r="F491" s="24">
        <v>3.3056088741507499</v>
      </c>
      <c r="G491" s="24">
        <v>3.1900220967825201</v>
      </c>
      <c r="H491" s="24">
        <v>3.0670749141428502</v>
      </c>
      <c r="I491" s="24">
        <v>3.3662961157944999</v>
      </c>
      <c r="J491" s="24">
        <v>3.4322766132503002</v>
      </c>
      <c r="K491" s="24">
        <v>3.7383612213813899</v>
      </c>
      <c r="L491" s="24">
        <v>3.2056700299987999</v>
      </c>
      <c r="M491" s="85">
        <v>2.98012908913396</v>
      </c>
    </row>
    <row r="492" spans="1:13" x14ac:dyDescent="0.35">
      <c r="A492" s="23" t="str">
        <f>B279&amp;C463&amp;D492</f>
        <v>DISTRIBUCION VOLUMEN X CRITERIO (kg ó litros)Total Bebidas CalientesCON AMIGOS</v>
      </c>
      <c r="B492" s="23">
        <v>0</v>
      </c>
      <c r="C492" s="23">
        <v>0</v>
      </c>
      <c r="D492" s="23" t="s">
        <v>155</v>
      </c>
      <c r="E492" s="56">
        <v>21.005692916934599</v>
      </c>
      <c r="F492" s="56">
        <v>17.937574188002898</v>
      </c>
      <c r="G492" s="56">
        <v>17.179515680228398</v>
      </c>
      <c r="H492" s="56">
        <v>19.8870356675084</v>
      </c>
      <c r="I492" s="56">
        <v>19.261694730139499</v>
      </c>
      <c r="J492" s="56">
        <v>18.0508396565283</v>
      </c>
      <c r="K492" s="56">
        <v>16.6876813188141</v>
      </c>
      <c r="L492" s="56">
        <v>19.5917462801978</v>
      </c>
      <c r="M492" s="85">
        <v>20.318859594847201</v>
      </c>
    </row>
    <row r="493" spans="1:13" x14ac:dyDescent="0.35">
      <c r="A493" s="23" t="str">
        <f>B279&amp;C463&amp;D493</f>
        <v>DISTRIBUCION VOLUMEN X CRITERIO (kg ó litros)Total Bebidas CalientesCON CLIENTES</v>
      </c>
      <c r="B493" s="23">
        <v>0</v>
      </c>
      <c r="C493" s="23">
        <v>0</v>
      </c>
      <c r="D493" s="24" t="s">
        <v>157</v>
      </c>
      <c r="E493" s="24">
        <v>0.937011150310889</v>
      </c>
      <c r="F493" s="24">
        <v>0.93710688223970295</v>
      </c>
      <c r="G493" s="24">
        <v>0.91456093730008603</v>
      </c>
      <c r="H493" s="24">
        <v>0.85054942102613595</v>
      </c>
      <c r="I493" s="24">
        <v>0.90204354403854403</v>
      </c>
      <c r="J493" s="24">
        <v>0.87824339181190203</v>
      </c>
      <c r="K493" s="24">
        <v>0.75403865759355204</v>
      </c>
      <c r="L493" s="24">
        <v>0.88233350282487</v>
      </c>
      <c r="M493" s="85">
        <v>0.95711932805774902</v>
      </c>
    </row>
    <row r="494" spans="1:13" x14ac:dyDescent="0.35">
      <c r="A494" s="23" t="str">
        <f>B279&amp;C463&amp;D494</f>
        <v>DISTRIBUCION VOLUMEN X CRITERIO (kg ó litros)Total Bebidas CalientesCON COMPAÑEROS DE TRABAJO</v>
      </c>
      <c r="B494" s="23">
        <v>0</v>
      </c>
      <c r="C494" s="23">
        <v>0</v>
      </c>
      <c r="D494" s="23" t="s">
        <v>159</v>
      </c>
      <c r="E494" s="56">
        <v>17.889561255676401</v>
      </c>
      <c r="F494" s="56">
        <v>18.403687297249402</v>
      </c>
      <c r="G494" s="56">
        <v>16.1895141160138</v>
      </c>
      <c r="H494" s="56">
        <v>16.632836761958298</v>
      </c>
      <c r="I494" s="56">
        <v>17.859915193732199</v>
      </c>
      <c r="J494" s="56">
        <v>17.114427111257999</v>
      </c>
      <c r="K494" s="56">
        <v>16.0654116379309</v>
      </c>
      <c r="L494" s="56">
        <v>16.227051390800799</v>
      </c>
      <c r="M494" s="85">
        <v>16.166759830702699</v>
      </c>
    </row>
    <row r="495" spans="1:13" x14ac:dyDescent="0.35">
      <c r="A495" s="23" t="str">
        <f>B279&amp;C463&amp;D495</f>
        <v>DISTRIBUCION VOLUMEN X CRITERIO (kg ó litros)Total Bebidas CalientesCON COMPAÑEROS DE CLASE</v>
      </c>
      <c r="B495" s="23">
        <v>0</v>
      </c>
      <c r="C495" s="23">
        <v>0</v>
      </c>
      <c r="D495" s="24" t="s">
        <v>161</v>
      </c>
      <c r="E495" s="24">
        <v>0.620527863006338</v>
      </c>
      <c r="F495" s="24">
        <v>0.47703791405442397</v>
      </c>
      <c r="G495" s="24">
        <v>0.48117263927207998</v>
      </c>
      <c r="H495" s="24">
        <v>0.52838319444469395</v>
      </c>
      <c r="I495" s="24">
        <v>0.56232519976989503</v>
      </c>
      <c r="J495" s="24">
        <v>0.44433583908415197</v>
      </c>
      <c r="K495" s="24">
        <v>0.55180567129063895</v>
      </c>
      <c r="L495" s="24">
        <v>0.77827432285359699</v>
      </c>
      <c r="M495" s="85">
        <v>0.66719136720751804</v>
      </c>
    </row>
    <row r="496" spans="1:13" x14ac:dyDescent="0.35">
      <c r="A496" s="23" t="str">
        <f>B279&amp;C463&amp;D496</f>
        <v>DISTRIBUCION VOLUMEN X CRITERIO (kg ó litros)Total Bebidas CalientesCON FAMILIA</v>
      </c>
      <c r="B496" s="23">
        <v>0</v>
      </c>
      <c r="C496" s="23">
        <v>0</v>
      </c>
      <c r="D496" s="23" t="s">
        <v>163</v>
      </c>
      <c r="E496" s="56">
        <v>16.3869382657236</v>
      </c>
      <c r="F496" s="56">
        <v>17.044514211412299</v>
      </c>
      <c r="G496" s="56">
        <v>19.499756123463499</v>
      </c>
      <c r="H496" s="56">
        <v>18.725123959447199</v>
      </c>
      <c r="I496" s="56">
        <v>16.747972332953399</v>
      </c>
      <c r="J496" s="56">
        <v>17.530371852134301</v>
      </c>
      <c r="K496" s="56">
        <v>19.099505127233002</v>
      </c>
      <c r="L496" s="56">
        <v>16.487003353188999</v>
      </c>
      <c r="M496" s="85">
        <v>16.827403015138799</v>
      </c>
    </row>
    <row r="497" spans="1:13" x14ac:dyDescent="0.35">
      <c r="A497" s="23" t="str">
        <f>B279&amp;C463&amp;D497</f>
        <v>DISTRIBUCION VOLUMEN X CRITERIO (kg ó litros)Total Bebidas CalientesCON LA PAREJA</v>
      </c>
      <c r="B497" s="23">
        <v>0</v>
      </c>
      <c r="C497" s="23">
        <v>0</v>
      </c>
      <c r="D497" s="24" t="s">
        <v>165</v>
      </c>
      <c r="E497" s="24">
        <v>15.654076139139899</v>
      </c>
      <c r="F497" s="24">
        <v>17.015081265687801</v>
      </c>
      <c r="G497" s="24">
        <v>17.0168565496596</v>
      </c>
      <c r="H497" s="24">
        <v>16.5210855791642</v>
      </c>
      <c r="I497" s="24">
        <v>15.9179846962881</v>
      </c>
      <c r="J497" s="24">
        <v>17.323858071726299</v>
      </c>
      <c r="K497" s="24">
        <v>18.377996899853901</v>
      </c>
      <c r="L497" s="24">
        <v>17.612580144688501</v>
      </c>
      <c r="M497" s="85">
        <v>16.638967022266002</v>
      </c>
    </row>
    <row r="498" spans="1:13" x14ac:dyDescent="0.35">
      <c r="A498" s="23" t="str">
        <f>B279&amp;C463&amp;D498</f>
        <v>DISTRIBUCION VOLUMEN X CRITERIO (kg ó litros)Total Bebidas CalientesESTABA SOLO/A</v>
      </c>
      <c r="B498" s="23">
        <v>0</v>
      </c>
      <c r="C498" s="23">
        <v>0</v>
      </c>
      <c r="D498" s="23" t="s">
        <v>167</v>
      </c>
      <c r="E498" s="56">
        <v>27.067025967345899</v>
      </c>
      <c r="F498" s="56">
        <v>27.760505528335401</v>
      </c>
      <c r="G498" s="56">
        <v>28.247109650446699</v>
      </c>
      <c r="H498" s="56">
        <v>26.406060617988501</v>
      </c>
      <c r="I498" s="56">
        <v>28.227076568114601</v>
      </c>
      <c r="J498" s="56">
        <v>28.176451267693999</v>
      </c>
      <c r="K498" s="56">
        <v>28.1022437226374</v>
      </c>
      <c r="L498" s="56">
        <v>27.928429571303599</v>
      </c>
      <c r="M498" s="85">
        <v>28.119899096037699</v>
      </c>
    </row>
    <row r="499" spans="1:13" x14ac:dyDescent="0.35">
      <c r="A499" s="23" t="str">
        <f>B279&amp;C463&amp;D499</f>
        <v>DISTRIBUCION VOLUMEN X CRITERIO (kg ó litros)Total Bebidas CalientesOTROS</v>
      </c>
      <c r="B499" s="23">
        <v>0</v>
      </c>
      <c r="C499" s="23">
        <v>0</v>
      </c>
      <c r="D499" s="24" t="s">
        <v>169</v>
      </c>
      <c r="E499" s="24">
        <v>0.43915093992290199</v>
      </c>
      <c r="F499" s="24">
        <v>0.424507851142922</v>
      </c>
      <c r="G499" s="24">
        <v>0.47151532587531603</v>
      </c>
      <c r="H499" s="24">
        <v>0.44892009825655599</v>
      </c>
      <c r="I499" s="24">
        <v>0.520992696464738</v>
      </c>
      <c r="J499" s="24">
        <v>0.48147246587630699</v>
      </c>
      <c r="K499" s="24">
        <v>0.361301809035043</v>
      </c>
      <c r="L499" s="24">
        <v>0.49258112283113897</v>
      </c>
      <c r="M499" s="85">
        <v>0.30380487127794897</v>
      </c>
    </row>
    <row r="500" spans="1:13" x14ac:dyDescent="0.35">
      <c r="A500" s="23" t="str">
        <f>B279&amp;C463&amp;D500</f>
        <v>DISTRIBUCION VOLUMEN X CRITERIO (kg ó litros)Total Bebidas CalientesESTAR TRABAJANDO</v>
      </c>
      <c r="B500" s="23">
        <v>0</v>
      </c>
      <c r="C500" s="23">
        <v>0</v>
      </c>
      <c r="D500" s="23" t="s">
        <v>171</v>
      </c>
      <c r="E500" s="56">
        <v>26.640677096855601</v>
      </c>
      <c r="F500" s="56">
        <v>27.672498801050601</v>
      </c>
      <c r="G500" s="56">
        <v>25.029171079303399</v>
      </c>
      <c r="H500" s="56">
        <v>24.528910853051599</v>
      </c>
      <c r="I500" s="56">
        <v>26.189306945107798</v>
      </c>
      <c r="J500" s="56">
        <v>25.400465012987699</v>
      </c>
      <c r="K500" s="56">
        <v>24.135322498356199</v>
      </c>
      <c r="L500" s="56">
        <v>24.282522787040399</v>
      </c>
      <c r="M500" s="85">
        <v>24.225938077126099</v>
      </c>
    </row>
    <row r="501" spans="1:13" x14ac:dyDescent="0.35">
      <c r="A501" s="23" t="str">
        <f>B279&amp;C463&amp;D501</f>
        <v>DISTRIBUCION VOLUMEN X CRITERIO (kg ó litros)Total Bebidas CalientesCOMIDA DE NEGOCIOS</v>
      </c>
      <c r="B501" s="23">
        <v>0</v>
      </c>
      <c r="C501" s="23">
        <v>0</v>
      </c>
      <c r="D501" s="24" t="s">
        <v>173</v>
      </c>
      <c r="E501" s="24">
        <v>0.19777268251725899</v>
      </c>
      <c r="F501" s="24">
        <v>0.17817939278303499</v>
      </c>
      <c r="G501" s="24">
        <v>0.23815269039576101</v>
      </c>
      <c r="H501" s="24">
        <v>0.147283953432475</v>
      </c>
      <c r="I501" s="24">
        <v>0.150516252252999</v>
      </c>
      <c r="J501" s="24">
        <v>0.14954114116015099</v>
      </c>
      <c r="K501" s="24">
        <v>0.166559334119081</v>
      </c>
      <c r="L501" s="24">
        <v>0.16834701360926399</v>
      </c>
      <c r="M501" s="85">
        <v>0.163591190341525</v>
      </c>
    </row>
    <row r="502" spans="1:13" x14ac:dyDescent="0.35">
      <c r="A502" s="23" t="str">
        <f>B279&amp;C463&amp;D502</f>
        <v>DISTRIBUCION VOLUMEN X CRITERIO (kg ó litros)Total Bebidas CalientesPOR PLACER/RELAX</v>
      </c>
      <c r="B502" s="23">
        <v>0</v>
      </c>
      <c r="C502" s="23">
        <v>0</v>
      </c>
      <c r="D502" s="23" t="s">
        <v>175</v>
      </c>
      <c r="E502" s="56">
        <v>13.6426489229836</v>
      </c>
      <c r="F502" s="56">
        <v>14.5072778396615</v>
      </c>
      <c r="G502" s="56">
        <v>15.4021912806791</v>
      </c>
      <c r="H502" s="56">
        <v>12.9603827626881</v>
      </c>
      <c r="I502" s="56">
        <v>13.1832429933906</v>
      </c>
      <c r="J502" s="56">
        <v>14.5015323343546</v>
      </c>
      <c r="K502" s="56">
        <v>15.799334596656699</v>
      </c>
      <c r="L502" s="56">
        <v>13.6720163792581</v>
      </c>
      <c r="M502" s="85">
        <v>12.673771456345399</v>
      </c>
    </row>
    <row r="503" spans="1:13" x14ac:dyDescent="0.35">
      <c r="A503" s="23" t="str">
        <f>B279&amp;C463&amp;D503</f>
        <v>DISTRIBUCION VOLUMEN X CRITERIO (kg ó litros)Total Bebidas CalientesTENER HAMBRE/SIN PLANIFICAR</v>
      </c>
      <c r="B503" s="23">
        <v>0</v>
      </c>
      <c r="C503" s="23">
        <v>0</v>
      </c>
      <c r="D503" s="24" t="s">
        <v>177</v>
      </c>
      <c r="E503" s="24">
        <v>23.8605964796457</v>
      </c>
      <c r="F503" s="24">
        <v>23.276025277515298</v>
      </c>
      <c r="G503" s="24">
        <v>23.583205713813701</v>
      </c>
      <c r="H503" s="24">
        <v>24.967980570026899</v>
      </c>
      <c r="I503" s="24">
        <v>22.988292002128802</v>
      </c>
      <c r="J503" s="24">
        <v>22.541505682678199</v>
      </c>
      <c r="K503" s="24">
        <v>22.642082438353999</v>
      </c>
      <c r="L503" s="24">
        <v>23.960905279845701</v>
      </c>
      <c r="M503" s="85">
        <v>23.0786339182857</v>
      </c>
    </row>
    <row r="504" spans="1:13" x14ac:dyDescent="0.35">
      <c r="A504" s="23" t="str">
        <f>B279&amp;C463&amp;D504</f>
        <v>DISTRIBUCION VOLUMEN X CRITERIO (kg ó litros)Total Bebidas CalientesESTAR DE COMPRAS</v>
      </c>
      <c r="B504" s="23">
        <v>0</v>
      </c>
      <c r="C504" s="23">
        <v>0</v>
      </c>
      <c r="D504" s="23" t="s">
        <v>179</v>
      </c>
      <c r="E504" s="56">
        <v>3.3272340332919699</v>
      </c>
      <c r="F504" s="56">
        <v>2.9010281861345901</v>
      </c>
      <c r="G504" s="56">
        <v>2.8982503227290501</v>
      </c>
      <c r="H504" s="56">
        <v>3.6982096934748898</v>
      </c>
      <c r="I504" s="56">
        <v>2.9954396471465099</v>
      </c>
      <c r="J504" s="56">
        <v>3.1813727453331002</v>
      </c>
      <c r="K504" s="56">
        <v>3.1607149408785</v>
      </c>
      <c r="L504" s="56">
        <v>3.4484529977429301</v>
      </c>
      <c r="M504" s="85">
        <v>3.96454538505844</v>
      </c>
    </row>
    <row r="505" spans="1:13" x14ac:dyDescent="0.35">
      <c r="A505" s="23" t="str">
        <f>B279&amp;C463&amp;D505</f>
        <v>DISTRIBUCION VOLUMEN X CRITERIO (kg ó litros)Total Bebidas CalientesNO COCINAR EN CASA</v>
      </c>
      <c r="B505" s="23">
        <v>0</v>
      </c>
      <c r="C505" s="23">
        <v>0</v>
      </c>
      <c r="D505" s="24" t="s">
        <v>181</v>
      </c>
      <c r="E505" s="24">
        <v>1.7247853794796899</v>
      </c>
      <c r="F505" s="24">
        <v>1.9073820165900299</v>
      </c>
      <c r="G505" s="24">
        <v>2.35060739552716</v>
      </c>
      <c r="H505" s="24">
        <v>2.0251001049810302</v>
      </c>
      <c r="I505" s="24">
        <v>2.0749346523582899</v>
      </c>
      <c r="J505" s="24">
        <v>2.1941587620821799</v>
      </c>
      <c r="K505" s="24">
        <v>2.5374661686937001</v>
      </c>
      <c r="L505" s="24">
        <v>1.94877171277932</v>
      </c>
      <c r="M505" s="85">
        <v>2.14619266085634</v>
      </c>
    </row>
    <row r="506" spans="1:13" x14ac:dyDescent="0.35">
      <c r="A506" s="23" t="str">
        <f>B279&amp;C463&amp;D506</f>
        <v>DISTRIBUCION VOLUMEN X CRITERIO (kg ó litros)Total Bebidas CalientesCELEBRACION/FIESTA/SALIR TOMAR</v>
      </c>
      <c r="B506" s="23">
        <v>0</v>
      </c>
      <c r="C506" s="23">
        <v>0</v>
      </c>
      <c r="D506" s="23" t="s">
        <v>183</v>
      </c>
      <c r="E506" s="56">
        <v>23.372661043675699</v>
      </c>
      <c r="F506" s="56">
        <v>22.2882511373864</v>
      </c>
      <c r="G506" s="56">
        <v>23.197118391897899</v>
      </c>
      <c r="H506" s="56">
        <v>24.284281335500101</v>
      </c>
      <c r="I506" s="56">
        <v>24.752905296694799</v>
      </c>
      <c r="J506" s="56">
        <v>24.699468838770802</v>
      </c>
      <c r="K506" s="56">
        <v>23.875168145765802</v>
      </c>
      <c r="L506" s="56">
        <v>25.2679053373306</v>
      </c>
      <c r="M506" s="85">
        <v>26.427135747160801</v>
      </c>
    </row>
    <row r="507" spans="1:13" x14ac:dyDescent="0.35">
      <c r="A507" s="23" t="str">
        <f>B279&amp;C463&amp;D507</f>
        <v>DISTRIBUCION VOLUMEN X CRITERIO (kg ó litros)Total Bebidas CalientesVIENDO DEPORTES</v>
      </c>
      <c r="B507" s="23">
        <v>0</v>
      </c>
      <c r="C507" s="23">
        <v>0</v>
      </c>
      <c r="D507" s="24" t="s">
        <v>185</v>
      </c>
      <c r="E507" s="24">
        <v>0.60692348094469695</v>
      </c>
      <c r="F507" s="24">
        <v>0.34517207168249803</v>
      </c>
      <c r="G507" s="24">
        <v>0.18031167843519599</v>
      </c>
      <c r="H507" s="24">
        <v>0.38979161134036799</v>
      </c>
      <c r="I507" s="24">
        <v>0.44980733135253698</v>
      </c>
      <c r="J507" s="24">
        <v>0.44599365587362899</v>
      </c>
      <c r="K507" s="24">
        <v>0.25583422819646701</v>
      </c>
      <c r="L507" s="24">
        <v>0.34242371646619002</v>
      </c>
      <c r="M507" s="85">
        <v>0.48980592811454099</v>
      </c>
    </row>
    <row r="508" spans="1:13" x14ac:dyDescent="0.35">
      <c r="A508" s="23" t="str">
        <f>B279&amp;C463&amp;D508</f>
        <v>DISTRIBUCION VOLUMEN X CRITERIO (kg ó litros)Total Bebidas CalientesOTROS MOTIVOS</v>
      </c>
      <c r="B508" s="23">
        <v>0</v>
      </c>
      <c r="C508" s="23">
        <v>0</v>
      </c>
      <c r="D508" s="23" t="s">
        <v>186</v>
      </c>
      <c r="E508" s="56">
        <v>6.6266859776573899</v>
      </c>
      <c r="F508" s="56">
        <v>6.9241977051077104</v>
      </c>
      <c r="G508" s="56">
        <v>7.12098518732956</v>
      </c>
      <c r="H508" s="56">
        <v>6.99805087806274</v>
      </c>
      <c r="I508" s="56">
        <v>7.2155600910385402</v>
      </c>
      <c r="J508" s="56">
        <v>6.8859608381193098</v>
      </c>
      <c r="K508" s="56">
        <v>7.4275053956820098</v>
      </c>
      <c r="L508" s="56">
        <v>6.9086580190106801</v>
      </c>
      <c r="M508" s="85">
        <v>6.8303918565053303</v>
      </c>
    </row>
    <row r="509" spans="1:13" x14ac:dyDescent="0.35">
      <c r="A509" s="23" t="str">
        <f>B279&amp;C509&amp;D509</f>
        <v>DISTRIBUCION VOLUMEN X CRITERIO (kg ó litros)Total AperitivosT.ESPAÑA</v>
      </c>
      <c r="B509" s="23">
        <v>0</v>
      </c>
      <c r="C509" s="23" t="s">
        <v>66</v>
      </c>
      <c r="D509" s="24" t="s">
        <v>46</v>
      </c>
      <c r="E509" s="24">
        <v>100</v>
      </c>
      <c r="F509" s="24">
        <v>100</v>
      </c>
      <c r="G509" s="24">
        <v>100</v>
      </c>
      <c r="H509" s="24">
        <v>100</v>
      </c>
      <c r="I509" s="24">
        <v>100</v>
      </c>
      <c r="J509" s="24">
        <v>100</v>
      </c>
      <c r="K509" s="24">
        <v>100</v>
      </c>
      <c r="L509" s="24">
        <v>100</v>
      </c>
      <c r="M509" s="85">
        <v>100</v>
      </c>
    </row>
    <row r="510" spans="1:13" x14ac:dyDescent="0.35">
      <c r="A510" s="23" t="str">
        <f>B279&amp;C509&amp;D510</f>
        <v>DISTRIBUCION VOLUMEN X CRITERIO (kg ó litros)Total AperitivosHiper+Super+Discount+G.A</v>
      </c>
      <c r="B510" s="23">
        <v>0</v>
      </c>
      <c r="C510" s="23">
        <v>0</v>
      </c>
      <c r="D510" s="23" t="s">
        <v>109</v>
      </c>
      <c r="E510" s="56">
        <v>52.277855294817599</v>
      </c>
      <c r="F510" s="56">
        <v>48.292395864014402</v>
      </c>
      <c r="G510" s="56">
        <v>46.029068227344098</v>
      </c>
      <c r="H510" s="56">
        <v>53.002276485470297</v>
      </c>
      <c r="I510" s="56">
        <v>52.316770835945199</v>
      </c>
      <c r="J510" s="56">
        <v>53.208339529577799</v>
      </c>
      <c r="K510" s="56">
        <v>50.537208856599598</v>
      </c>
      <c r="L510" s="56">
        <v>54.485387751797496</v>
      </c>
      <c r="M510" s="85">
        <v>57.157895717723903</v>
      </c>
    </row>
    <row r="511" spans="1:13" x14ac:dyDescent="0.35">
      <c r="A511" s="23" t="str">
        <f>B279&amp;C509&amp;D511</f>
        <v>DISTRIBUCION VOLUMEN X CRITERIO (kg ó litros)Total AperitivosRestaurantes</v>
      </c>
      <c r="B511" s="23">
        <v>0</v>
      </c>
      <c r="C511" s="23">
        <v>0</v>
      </c>
      <c r="D511" s="24" t="s">
        <v>110</v>
      </c>
      <c r="E511" s="24">
        <v>2.2944807811562198</v>
      </c>
      <c r="F511" s="24">
        <v>0.95613875224966505</v>
      </c>
      <c r="G511" s="24">
        <v>1.6329298431647099</v>
      </c>
      <c r="H511" s="24">
        <v>1.1634924584519699</v>
      </c>
      <c r="I511" s="24">
        <v>1.5447616809365201</v>
      </c>
      <c r="J511" s="24">
        <v>2.7056721875726502</v>
      </c>
      <c r="K511" s="24">
        <v>2.1203615040842898</v>
      </c>
      <c r="L511" s="24">
        <v>1.8209318594719399</v>
      </c>
      <c r="M511" s="85">
        <v>1.67355886029861</v>
      </c>
    </row>
    <row r="512" spans="1:13" x14ac:dyDescent="0.35">
      <c r="A512" s="23" t="str">
        <f>B279&amp;C509&amp;D512</f>
        <v>DISTRIBUCION VOLUMEN X CRITERIO (kg ó litros)Total AperitivosRestaurantes Fast Food</v>
      </c>
      <c r="B512" s="23">
        <v>0</v>
      </c>
      <c r="C512" s="23">
        <v>0</v>
      </c>
      <c r="D512" s="23" t="s">
        <v>111</v>
      </c>
      <c r="E512" s="56">
        <v>1.96121714803111</v>
      </c>
      <c r="F512" s="56">
        <v>1.39931019853866</v>
      </c>
      <c r="G512" s="56">
        <v>2.43831577117406</v>
      </c>
      <c r="H512" s="56">
        <v>1.9995225808956301</v>
      </c>
      <c r="I512" s="56">
        <v>1.97978583350338</v>
      </c>
      <c r="J512" s="56">
        <v>1.83422790401728</v>
      </c>
      <c r="K512" s="56">
        <v>1.6438227716418301</v>
      </c>
      <c r="L512" s="56">
        <v>1.9653161196673501</v>
      </c>
      <c r="M512" s="85">
        <v>1.99871479337423</v>
      </c>
    </row>
    <row r="513" spans="1:13" x14ac:dyDescent="0.35">
      <c r="A513" s="23" t="str">
        <f>B279&amp;C509&amp;D513</f>
        <v>DISTRIBUCION VOLUMEN X CRITERIO (kg ó litros)Total AperitivosBares/Cafeterias/Cervecerias</v>
      </c>
      <c r="B513" s="23">
        <v>0</v>
      </c>
      <c r="C513" s="23">
        <v>0</v>
      </c>
      <c r="D513" s="24" t="s">
        <v>112</v>
      </c>
      <c r="E513" s="24">
        <v>7.2872186072094598</v>
      </c>
      <c r="F513" s="24">
        <v>8.2864772810360297</v>
      </c>
      <c r="G513" s="24">
        <v>9.1352363232831699</v>
      </c>
      <c r="H513" s="24">
        <v>7.7648836033695599</v>
      </c>
      <c r="I513" s="24">
        <v>8.1601090852271501</v>
      </c>
      <c r="J513" s="24">
        <v>7.6048299250926004</v>
      </c>
      <c r="K513" s="24">
        <v>9.8862938715381201</v>
      </c>
      <c r="L513" s="24">
        <v>5.6912567729261703</v>
      </c>
      <c r="M513" s="85">
        <v>6.4553362472876898</v>
      </c>
    </row>
    <row r="514" spans="1:13" x14ac:dyDescent="0.35">
      <c r="A514" s="23" t="str">
        <f>B279&amp;C509&amp;D514</f>
        <v>DISTRIBUCION VOLUMEN X CRITERIO (kg ó litros)Total AperitivosPanaderias/Pastelerias</v>
      </c>
      <c r="B514" s="23">
        <v>0</v>
      </c>
      <c r="C514" s="23">
        <v>0</v>
      </c>
      <c r="D514" s="23" t="s">
        <v>113</v>
      </c>
      <c r="E514" s="56">
        <v>0.940986079194161</v>
      </c>
      <c r="F514" s="56">
        <v>1.8992491362689199</v>
      </c>
      <c r="G514" s="56">
        <v>1.12539272734472</v>
      </c>
      <c r="H514" s="56">
        <v>1.7032600493921799</v>
      </c>
      <c r="I514" s="56">
        <v>1.4399038358249101</v>
      </c>
      <c r="J514" s="56">
        <v>1.5655934420248101</v>
      </c>
      <c r="K514" s="56">
        <v>0.90314198656218603</v>
      </c>
      <c r="L514" s="56">
        <v>0.87651561215505103</v>
      </c>
      <c r="M514" s="85">
        <v>0.87641195615161704</v>
      </c>
    </row>
    <row r="515" spans="1:13" x14ac:dyDescent="0.35">
      <c r="A515" s="23" t="str">
        <f>B279&amp;C509&amp;D515</f>
        <v>DISTRIBUCION VOLUMEN X CRITERIO (kg ó litros)Total AperitivosTda.Alimentacion/Delicatesen</v>
      </c>
      <c r="B515" s="23">
        <v>0</v>
      </c>
      <c r="C515" s="23">
        <v>0</v>
      </c>
      <c r="D515" s="24" t="s">
        <v>114</v>
      </c>
      <c r="E515" s="24">
        <v>5.7466329692343701</v>
      </c>
      <c r="F515" s="24">
        <v>8.2069677593931694</v>
      </c>
      <c r="G515" s="24">
        <v>7.9755316563184699</v>
      </c>
      <c r="H515" s="24">
        <v>7.4508833467999898</v>
      </c>
      <c r="I515" s="24">
        <v>6.3013633137258198</v>
      </c>
      <c r="J515" s="24">
        <v>7.1289854874305103</v>
      </c>
      <c r="K515" s="24">
        <v>6.5312035448192596</v>
      </c>
      <c r="L515" s="24">
        <v>5.9876138929162996</v>
      </c>
      <c r="M515" s="85">
        <v>6.9411607419111396</v>
      </c>
    </row>
    <row r="516" spans="1:13" x14ac:dyDescent="0.35">
      <c r="A516" s="23" t="str">
        <f>B279&amp;C509&amp;D516</f>
        <v>DISTRIBUCION VOLUMEN X CRITERIO (kg ó litros)Total AperitivosCanal Conveniencia/24h</v>
      </c>
      <c r="B516" s="23">
        <v>0</v>
      </c>
      <c r="C516" s="23">
        <v>0</v>
      </c>
      <c r="D516" s="23" t="s">
        <v>116</v>
      </c>
      <c r="E516" s="56">
        <v>17.298007006652199</v>
      </c>
      <c r="F516" s="56">
        <v>16.7438178095037</v>
      </c>
      <c r="G516" s="56">
        <v>14.0561970888501</v>
      </c>
      <c r="H516" s="56">
        <v>14.2752407111556</v>
      </c>
      <c r="I516" s="56">
        <v>15.979784223037599</v>
      </c>
      <c r="J516" s="56">
        <v>14.136519466619401</v>
      </c>
      <c r="K516" s="56">
        <v>12.9122693095833</v>
      </c>
      <c r="L516" s="56">
        <v>15.2241948905407</v>
      </c>
      <c r="M516" s="85">
        <v>13.7104064607234</v>
      </c>
    </row>
    <row r="517" spans="1:13" x14ac:dyDescent="0.35">
      <c r="A517" s="23" t="str">
        <f>B279&amp;C509&amp;D517</f>
        <v>DISTRIBUCION VOLUMEN X CRITERIO (kg ó litros)Total AperitivosHoteles</v>
      </c>
      <c r="B517" s="23">
        <v>0</v>
      </c>
      <c r="C517" s="23">
        <v>0</v>
      </c>
      <c r="D517" s="24" t="s">
        <v>117</v>
      </c>
      <c r="E517" s="24">
        <v>6.3857680233549596E-2</v>
      </c>
      <c r="F517" s="24">
        <v>5.01102518411983E-2</v>
      </c>
      <c r="G517" s="24">
        <v>0.25942281885726198</v>
      </c>
      <c r="H517" s="24">
        <v>0.23235782995724999</v>
      </c>
      <c r="I517" s="24">
        <v>2.2390160679258302E-2</v>
      </c>
      <c r="J517" s="24">
        <v>5.32112384730727E-2</v>
      </c>
      <c r="K517" s="24">
        <v>5.9430565058056203E-2</v>
      </c>
      <c r="L517" s="24">
        <v>0.75511939950493501</v>
      </c>
      <c r="M517" s="85">
        <v>0.15983479459723801</v>
      </c>
    </row>
    <row r="518" spans="1:13" x14ac:dyDescent="0.35">
      <c r="A518" s="23" t="str">
        <f>B279&amp;C509&amp;D518</f>
        <v>DISTRIBUCION VOLUMEN X CRITERIO (kg ó litros)Total AperitivosEstaciones de servicio</v>
      </c>
      <c r="B518" s="23">
        <v>0</v>
      </c>
      <c r="C518" s="23">
        <v>0</v>
      </c>
      <c r="D518" s="23" t="s">
        <v>118</v>
      </c>
      <c r="E518" s="56">
        <v>2.09065941172567</v>
      </c>
      <c r="F518" s="56">
        <v>3.30045179812937</v>
      </c>
      <c r="G518" s="56">
        <v>4.0469606844933299</v>
      </c>
      <c r="H518" s="56">
        <v>2.9872374634241998</v>
      </c>
      <c r="I518" s="56">
        <v>2.2269118720457701</v>
      </c>
      <c r="J518" s="56">
        <v>2.90093537339837</v>
      </c>
      <c r="K518" s="56">
        <v>3.47660266283722</v>
      </c>
      <c r="L518" s="56">
        <v>2.9440242502474798</v>
      </c>
      <c r="M518" s="85">
        <v>1.71966509220958</v>
      </c>
    </row>
    <row r="519" spans="1:13" x14ac:dyDescent="0.35">
      <c r="A519" s="23" t="str">
        <f>B279&amp;C509&amp;D519</f>
        <v>DISTRIBUCION VOLUMEN X CRITERIO (kg ó litros)Total AperitivosMaquinas dispensadoras</v>
      </c>
      <c r="B519" s="23">
        <v>0</v>
      </c>
      <c r="C519" s="23">
        <v>0</v>
      </c>
      <c r="D519" s="24" t="s">
        <v>119</v>
      </c>
      <c r="E519" s="24">
        <v>3.8583012812541502</v>
      </c>
      <c r="F519" s="24">
        <v>3.7269327649038302</v>
      </c>
      <c r="G519" s="24">
        <v>3.4776345413801701</v>
      </c>
      <c r="H519" s="24">
        <v>3.6453981109623701</v>
      </c>
      <c r="I519" s="24">
        <v>4.26032925639017</v>
      </c>
      <c r="J519" s="24">
        <v>4.3512728505409504</v>
      </c>
      <c r="K519" s="24">
        <v>4.0597105589124798</v>
      </c>
      <c r="L519" s="24">
        <v>2.82036981102687</v>
      </c>
      <c r="M519" s="85">
        <v>3.6142338516108801</v>
      </c>
    </row>
    <row r="520" spans="1:13" x14ac:dyDescent="0.35">
      <c r="A520" s="23" t="str">
        <f>B279&amp;C509&amp;D520</f>
        <v>DISTRIBUCION VOLUMEN X CRITERIO (kg ó litros)Total AperitivosServicio en la empresa</v>
      </c>
      <c r="B520" s="23">
        <v>0</v>
      </c>
      <c r="C520" s="23">
        <v>0</v>
      </c>
      <c r="D520" s="23" t="s">
        <v>120</v>
      </c>
      <c r="E520" s="56">
        <v>0.68648283429698997</v>
      </c>
      <c r="F520" s="56">
        <v>0.53625730692106499</v>
      </c>
      <c r="G520" s="56">
        <v>0.35306859524797501</v>
      </c>
      <c r="H520" s="56">
        <v>0.45661129228971797</v>
      </c>
      <c r="I520" s="56">
        <v>0.30243372920009398</v>
      </c>
      <c r="J520" s="56">
        <v>0.51619067961235898</v>
      </c>
      <c r="K520" s="56">
        <v>0.28478366350065998</v>
      </c>
      <c r="L520" s="56">
        <v>0.86661501912747096</v>
      </c>
      <c r="M520" s="85">
        <v>0.62089801420664403</v>
      </c>
    </row>
    <row r="521" spans="1:13" x14ac:dyDescent="0.35">
      <c r="A521" s="23" t="str">
        <f>B279&amp;C509&amp;D521</f>
        <v>DISTRIBUCION VOLUMEN X CRITERIO (kg ó litros)Total AperitivosResto de canales</v>
      </c>
      <c r="B521" s="23">
        <v>0</v>
      </c>
      <c r="C521" s="23">
        <v>0</v>
      </c>
      <c r="D521" s="24" t="s">
        <v>121</v>
      </c>
      <c r="E521" s="24">
        <v>5.4943074135930496</v>
      </c>
      <c r="F521" s="24">
        <v>6.6018914069260397</v>
      </c>
      <c r="G521" s="24">
        <v>9.4702421459766999</v>
      </c>
      <c r="H521" s="24">
        <v>5.3188348784741297</v>
      </c>
      <c r="I521" s="24">
        <v>5.4654556555694596</v>
      </c>
      <c r="J521" s="24">
        <v>3.9942211590187302</v>
      </c>
      <c r="K521" s="24">
        <v>7.5851752743090204</v>
      </c>
      <c r="L521" s="24">
        <v>6.5626558047462398</v>
      </c>
      <c r="M521" s="85">
        <v>5.0718747974874301</v>
      </c>
    </row>
    <row r="522" spans="1:13" x14ac:dyDescent="0.35">
      <c r="A522" s="23" t="str">
        <f>B279&amp;C509&amp;D522</f>
        <v>DISTRIBUCION VOLUMEN X CRITERIO (kg ó litros)Total AperitivosEN LA CALLE</v>
      </c>
      <c r="B522" s="23">
        <v>0</v>
      </c>
      <c r="C522" s="23">
        <v>0</v>
      </c>
      <c r="D522" s="23" t="s">
        <v>123</v>
      </c>
      <c r="E522" s="56">
        <v>33.543123434094703</v>
      </c>
      <c r="F522" s="56">
        <v>38.371595015807102</v>
      </c>
      <c r="G522" s="56">
        <v>37.470461118495997</v>
      </c>
      <c r="H522" s="56">
        <v>32.528446860718397</v>
      </c>
      <c r="I522" s="56">
        <v>32.633431937848997</v>
      </c>
      <c r="J522" s="56">
        <v>33.649194800358103</v>
      </c>
      <c r="K522" s="56">
        <v>33.5724602912872</v>
      </c>
      <c r="L522" s="56">
        <v>30.727311099728698</v>
      </c>
      <c r="M522" s="85">
        <v>35.331011815905498</v>
      </c>
    </row>
    <row r="523" spans="1:13" x14ac:dyDescent="0.35">
      <c r="A523" s="23" t="str">
        <f>B279&amp;C509&amp;D523</f>
        <v>DISTRIBUCION VOLUMEN X CRITERIO (kg ó litros)Total AperitivosEN CASA DE OTROS</v>
      </c>
      <c r="B523" s="23">
        <v>0</v>
      </c>
      <c r="C523" s="23">
        <v>0</v>
      </c>
      <c r="D523" s="24" t="s">
        <v>125</v>
      </c>
      <c r="E523" s="24">
        <v>21.821757187829199</v>
      </c>
      <c r="F523" s="24">
        <v>18.698784583069699</v>
      </c>
      <c r="G523" s="24">
        <v>14.436507571820499</v>
      </c>
      <c r="H523" s="24">
        <v>25.154078122616902</v>
      </c>
      <c r="I523" s="24">
        <v>22.386251498986301</v>
      </c>
      <c r="J523" s="24">
        <v>23.0115317416886</v>
      </c>
      <c r="K523" s="24">
        <v>20.433143333717801</v>
      </c>
      <c r="L523" s="24">
        <v>23.181409416007298</v>
      </c>
      <c r="M523" s="85">
        <v>21.508331657310801</v>
      </c>
    </row>
    <row r="524" spans="1:13" x14ac:dyDescent="0.35">
      <c r="A524" s="23" t="str">
        <f>B279&amp;C509&amp;D524</f>
        <v>DISTRIBUCION VOLUMEN X CRITERIO (kg ó litros)Total AperitivosEN EL ESTABLECIMIENTO</v>
      </c>
      <c r="B524" s="23">
        <v>0</v>
      </c>
      <c r="C524" s="23">
        <v>0</v>
      </c>
      <c r="D524" s="23" t="s">
        <v>127</v>
      </c>
      <c r="E524" s="56">
        <v>14.013611155341501</v>
      </c>
      <c r="F524" s="56">
        <v>14.9074807823278</v>
      </c>
      <c r="G524" s="56">
        <v>16.929994392491</v>
      </c>
      <c r="H524" s="56">
        <v>14.325945801690199</v>
      </c>
      <c r="I524" s="56">
        <v>13.932435989349299</v>
      </c>
      <c r="J524" s="56">
        <v>13.3151822625334</v>
      </c>
      <c r="K524" s="56">
        <v>16.909529025160701</v>
      </c>
      <c r="L524" s="56">
        <v>12.1202592175518</v>
      </c>
      <c r="M524" s="85">
        <v>12.4481988283791</v>
      </c>
    </row>
    <row r="525" spans="1:13" x14ac:dyDescent="0.35">
      <c r="A525" s="23" t="str">
        <f>B279&amp;C509&amp;D525</f>
        <v>DISTRIBUCION VOLUMEN X CRITERIO (kg ó litros)Total AperitivosEN EL TRABAJO</v>
      </c>
      <c r="B525" s="23">
        <v>0</v>
      </c>
      <c r="C525" s="23">
        <v>0</v>
      </c>
      <c r="D525" s="24" t="s">
        <v>129</v>
      </c>
      <c r="E525" s="24">
        <v>10.1666923135814</v>
      </c>
      <c r="F525" s="24">
        <v>8.5439169953304095</v>
      </c>
      <c r="G525" s="24">
        <v>7.7607695262745198</v>
      </c>
      <c r="H525" s="24">
        <v>8.8231734229335199</v>
      </c>
      <c r="I525" s="24">
        <v>9.1553444444977305</v>
      </c>
      <c r="J525" s="24">
        <v>11.906826387383299</v>
      </c>
      <c r="K525" s="24">
        <v>7.1193833144779504</v>
      </c>
      <c r="L525" s="24">
        <v>8.6675585918341795</v>
      </c>
      <c r="M525" s="85">
        <v>7.7414988305612296</v>
      </c>
    </row>
    <row r="526" spans="1:13" x14ac:dyDescent="0.35">
      <c r="A526" s="23" t="str">
        <f>B279&amp;C509&amp;D526</f>
        <v>DISTRIBUCION VOLUMEN X CRITERIO (kg ó litros)Total AperitivosEN COLEGIO/INSTITUTO/UNIV.</v>
      </c>
      <c r="B526" s="23">
        <v>0</v>
      </c>
      <c r="C526" s="23">
        <v>0</v>
      </c>
      <c r="D526" s="23" t="s">
        <v>131</v>
      </c>
      <c r="E526" s="56">
        <v>1.5745280195345801</v>
      </c>
      <c r="F526" s="56">
        <v>1.5713916869796101</v>
      </c>
      <c r="G526" s="56">
        <v>1.2009793796091299</v>
      </c>
      <c r="H526" s="56">
        <v>1.3255058350873601</v>
      </c>
      <c r="I526" s="56">
        <v>1.5052893453931</v>
      </c>
      <c r="J526" s="56">
        <v>0.89594202386777</v>
      </c>
      <c r="K526" s="56">
        <v>0.68215641144873296</v>
      </c>
      <c r="L526" s="56">
        <v>1.5261303421041901</v>
      </c>
      <c r="M526" s="85">
        <v>0.61057294328781297</v>
      </c>
    </row>
    <row r="527" spans="1:13" x14ac:dyDescent="0.35">
      <c r="A527" s="23" t="str">
        <f>B279&amp;C509&amp;D527</f>
        <v>DISTRIBUCION VOLUMEN X CRITERIO (kg ó litros)Total AperitivosEN MI CASA</v>
      </c>
      <c r="B527" s="23">
        <v>0</v>
      </c>
      <c r="C527" s="23">
        <v>0</v>
      </c>
      <c r="D527" s="24" t="s">
        <v>133</v>
      </c>
      <c r="E527" s="24">
        <v>7.33531231527079</v>
      </c>
      <c r="F527" s="24">
        <v>6.0070059645549696</v>
      </c>
      <c r="G527" s="24">
        <v>5.5166489744824103</v>
      </c>
      <c r="H527" s="24">
        <v>5.6916133156195698</v>
      </c>
      <c r="I527" s="24">
        <v>6.3099539400023898</v>
      </c>
      <c r="J527" s="24">
        <v>5.3611112132790897</v>
      </c>
      <c r="K527" s="24">
        <v>8.2496072476481892</v>
      </c>
      <c r="L527" s="24">
        <v>8.1404036170602403</v>
      </c>
      <c r="M527" s="85">
        <v>7.8430469139216301</v>
      </c>
    </row>
    <row r="528" spans="1:13" x14ac:dyDescent="0.35">
      <c r="A528" s="23" t="str">
        <f>B279&amp;C509&amp;D528</f>
        <v>DISTRIBUCION VOLUMEN X CRITERIO (kg ó litros)Total AperitivosEN M.TRANSP.(AVION,TREN,AUTOC,E</v>
      </c>
      <c r="B528" s="23">
        <v>0</v>
      </c>
      <c r="C528" s="23">
        <v>0</v>
      </c>
      <c r="D528" s="23" t="s">
        <v>135</v>
      </c>
      <c r="E528" s="56">
        <v>0.51888090683203802</v>
      </c>
      <c r="F528" s="56">
        <v>0.34343028908998202</v>
      </c>
      <c r="G528" s="56">
        <v>0.63364349320384705</v>
      </c>
      <c r="H528" s="56">
        <v>0.15965310352390299</v>
      </c>
      <c r="I528" s="56">
        <v>0.54852217270680004</v>
      </c>
      <c r="J528" s="56">
        <v>0.22081538787396299</v>
      </c>
      <c r="K528" s="56">
        <v>0.39342450274338497</v>
      </c>
      <c r="L528" s="56">
        <v>0.52268486787853197</v>
      </c>
      <c r="M528" s="85">
        <v>0.37158345952293698</v>
      </c>
    </row>
    <row r="529" spans="1:13" x14ac:dyDescent="0.35">
      <c r="A529" s="23" t="str">
        <f>B279&amp;C509&amp;D529</f>
        <v>DISTRIBUCION VOLUMEN X CRITERIO (kg ó litros)Total AperitivosEN OTRO LUGAR</v>
      </c>
      <c r="B529" s="23">
        <v>0</v>
      </c>
      <c r="C529" s="23">
        <v>0</v>
      </c>
      <c r="D529" s="24" t="s">
        <v>137</v>
      </c>
      <c r="E529" s="24">
        <v>11.026103085987099</v>
      </c>
      <c r="F529" s="24">
        <v>11.556395993154</v>
      </c>
      <c r="G529" s="24">
        <v>16.050995590213201</v>
      </c>
      <c r="H529" s="24">
        <v>11.9915816155558</v>
      </c>
      <c r="I529" s="24">
        <v>13.5287672981611</v>
      </c>
      <c r="J529" s="24">
        <v>11.639395366687401</v>
      </c>
      <c r="K529" s="24">
        <v>12.6403004836439</v>
      </c>
      <c r="L529" s="24">
        <v>15.114242482265301</v>
      </c>
      <c r="M529" s="85">
        <v>14.145753094147899</v>
      </c>
    </row>
    <row r="530" spans="1:13" x14ac:dyDescent="0.35">
      <c r="A530" s="23" t="str">
        <f>B279&amp;C509&amp;D530</f>
        <v>DISTRIBUCION VOLUMEN X CRITERIO (kg ó litros)Total AperitivosDESAYUNO</v>
      </c>
      <c r="B530" s="23">
        <v>0</v>
      </c>
      <c r="C530" s="23">
        <v>0</v>
      </c>
      <c r="D530" s="23" t="s">
        <v>139</v>
      </c>
      <c r="E530" s="56">
        <v>5.9108035968034303</v>
      </c>
      <c r="F530" s="56">
        <v>4.5741461214708803</v>
      </c>
      <c r="G530" s="56">
        <v>6.5985603154267203</v>
      </c>
      <c r="H530" s="56">
        <v>4.6103902970991903</v>
      </c>
      <c r="I530" s="56">
        <v>5.1128624179225</v>
      </c>
      <c r="J530" s="56">
        <v>3.6977663930789602</v>
      </c>
      <c r="K530" s="56">
        <v>3.55383659873588</v>
      </c>
      <c r="L530" s="56">
        <v>3.0064824567697701</v>
      </c>
      <c r="M530" s="85">
        <v>2.6193215015268598</v>
      </c>
    </row>
    <row r="531" spans="1:13" x14ac:dyDescent="0.35">
      <c r="A531" s="23" t="str">
        <f>B279&amp;C509&amp;D531</f>
        <v>DISTRIBUCION VOLUMEN X CRITERIO (kg ó litros)Total AperitivosAPERITIVO/ANTES DE COMER</v>
      </c>
      <c r="B531" s="23">
        <v>0</v>
      </c>
      <c r="C531" s="23">
        <v>0</v>
      </c>
      <c r="D531" s="24" t="s">
        <v>141</v>
      </c>
      <c r="E531" s="24">
        <v>19.083153523879901</v>
      </c>
      <c r="F531" s="24">
        <v>19.639049214025398</v>
      </c>
      <c r="G531" s="24">
        <v>21.331051521850899</v>
      </c>
      <c r="H531" s="24">
        <v>19.5838929396023</v>
      </c>
      <c r="I531" s="24">
        <v>17.9810290832846</v>
      </c>
      <c r="J531" s="24">
        <v>20.178640586280999</v>
      </c>
      <c r="K531" s="24">
        <v>21.023264628841499</v>
      </c>
      <c r="L531" s="24">
        <v>23.805927875164802</v>
      </c>
      <c r="M531" s="85">
        <v>23.257747479778601</v>
      </c>
    </row>
    <row r="532" spans="1:13" x14ac:dyDescent="0.35">
      <c r="A532" s="23" t="str">
        <f>B279&amp;C509&amp;D532</f>
        <v>DISTRIBUCION VOLUMEN X CRITERIO (kg ó litros)Total AperitivosCOMIDA</v>
      </c>
      <c r="B532" s="23">
        <v>0</v>
      </c>
      <c r="C532" s="23">
        <v>0</v>
      </c>
      <c r="D532" s="23" t="s">
        <v>143</v>
      </c>
      <c r="E532" s="56">
        <v>8.9130361668695794</v>
      </c>
      <c r="F532" s="56">
        <v>9.5779202931747704</v>
      </c>
      <c r="G532" s="56">
        <v>9.7453424237207091</v>
      </c>
      <c r="H532" s="56">
        <v>9.0081407975690997</v>
      </c>
      <c r="I532" s="56">
        <v>8.4181119162891704</v>
      </c>
      <c r="J532" s="56">
        <v>9.4936918139179802</v>
      </c>
      <c r="K532" s="56">
        <v>10.9260048687922</v>
      </c>
      <c r="L532" s="56">
        <v>12.604004208520999</v>
      </c>
      <c r="M532" s="85">
        <v>13.8533202500277</v>
      </c>
    </row>
    <row r="533" spans="1:13" x14ac:dyDescent="0.35">
      <c r="A533" s="23" t="str">
        <f>B279&amp;C509&amp;D533</f>
        <v>DISTRIBUCION VOLUMEN X CRITERIO (kg ó litros)Total AperitivosTARDE/MERIENDA</v>
      </c>
      <c r="B533" s="23">
        <v>0</v>
      </c>
      <c r="C533" s="23">
        <v>0</v>
      </c>
      <c r="D533" s="24" t="s">
        <v>145</v>
      </c>
      <c r="E533" s="24">
        <v>33.552849818952403</v>
      </c>
      <c r="F533" s="24">
        <v>36.127102187160297</v>
      </c>
      <c r="G533" s="24">
        <v>32.405890649619501</v>
      </c>
      <c r="H533" s="24">
        <v>30.628051967837401</v>
      </c>
      <c r="I533" s="24">
        <v>34.780427804476503</v>
      </c>
      <c r="J533" s="24">
        <v>36.0060391541694</v>
      </c>
      <c r="K533" s="24">
        <v>30.8580868123972</v>
      </c>
      <c r="L533" s="24">
        <v>30.405292608982499</v>
      </c>
      <c r="M533" s="85">
        <v>31.042005231562602</v>
      </c>
    </row>
    <row r="534" spans="1:13" x14ac:dyDescent="0.35">
      <c r="A534" s="23" t="str">
        <f>B279&amp;C509&amp;D534</f>
        <v>DISTRIBUCION VOLUMEN X CRITERIO (kg ó litros)Total AperitivosANTES DE CENAR</v>
      </c>
      <c r="B534" s="23">
        <v>0</v>
      </c>
      <c r="C534" s="23">
        <v>0</v>
      </c>
      <c r="D534" s="23" t="s">
        <v>147</v>
      </c>
      <c r="E534" s="56">
        <v>5.8437109653404598</v>
      </c>
      <c r="F534" s="56">
        <v>6.5430439866332097</v>
      </c>
      <c r="G534" s="56">
        <v>7.6459819092960997</v>
      </c>
      <c r="H534" s="56">
        <v>6.1654395130531396</v>
      </c>
      <c r="I534" s="56">
        <v>8.6296034452185992</v>
      </c>
      <c r="J534" s="56">
        <v>6.3202453309204802</v>
      </c>
      <c r="K534" s="56">
        <v>8.1934440638794097</v>
      </c>
      <c r="L534" s="56">
        <v>6.2868669134691197</v>
      </c>
      <c r="M534" s="85">
        <v>6.1400038680145199</v>
      </c>
    </row>
    <row r="535" spans="1:13" x14ac:dyDescent="0.35">
      <c r="A535" s="23" t="str">
        <f>B279&amp;C509&amp;D535</f>
        <v>DISTRIBUCION VOLUMEN X CRITERIO (kg ó litros)Total AperitivosCENA</v>
      </c>
      <c r="B535" s="23">
        <v>0</v>
      </c>
      <c r="C535" s="23">
        <v>0</v>
      </c>
      <c r="D535" s="24" t="s">
        <v>149</v>
      </c>
      <c r="E535" s="24">
        <v>5.3639792904785004</v>
      </c>
      <c r="F535" s="24">
        <v>4.57269811533246</v>
      </c>
      <c r="G535" s="24">
        <v>5.3968753245746397</v>
      </c>
      <c r="H535" s="24">
        <v>6.3205298798465002</v>
      </c>
      <c r="I535" s="24">
        <v>5.5867761741398301</v>
      </c>
      <c r="J535" s="24">
        <v>4.2178486821759904</v>
      </c>
      <c r="K535" s="24">
        <v>5.9899280351338504</v>
      </c>
      <c r="L535" s="24">
        <v>4.5367924520227199</v>
      </c>
      <c r="M535" s="85">
        <v>4.4074674834116596</v>
      </c>
    </row>
    <row r="536" spans="1:13" x14ac:dyDescent="0.35">
      <c r="A536" s="23" t="str">
        <f>B279&amp;C509&amp;D536</f>
        <v>DISTRIBUCION VOLUMEN X CRITERIO (kg ó litros)Total AperitivosDESPUES DE LA CENA</v>
      </c>
      <c r="B536" s="23">
        <v>0</v>
      </c>
      <c r="C536" s="23">
        <v>0</v>
      </c>
      <c r="D536" s="23" t="s">
        <v>151</v>
      </c>
      <c r="E536" s="56">
        <v>1.47094274590631</v>
      </c>
      <c r="F536" s="56">
        <v>1.4863763758866799</v>
      </c>
      <c r="G536" s="56">
        <v>1.96185432743133</v>
      </c>
      <c r="H536" s="56">
        <v>2.3348664328229098</v>
      </c>
      <c r="I536" s="56">
        <v>1.6547318399492099</v>
      </c>
      <c r="J536" s="56">
        <v>1.89016685980629</v>
      </c>
      <c r="K536" s="56">
        <v>2.9435010187652799</v>
      </c>
      <c r="L536" s="56">
        <v>3.3925573094755901</v>
      </c>
      <c r="M536" s="85">
        <v>1.23055108043551</v>
      </c>
    </row>
    <row r="537" spans="1:13" x14ac:dyDescent="0.35">
      <c r="A537" s="23" t="str">
        <f>B279&amp;C509&amp;D537</f>
        <v>DISTRIBUCION VOLUMEN X CRITERIO (kg ó litros)Total AperitivosDURANTE EL DIA</v>
      </c>
      <c r="B537" s="23">
        <v>0</v>
      </c>
      <c r="C537" s="23">
        <v>0</v>
      </c>
      <c r="D537" s="24" t="s">
        <v>153</v>
      </c>
      <c r="E537" s="24">
        <v>19.8615286765659</v>
      </c>
      <c r="F537" s="24">
        <v>17.479669595847199</v>
      </c>
      <c r="G537" s="24">
        <v>14.914446542072699</v>
      </c>
      <c r="H537" s="24">
        <v>21.348685012668401</v>
      </c>
      <c r="I537" s="24">
        <v>17.836461978768401</v>
      </c>
      <c r="J537" s="24">
        <v>18.195598553733099</v>
      </c>
      <c r="K537" s="24">
        <v>16.511937592427198</v>
      </c>
      <c r="L537" s="24">
        <v>15.962078474083899</v>
      </c>
      <c r="M537" s="85">
        <v>17.449579351912998</v>
      </c>
    </row>
    <row r="538" spans="1:13" x14ac:dyDescent="0.35">
      <c r="A538" s="23" t="str">
        <f>B279&amp;C509&amp;D538</f>
        <v>DISTRIBUCION VOLUMEN X CRITERIO (kg ó litros)Total AperitivosCON AMIGOS</v>
      </c>
      <c r="B538" s="23">
        <v>0</v>
      </c>
      <c r="C538" s="23">
        <v>0</v>
      </c>
      <c r="D538" s="23" t="s">
        <v>155</v>
      </c>
      <c r="E538" s="56">
        <v>18.580708838839101</v>
      </c>
      <c r="F538" s="56">
        <v>20.891126255319801</v>
      </c>
      <c r="G538" s="56">
        <v>22.878547508072401</v>
      </c>
      <c r="H538" s="56">
        <v>22.9475111511649</v>
      </c>
      <c r="I538" s="56">
        <v>18.451478144757701</v>
      </c>
      <c r="J538" s="56">
        <v>16.301943100413901</v>
      </c>
      <c r="K538" s="56">
        <v>21.991916948746901</v>
      </c>
      <c r="L538" s="56">
        <v>24.099657280031899</v>
      </c>
      <c r="M538" s="85">
        <v>26.298322991729499</v>
      </c>
    </row>
    <row r="539" spans="1:13" x14ac:dyDescent="0.35">
      <c r="A539" s="23" t="str">
        <f>B279&amp;C509&amp;D539</f>
        <v>DISTRIBUCION VOLUMEN X CRITERIO (kg ó litros)Total AperitivosCON CLIENTES</v>
      </c>
      <c r="B539" s="23">
        <v>0</v>
      </c>
      <c r="C539" s="23">
        <v>0</v>
      </c>
      <c r="D539" s="24" t="s">
        <v>157</v>
      </c>
      <c r="E539" s="24">
        <v>0.28078941531487001</v>
      </c>
      <c r="F539" s="24">
        <v>0.85570098659226901</v>
      </c>
      <c r="G539" s="24">
        <v>0.158922858829358</v>
      </c>
      <c r="H539" s="24">
        <v>0.53219483910663101</v>
      </c>
      <c r="I539" s="24">
        <v>0.32463355552423301</v>
      </c>
      <c r="J539" s="24">
        <v>0.121209145246286</v>
      </c>
      <c r="K539" s="24">
        <v>0.102256235820937</v>
      </c>
      <c r="L539" s="24">
        <v>0.14930123999091299</v>
      </c>
      <c r="M539" s="85">
        <v>0.376030079762113</v>
      </c>
    </row>
    <row r="540" spans="1:13" x14ac:dyDescent="0.35">
      <c r="A540" s="23" t="str">
        <f>B279&amp;C509&amp;D540</f>
        <v>DISTRIBUCION VOLUMEN X CRITERIO (kg ó litros)Total AperitivosCON COMPAÑEROS DE TRABAJO</v>
      </c>
      <c r="B540" s="23">
        <v>0</v>
      </c>
      <c r="C540" s="23">
        <v>0</v>
      </c>
      <c r="D540" s="23" t="s">
        <v>159</v>
      </c>
      <c r="E540" s="56">
        <v>7.0180223147622298</v>
      </c>
      <c r="F540" s="56">
        <v>4.4907454015999502</v>
      </c>
      <c r="G540" s="56">
        <v>4.5322294315693803</v>
      </c>
      <c r="H540" s="56">
        <v>4.3867124259526804</v>
      </c>
      <c r="I540" s="56">
        <v>4.9750856801627803</v>
      </c>
      <c r="J540" s="56">
        <v>5.75738571054326</v>
      </c>
      <c r="K540" s="56">
        <v>2.8564407678821402</v>
      </c>
      <c r="L540" s="56">
        <v>4.04110570072634</v>
      </c>
      <c r="M540" s="85">
        <v>3.1716551040973702</v>
      </c>
    </row>
    <row r="541" spans="1:13" x14ac:dyDescent="0.35">
      <c r="A541" s="23" t="str">
        <f>B279&amp;C509&amp;D541</f>
        <v>DISTRIBUCION VOLUMEN X CRITERIO (kg ó litros)Total AperitivosCON COMPAÑEROS DE CLASE</v>
      </c>
      <c r="B541" s="23">
        <v>0</v>
      </c>
      <c r="C541" s="23">
        <v>0</v>
      </c>
      <c r="D541" s="24" t="s">
        <v>161</v>
      </c>
      <c r="E541" s="24">
        <v>1.3419684559926499</v>
      </c>
      <c r="F541" s="24">
        <v>0.75861752827813</v>
      </c>
      <c r="G541" s="24">
        <v>0.78612175678134399</v>
      </c>
      <c r="H541" s="24">
        <v>0.453930929695609</v>
      </c>
      <c r="I541" s="24">
        <v>1.56722888943523</v>
      </c>
      <c r="J541" s="24">
        <v>0.72312622477136101</v>
      </c>
      <c r="K541" s="24">
        <v>0.67077350338370301</v>
      </c>
      <c r="L541" s="24">
        <v>0.893724545023317</v>
      </c>
      <c r="M541" s="85">
        <v>0.68148054255585699</v>
      </c>
    </row>
    <row r="542" spans="1:13" x14ac:dyDescent="0.35">
      <c r="A542" s="23" t="str">
        <f>B279&amp;C509&amp;D542</f>
        <v>DISTRIBUCION VOLUMEN X CRITERIO (kg ó litros)Total AperitivosCON FAMILIA</v>
      </c>
      <c r="B542" s="23">
        <v>0</v>
      </c>
      <c r="C542" s="23">
        <v>0</v>
      </c>
      <c r="D542" s="23" t="s">
        <v>163</v>
      </c>
      <c r="E542" s="56">
        <v>39.5613096175789</v>
      </c>
      <c r="F542" s="56">
        <v>39.242297359263503</v>
      </c>
      <c r="G542" s="56">
        <v>38.3257896089615</v>
      </c>
      <c r="H542" s="56">
        <v>37.693802038341197</v>
      </c>
      <c r="I542" s="56">
        <v>37.530911252412402</v>
      </c>
      <c r="J542" s="56">
        <v>39.088737112449699</v>
      </c>
      <c r="K542" s="56">
        <v>41.924547034337401</v>
      </c>
      <c r="L542" s="56">
        <v>37.0702779554843</v>
      </c>
      <c r="M542" s="85">
        <v>36.035862142202703</v>
      </c>
    </row>
    <row r="543" spans="1:13" x14ac:dyDescent="0.35">
      <c r="A543" s="23" t="str">
        <f>B279&amp;C509&amp;D543</f>
        <v>DISTRIBUCION VOLUMEN X CRITERIO (kg ó litros)Total AperitivosCON LA PAREJA</v>
      </c>
      <c r="B543" s="23">
        <v>0</v>
      </c>
      <c r="C543" s="23">
        <v>0</v>
      </c>
      <c r="D543" s="24" t="s">
        <v>165</v>
      </c>
      <c r="E543" s="24">
        <v>7.5737971384427798</v>
      </c>
      <c r="F543" s="24">
        <v>9.1324745202518702</v>
      </c>
      <c r="G543" s="24">
        <v>10.4948909959231</v>
      </c>
      <c r="H543" s="24">
        <v>8.9206083944264396</v>
      </c>
      <c r="I543" s="24">
        <v>8.8995847835783408</v>
      </c>
      <c r="J543" s="24">
        <v>10.102563035504501</v>
      </c>
      <c r="K543" s="24">
        <v>9.7841047529327305</v>
      </c>
      <c r="L543" s="24">
        <v>8.4124886056069101</v>
      </c>
      <c r="M543" s="85">
        <v>7.1335588827212799</v>
      </c>
    </row>
    <row r="544" spans="1:13" x14ac:dyDescent="0.35">
      <c r="A544" s="23" t="str">
        <f>B279&amp;C509&amp;D544</f>
        <v>DISTRIBUCION VOLUMEN X CRITERIO (kg ó litros)Total AperitivosESTABA SOLO/A</v>
      </c>
      <c r="B544" s="23">
        <v>0</v>
      </c>
      <c r="C544" s="23">
        <v>0</v>
      </c>
      <c r="D544" s="23" t="s">
        <v>167</v>
      </c>
      <c r="E544" s="56">
        <v>22.972525023524401</v>
      </c>
      <c r="F544" s="56">
        <v>23.059339311302502</v>
      </c>
      <c r="G544" s="56">
        <v>21.743682152989599</v>
      </c>
      <c r="H544" s="56">
        <v>23.3633977290439</v>
      </c>
      <c r="I544" s="56">
        <v>27.447242433566899</v>
      </c>
      <c r="J544" s="56">
        <v>26.409662734117401</v>
      </c>
      <c r="K544" s="56">
        <v>21.6291508606039</v>
      </c>
      <c r="L544" s="56">
        <v>23.746871525768402</v>
      </c>
      <c r="M544" s="85">
        <v>24.8545450484601</v>
      </c>
    </row>
    <row r="545" spans="1:13" x14ac:dyDescent="0.35">
      <c r="A545" s="23" t="str">
        <f>B279&amp;C509&amp;D545</f>
        <v>DISTRIBUCION VOLUMEN X CRITERIO (kg ó litros)Total AperitivosOTROS</v>
      </c>
      <c r="B545" s="23">
        <v>0</v>
      </c>
      <c r="C545" s="23">
        <v>0</v>
      </c>
      <c r="D545" s="24" t="s">
        <v>169</v>
      </c>
      <c r="E545" s="24">
        <v>2.6708876897332101</v>
      </c>
      <c r="F545" s="24">
        <v>1.56970195980795</v>
      </c>
      <c r="G545" s="24">
        <v>1.0798161232066099</v>
      </c>
      <c r="H545" s="24">
        <v>1.7018433106128401</v>
      </c>
      <c r="I545" s="24">
        <v>0.80383594063667496</v>
      </c>
      <c r="J545" s="24">
        <v>1.4953702664405599</v>
      </c>
      <c r="K545" s="24">
        <v>1.04081285363183</v>
      </c>
      <c r="L545" s="24">
        <v>1.58657541887987</v>
      </c>
      <c r="M545" s="85">
        <v>1.4485440033222401</v>
      </c>
    </row>
    <row r="546" spans="1:13" x14ac:dyDescent="0.35">
      <c r="A546" s="23" t="str">
        <f>B279&amp;C509&amp;D546</f>
        <v>DISTRIBUCION VOLUMEN X CRITERIO (kg ó litros)Total AperitivosESTAR TRABAJANDO</v>
      </c>
      <c r="B546" s="23">
        <v>0</v>
      </c>
      <c r="C546" s="23">
        <v>0</v>
      </c>
      <c r="D546" s="23" t="s">
        <v>171</v>
      </c>
      <c r="E546" s="56">
        <v>8.3147670470586394</v>
      </c>
      <c r="F546" s="56">
        <v>7.2365385926125798</v>
      </c>
      <c r="G546" s="56">
        <v>6.3442851435683103</v>
      </c>
      <c r="H546" s="56">
        <v>7.85005205641232</v>
      </c>
      <c r="I546" s="56">
        <v>7.4381305372976199</v>
      </c>
      <c r="J546" s="56">
        <v>9.4541503347337397</v>
      </c>
      <c r="K546" s="56">
        <v>5.2960226363922303</v>
      </c>
      <c r="L546" s="56">
        <v>6.5454156263163199</v>
      </c>
      <c r="M546" s="85">
        <v>6.3956854489134196</v>
      </c>
    </row>
    <row r="547" spans="1:13" x14ac:dyDescent="0.35">
      <c r="A547" s="23" t="str">
        <f>B279&amp;C509&amp;D547</f>
        <v>DISTRIBUCION VOLUMEN X CRITERIO (kg ó litros)Total AperitivosCOMIDA DE NEGOCIOS</v>
      </c>
      <c r="B547" s="23">
        <v>0</v>
      </c>
      <c r="C547" s="23">
        <v>0</v>
      </c>
      <c r="D547" s="24" t="s">
        <v>173</v>
      </c>
      <c r="E547" s="24">
        <v>0.33021421355147901</v>
      </c>
      <c r="F547" s="24">
        <v>0.19799877330729099</v>
      </c>
      <c r="G547" s="24">
        <v>4.6524861836550399E-2</v>
      </c>
      <c r="H547" s="24">
        <v>0.342785281638114</v>
      </c>
      <c r="I547" s="24">
        <v>0.66862817679642705</v>
      </c>
      <c r="J547" s="24" t="s">
        <v>203</v>
      </c>
      <c r="K547" s="24">
        <v>0.24771453382603201</v>
      </c>
      <c r="L547" s="24">
        <v>0.57630324044482495</v>
      </c>
      <c r="M547" s="85">
        <v>0.16026964429612001</v>
      </c>
    </row>
    <row r="548" spans="1:13" x14ac:dyDescent="0.35">
      <c r="A548" s="23" t="str">
        <f>B279&amp;C509&amp;D548</f>
        <v>DISTRIBUCION VOLUMEN X CRITERIO (kg ó litros)Total AperitivosPOR PLACER/RELAX</v>
      </c>
      <c r="B548" s="23">
        <v>0</v>
      </c>
      <c r="C548" s="23">
        <v>0</v>
      </c>
      <c r="D548" s="23" t="s">
        <v>175</v>
      </c>
      <c r="E548" s="56">
        <v>15.6640531172394</v>
      </c>
      <c r="F548" s="56">
        <v>19.8144999234515</v>
      </c>
      <c r="G548" s="56">
        <v>23.240276278958198</v>
      </c>
      <c r="H548" s="56">
        <v>19.3376035738954</v>
      </c>
      <c r="I548" s="56">
        <v>20.0698632064388</v>
      </c>
      <c r="J548" s="56">
        <v>19.289554488883098</v>
      </c>
      <c r="K548" s="56">
        <v>24.607768008142902</v>
      </c>
      <c r="L548" s="56">
        <v>18.4603787594185</v>
      </c>
      <c r="M548" s="85">
        <v>17.471796209325301</v>
      </c>
    </row>
    <row r="549" spans="1:13" x14ac:dyDescent="0.35">
      <c r="A549" s="23" t="str">
        <f>B279&amp;C509&amp;D549</f>
        <v>DISTRIBUCION VOLUMEN X CRITERIO (kg ó litros)Total AperitivosTENER HAMBRE/SIN PLANIFICAR</v>
      </c>
      <c r="B549" s="23">
        <v>0</v>
      </c>
      <c r="C549" s="23">
        <v>0</v>
      </c>
      <c r="D549" s="24" t="s">
        <v>177</v>
      </c>
      <c r="E549" s="24">
        <v>39.557807499405897</v>
      </c>
      <c r="F549" s="24">
        <v>39.255421570389203</v>
      </c>
      <c r="G549" s="24">
        <v>36.898081093262</v>
      </c>
      <c r="H549" s="24">
        <v>37.758052289732497</v>
      </c>
      <c r="I549" s="24">
        <v>40.416229147583302</v>
      </c>
      <c r="J549" s="24">
        <v>39.505829784821898</v>
      </c>
      <c r="K549" s="24">
        <v>34.936349803963601</v>
      </c>
      <c r="L549" s="24">
        <v>42.705947958342797</v>
      </c>
      <c r="M549" s="85">
        <v>43.065865005545803</v>
      </c>
    </row>
    <row r="550" spans="1:13" x14ac:dyDescent="0.35">
      <c r="A550" s="23" t="str">
        <f>B279&amp;C509&amp;D550</f>
        <v>DISTRIBUCION VOLUMEN X CRITERIO (kg ó litros)Total AperitivosESTAR DE COMPRAS</v>
      </c>
      <c r="B550" s="23">
        <v>0</v>
      </c>
      <c r="C550" s="23">
        <v>0</v>
      </c>
      <c r="D550" s="23" t="s">
        <v>179</v>
      </c>
      <c r="E550" s="56">
        <v>4.5815985000318902</v>
      </c>
      <c r="F550" s="56">
        <v>2.3132082085043</v>
      </c>
      <c r="G550" s="56">
        <v>2.1460850247157901</v>
      </c>
      <c r="H550" s="56">
        <v>3.3169784468933199</v>
      </c>
      <c r="I550" s="56">
        <v>2.0183750914792902</v>
      </c>
      <c r="J550" s="56">
        <v>1.6713135484977899</v>
      </c>
      <c r="K550" s="56">
        <v>2.6153852368094999</v>
      </c>
      <c r="L550" s="56">
        <v>2.3084262952391699</v>
      </c>
      <c r="M550" s="85">
        <v>1.9878907465370601</v>
      </c>
    </row>
    <row r="551" spans="1:13" x14ac:dyDescent="0.35">
      <c r="A551" s="23" t="str">
        <f>B279&amp;C509&amp;D551</f>
        <v>DISTRIBUCION VOLUMEN X CRITERIO (kg ó litros)Total AperitivosNO COCINAR EN CASA</v>
      </c>
      <c r="B551" s="23">
        <v>0</v>
      </c>
      <c r="C551" s="23">
        <v>0</v>
      </c>
      <c r="D551" s="24" t="s">
        <v>181</v>
      </c>
      <c r="E551" s="24">
        <v>3.5446649066701799</v>
      </c>
      <c r="F551" s="24">
        <v>2.47867931251885</v>
      </c>
      <c r="G551" s="24">
        <v>2.9336821024058</v>
      </c>
      <c r="H551" s="24">
        <v>3.2456141477230598</v>
      </c>
      <c r="I551" s="24">
        <v>3.5045402707850699</v>
      </c>
      <c r="J551" s="24">
        <v>3.3036050957090901</v>
      </c>
      <c r="K551" s="24">
        <v>3.7254152887619898</v>
      </c>
      <c r="L551" s="24">
        <v>2.9108155799655999</v>
      </c>
      <c r="M551" s="85">
        <v>3.2019824981471898</v>
      </c>
    </row>
    <row r="552" spans="1:13" x14ac:dyDescent="0.35">
      <c r="A552" s="23" t="str">
        <f>B279&amp;C509&amp;D552</f>
        <v>DISTRIBUCION VOLUMEN X CRITERIO (kg ó litros)Total AperitivosCELEBRACION/FIESTA/SALIR TOMAR</v>
      </c>
      <c r="B552" s="23">
        <v>0</v>
      </c>
      <c r="C552" s="23">
        <v>0</v>
      </c>
      <c r="D552" s="23" t="s">
        <v>183</v>
      </c>
      <c r="E552" s="56">
        <v>17.179628510483202</v>
      </c>
      <c r="F552" s="56">
        <v>18.938835993216401</v>
      </c>
      <c r="G552" s="56">
        <v>19.067660625777201</v>
      </c>
      <c r="H552" s="56">
        <v>17.780757909517401</v>
      </c>
      <c r="I552" s="56">
        <v>16.290064839986002</v>
      </c>
      <c r="J552" s="56">
        <v>16.293767018688499</v>
      </c>
      <c r="K552" s="56">
        <v>17.467533013214101</v>
      </c>
      <c r="L552" s="56">
        <v>16.235082498628199</v>
      </c>
      <c r="M552" s="85">
        <v>17.371984794411699</v>
      </c>
    </row>
    <row r="553" spans="1:13" x14ac:dyDescent="0.35">
      <c r="A553" s="23" t="str">
        <f>B279&amp;C509&amp;D553</f>
        <v>DISTRIBUCION VOLUMEN X CRITERIO (kg ó litros)Total AperitivosVIENDO DEPORTES</v>
      </c>
      <c r="B553" s="23">
        <v>0</v>
      </c>
      <c r="C553" s="23">
        <v>0</v>
      </c>
      <c r="D553" s="24" t="s">
        <v>185</v>
      </c>
      <c r="E553" s="24">
        <v>4.0948951516287497</v>
      </c>
      <c r="F553" s="24">
        <v>3.0885675386988098</v>
      </c>
      <c r="G553" s="24">
        <v>1.4378195138401699</v>
      </c>
      <c r="H553" s="24">
        <v>3.0075114732336701</v>
      </c>
      <c r="I553" s="24">
        <v>2.8101239258645299</v>
      </c>
      <c r="J553" s="24">
        <v>2.1003263635090001</v>
      </c>
      <c r="K553" s="24">
        <v>3.0849217931721</v>
      </c>
      <c r="L553" s="24">
        <v>2.2851949848615498</v>
      </c>
      <c r="M553" s="85">
        <v>2.7147530208417998</v>
      </c>
    </row>
    <row r="554" spans="1:13" x14ac:dyDescent="0.35">
      <c r="A554" s="23" t="str">
        <f>B279&amp;C509&amp;D554</f>
        <v>DISTRIBUCION VOLUMEN X CRITERIO (kg ó litros)Total AperitivosOTROS MOTIVOS</v>
      </c>
      <c r="B554" s="23">
        <v>0</v>
      </c>
      <c r="C554" s="23">
        <v>0</v>
      </c>
      <c r="D554" s="23" t="s">
        <v>186</v>
      </c>
      <c r="E554" s="56">
        <v>6.7323768196150899</v>
      </c>
      <c r="F554" s="56">
        <v>6.6762538504550797</v>
      </c>
      <c r="G554" s="56">
        <v>7.8855879240606503</v>
      </c>
      <c r="H554" s="56">
        <v>7.3606439387007798</v>
      </c>
      <c r="I554" s="56">
        <v>6.7840495726379499</v>
      </c>
      <c r="J554" s="56">
        <v>8.3814524344130898</v>
      </c>
      <c r="K554" s="56">
        <v>8.01889705366405</v>
      </c>
      <c r="L554" s="56">
        <v>7.9724355039312202</v>
      </c>
      <c r="M554" s="85">
        <v>7.6297698107493099</v>
      </c>
    </row>
    <row r="555" spans="1:13" x14ac:dyDescent="0.35">
      <c r="A555" s="23" t="str">
        <f>B555&amp;C555&amp;D555</f>
        <v>CONSUMO PER CAPITA (kg ó litros por individuo)TotalAlimentacionT.ESPAÑA</v>
      </c>
      <c r="B555" s="23" t="s">
        <v>54</v>
      </c>
      <c r="C555" s="23" t="s">
        <v>43</v>
      </c>
      <c r="D555" s="24" t="s">
        <v>46</v>
      </c>
      <c r="E555" s="24">
        <v>23.2311970135118</v>
      </c>
      <c r="F555" s="24">
        <v>25.3855820779163</v>
      </c>
      <c r="G555" s="24">
        <v>37.4183295318118</v>
      </c>
      <c r="H555" s="24">
        <v>24.1336329556508</v>
      </c>
      <c r="I555" s="24">
        <v>22.9284442215132</v>
      </c>
      <c r="J555" s="24">
        <v>24.885005669465301</v>
      </c>
      <c r="K555" s="24">
        <v>37.059423397778097</v>
      </c>
      <c r="L555" s="24">
        <v>23.445319441927101</v>
      </c>
      <c r="M555" s="85">
        <v>22.745660864841501</v>
      </c>
    </row>
    <row r="556" spans="1:13" x14ac:dyDescent="0.35">
      <c r="A556" s="23" t="str">
        <f>B555&amp;C555&amp;D556</f>
        <v>CONSUMO PER CAPITA (kg ó litros por individuo)TotalAlimentacionHiper+Super+Discount+G.A</v>
      </c>
      <c r="B556" s="23">
        <v>0</v>
      </c>
      <c r="C556" s="23">
        <v>0</v>
      </c>
      <c r="D556" s="23" t="s">
        <v>109</v>
      </c>
      <c r="E556" s="56">
        <v>1.71475614459135</v>
      </c>
      <c r="F556" s="56">
        <v>1.8559516380352801</v>
      </c>
      <c r="G556" s="56">
        <v>2.92377846998036</v>
      </c>
      <c r="H556" s="56">
        <v>1.80077633157112</v>
      </c>
      <c r="I556" s="56">
        <v>1.767737676359</v>
      </c>
      <c r="J556" s="56">
        <v>1.9603550865093999</v>
      </c>
      <c r="K556" s="56">
        <v>3.46871870936253</v>
      </c>
      <c r="L556" s="56">
        <v>1.9760417408068101</v>
      </c>
      <c r="M556" s="85">
        <v>2.1409271756903698</v>
      </c>
    </row>
    <row r="557" spans="1:13" x14ac:dyDescent="0.35">
      <c r="A557" s="23" t="str">
        <f>B555&amp;C555&amp;D557</f>
        <v>CONSUMO PER CAPITA (kg ó litros por individuo)TotalAlimentacionRestaurantes</v>
      </c>
      <c r="B557" s="23">
        <v>0</v>
      </c>
      <c r="C557" s="23">
        <v>0</v>
      </c>
      <c r="D557" s="24" t="s">
        <v>110</v>
      </c>
      <c r="E557" s="24">
        <v>4.76582123192272</v>
      </c>
      <c r="F557" s="24">
        <v>5.3356168622804203</v>
      </c>
      <c r="G557" s="24">
        <v>7.74203905836234</v>
      </c>
      <c r="H557" s="24">
        <v>5.5364865163544899</v>
      </c>
      <c r="I557" s="24">
        <v>5.0036033781983198</v>
      </c>
      <c r="J557" s="24">
        <v>5.3233209853256804</v>
      </c>
      <c r="K557" s="24">
        <v>7.5486418366874997</v>
      </c>
      <c r="L557" s="24">
        <v>5.0327775661372103</v>
      </c>
      <c r="M557" s="85">
        <v>5.1131734382245604</v>
      </c>
    </row>
    <row r="558" spans="1:13" x14ac:dyDescent="0.35">
      <c r="A558" s="23" t="str">
        <f>B555&amp;C555&amp;D558</f>
        <v>CONSUMO PER CAPITA (kg ó litros por individuo)TotalAlimentacionRestaurantes Fast Food</v>
      </c>
      <c r="B558" s="23">
        <v>0</v>
      </c>
      <c r="C558" s="23">
        <v>0</v>
      </c>
      <c r="D558" s="23" t="s">
        <v>111</v>
      </c>
      <c r="E558" s="56">
        <v>3.6990531335944401</v>
      </c>
      <c r="F558" s="56">
        <v>3.5513531040379802</v>
      </c>
      <c r="G558" s="56">
        <v>5.2619045822879702</v>
      </c>
      <c r="H558" s="56">
        <v>3.73546290966596</v>
      </c>
      <c r="I558" s="56">
        <v>3.5500103300645298</v>
      </c>
      <c r="J558" s="56">
        <v>3.7454860918873401</v>
      </c>
      <c r="K558" s="56">
        <v>5.4946854947266397</v>
      </c>
      <c r="L558" s="56">
        <v>3.9007751524337202</v>
      </c>
      <c r="M558" s="85">
        <v>3.5972688028572199</v>
      </c>
    </row>
    <row r="559" spans="1:13" x14ac:dyDescent="0.35">
      <c r="A559" s="23" t="str">
        <f>B555&amp;C555&amp;D559</f>
        <v>CONSUMO PER CAPITA (kg ó litros por individuo)TotalAlimentacionBares/Cafeterias/Cervecerias</v>
      </c>
      <c r="B559" s="23">
        <v>0</v>
      </c>
      <c r="C559" s="23">
        <v>0</v>
      </c>
      <c r="D559" s="24" t="s">
        <v>112</v>
      </c>
      <c r="E559" s="24">
        <v>9.7487391600792694</v>
      </c>
      <c r="F559" s="24">
        <v>10.6621453797628</v>
      </c>
      <c r="G559" s="24">
        <v>15.1148709344621</v>
      </c>
      <c r="H559" s="24">
        <v>9.7629840832540999</v>
      </c>
      <c r="I559" s="24">
        <v>9.3439265998011205</v>
      </c>
      <c r="J559" s="24">
        <v>10.275102805041801</v>
      </c>
      <c r="K559" s="24">
        <v>14.556888770692501</v>
      </c>
      <c r="L559" s="24">
        <v>9.2638363358996205</v>
      </c>
      <c r="M559" s="85">
        <v>8.7743184308574005</v>
      </c>
    </row>
    <row r="560" spans="1:13" x14ac:dyDescent="0.35">
      <c r="A560" s="23" t="str">
        <f>B555&amp;C555&amp;D560</f>
        <v>CONSUMO PER CAPITA (kg ó litros por individuo)TotalAlimentacionPanaderias/Pastelerias</v>
      </c>
      <c r="B560" s="23">
        <v>0</v>
      </c>
      <c r="C560" s="23">
        <v>0</v>
      </c>
      <c r="D560" s="23" t="s">
        <v>113</v>
      </c>
      <c r="E560" s="56">
        <v>0.319426558488561</v>
      </c>
      <c r="F560" s="56">
        <v>0.31934382595062399</v>
      </c>
      <c r="G560" s="56">
        <v>0.35682116488710303</v>
      </c>
      <c r="H560" s="56">
        <v>0.34162653899546103</v>
      </c>
      <c r="I560" s="56">
        <v>0.35017857513226502</v>
      </c>
      <c r="J560" s="56">
        <v>0.334946888012494</v>
      </c>
      <c r="K560" s="56">
        <v>0.44767221606422403</v>
      </c>
      <c r="L560" s="56">
        <v>0.36189667690935401</v>
      </c>
      <c r="M560" s="85">
        <v>0.38457376036159202</v>
      </c>
    </row>
    <row r="561" spans="1:13" x14ac:dyDescent="0.35">
      <c r="A561" s="23" t="str">
        <f>B555&amp;C555&amp;D561</f>
        <v>CONSUMO PER CAPITA (kg ó litros por individuo)TotalAlimentacionTda.Alimentacion/Delicatesen</v>
      </c>
      <c r="B561" s="23">
        <v>0</v>
      </c>
      <c r="C561" s="23">
        <v>0</v>
      </c>
      <c r="D561" s="24" t="s">
        <v>114</v>
      </c>
      <c r="E561" s="24">
        <v>0.31165171318620699</v>
      </c>
      <c r="F561" s="24">
        <v>0.38686286876354598</v>
      </c>
      <c r="G561" s="24">
        <v>0.57684146073519904</v>
      </c>
      <c r="H561" s="24">
        <v>0.282823649202182</v>
      </c>
      <c r="I561" s="24">
        <v>0.27809881617582</v>
      </c>
      <c r="J561" s="24">
        <v>0.26534804659036099</v>
      </c>
      <c r="K561" s="24">
        <v>0.44018161106782799</v>
      </c>
      <c r="L561" s="24">
        <v>0.25360635922673203</v>
      </c>
      <c r="M561" s="85">
        <v>0.26953558525864202</v>
      </c>
    </row>
    <row r="562" spans="1:13" x14ac:dyDescent="0.35">
      <c r="A562" s="23" t="str">
        <f>B555&amp;C555&amp;D562</f>
        <v>CONSUMO PER CAPITA (kg ó litros por individuo)TotalAlimentacionCanal Conveniencia/24h</v>
      </c>
      <c r="B562" s="23">
        <v>0</v>
      </c>
      <c r="C562" s="23">
        <v>0</v>
      </c>
      <c r="D562" s="23" t="s">
        <v>116</v>
      </c>
      <c r="E562" s="56">
        <v>0.82113649185051696</v>
      </c>
      <c r="F562" s="56">
        <v>0.81192705482739203</v>
      </c>
      <c r="G562" s="56">
        <v>1.20314595068665</v>
      </c>
      <c r="H562" s="56">
        <v>0.78993386558642698</v>
      </c>
      <c r="I562" s="56">
        <v>0.78529293004988698</v>
      </c>
      <c r="J562" s="56">
        <v>0.74916442218879298</v>
      </c>
      <c r="K562" s="56">
        <v>0.96566282668766701</v>
      </c>
      <c r="L562" s="56">
        <v>0.74651671359409899</v>
      </c>
      <c r="M562" s="85">
        <v>0.73793830880226297</v>
      </c>
    </row>
    <row r="563" spans="1:13" x14ac:dyDescent="0.35">
      <c r="A563" s="23" t="str">
        <f>B555&amp;C555&amp;D563</f>
        <v>CONSUMO PER CAPITA (kg ó litros por individuo)TotalAlimentacionHoteles</v>
      </c>
      <c r="B563" s="23">
        <v>0</v>
      </c>
      <c r="C563" s="23">
        <v>0</v>
      </c>
      <c r="D563" s="24" t="s">
        <v>117</v>
      </c>
      <c r="E563" s="24">
        <v>0.125157121885413</v>
      </c>
      <c r="F563" s="24">
        <v>0.134071829862553</v>
      </c>
      <c r="G563" s="24">
        <v>0.27640203555762699</v>
      </c>
      <c r="H563" s="24">
        <v>9.3813759002951205E-2</v>
      </c>
      <c r="I563" s="24">
        <v>8.06129684776732E-2</v>
      </c>
      <c r="J563" s="24">
        <v>0.113181128473842</v>
      </c>
      <c r="K563" s="24">
        <v>0.29335999859196099</v>
      </c>
      <c r="L563" s="24">
        <v>0.128201221970663</v>
      </c>
      <c r="M563" s="85">
        <v>8.0180725383924803E-2</v>
      </c>
    </row>
    <row r="564" spans="1:13" x14ac:dyDescent="0.35">
      <c r="A564" s="23" t="str">
        <f>B555&amp;C555&amp;D564</f>
        <v>CONSUMO PER CAPITA (kg ó litros por individuo)TotalAlimentacionEstaciones de servicio</v>
      </c>
      <c r="B564" s="23">
        <v>0</v>
      </c>
      <c r="C564" s="23">
        <v>0</v>
      </c>
      <c r="D564" s="23" t="s">
        <v>118</v>
      </c>
      <c r="E564" s="56">
        <v>0.329177895783962</v>
      </c>
      <c r="F564" s="56">
        <v>0.37713550092459203</v>
      </c>
      <c r="G564" s="56">
        <v>0.62219295230100702</v>
      </c>
      <c r="H564" s="56">
        <v>0.32436049963083702</v>
      </c>
      <c r="I564" s="56">
        <v>0.27906762517914502</v>
      </c>
      <c r="J564" s="56">
        <v>0.34515085887353703</v>
      </c>
      <c r="K564" s="56">
        <v>0.61211436375666195</v>
      </c>
      <c r="L564" s="56">
        <v>0.32174177115801</v>
      </c>
      <c r="M564" s="85">
        <v>0.28611894447080199</v>
      </c>
    </row>
    <row r="565" spans="1:13" x14ac:dyDescent="0.35">
      <c r="A565" s="23" t="str">
        <f>B555&amp;C555&amp;D565</f>
        <v>CONSUMO PER CAPITA (kg ó litros por individuo)TotalAlimentacionMaquinas dispensadoras</v>
      </c>
      <c r="B565" s="23">
        <v>0</v>
      </c>
      <c r="C565" s="23">
        <v>0</v>
      </c>
      <c r="D565" s="24" t="s">
        <v>119</v>
      </c>
      <c r="E565" s="24">
        <v>0.41362191965712303</v>
      </c>
      <c r="F565" s="24">
        <v>0.41058972104258601</v>
      </c>
      <c r="G565" s="24">
        <v>0.54966168665012105</v>
      </c>
      <c r="H565" s="24">
        <v>0.33308420743621397</v>
      </c>
      <c r="I565" s="24">
        <v>0.39147917769560298</v>
      </c>
      <c r="J565" s="24">
        <v>0.40276490439796703</v>
      </c>
      <c r="K565" s="24">
        <v>0.54805081149513402</v>
      </c>
      <c r="L565" s="24">
        <v>0.40378998181292203</v>
      </c>
      <c r="M565" s="85">
        <v>0.39616296621589497</v>
      </c>
    </row>
    <row r="566" spans="1:13" x14ac:dyDescent="0.35">
      <c r="A566" s="23" t="str">
        <f>B555&amp;C555&amp;D566</f>
        <v>CONSUMO PER CAPITA (kg ó litros por individuo)TotalAlimentacionServicio en la empresa</v>
      </c>
      <c r="B566" s="23">
        <v>0</v>
      </c>
      <c r="C566" s="23">
        <v>0</v>
      </c>
      <c r="D566" s="23" t="s">
        <v>120</v>
      </c>
      <c r="E566" s="56">
        <v>0.24331529472994301</v>
      </c>
      <c r="F566" s="56">
        <v>0.279116118783372</v>
      </c>
      <c r="G566" s="56">
        <v>0.34977916334139902</v>
      </c>
      <c r="H566" s="56">
        <v>0.28215914062800201</v>
      </c>
      <c r="I566" s="56">
        <v>0.28101319000050701</v>
      </c>
      <c r="J566" s="56">
        <v>0.28000267610790802</v>
      </c>
      <c r="K566" s="56">
        <v>0.34638302450858999</v>
      </c>
      <c r="L566" s="56">
        <v>0.23796636043913999</v>
      </c>
      <c r="M566" s="85">
        <v>0.18842562917427999</v>
      </c>
    </row>
    <row r="567" spans="1:13" x14ac:dyDescent="0.35">
      <c r="A567" s="23" t="str">
        <f>B555&amp;C555&amp;D567</f>
        <v>CONSUMO PER CAPITA (kg ó litros por individuo)TotalAlimentacionResto de canales</v>
      </c>
      <c r="B567" s="23">
        <v>0</v>
      </c>
      <c r="C567" s="23">
        <v>0</v>
      </c>
      <c r="D567" s="24" t="s">
        <v>121</v>
      </c>
      <c r="E567" s="24">
        <v>0.73934064047197601</v>
      </c>
      <c r="F567" s="24">
        <v>1.26146666951926</v>
      </c>
      <c r="G567" s="24">
        <v>2.4408840662619902</v>
      </c>
      <c r="H567" s="24">
        <v>0.85012312173765303</v>
      </c>
      <c r="I567" s="24">
        <v>0.81742628453308597</v>
      </c>
      <c r="J567" s="24">
        <v>1.09017982280211</v>
      </c>
      <c r="K567" s="24">
        <v>2.3370634633393301</v>
      </c>
      <c r="L567" s="24">
        <v>0.81816822964031999</v>
      </c>
      <c r="M567" s="85">
        <v>0.777038231858171</v>
      </c>
    </row>
    <row r="568" spans="1:13" x14ac:dyDescent="0.35">
      <c r="A568" s="23" t="str">
        <f>B555&amp;C555&amp;D568</f>
        <v>CONSUMO PER CAPITA (kg ó litros por individuo)TotalAlimentacionEN LA CALLE</v>
      </c>
      <c r="B568" s="23">
        <v>0</v>
      </c>
      <c r="C568" s="23">
        <v>0</v>
      </c>
      <c r="D568" s="23" t="s">
        <v>123</v>
      </c>
      <c r="E568" s="56">
        <v>0.85480532532032105</v>
      </c>
      <c r="F568" s="56">
        <v>1.0978548733867499</v>
      </c>
      <c r="G568" s="56">
        <v>2.1560898514673998</v>
      </c>
      <c r="H568" s="56">
        <v>0.85220669752953704</v>
      </c>
      <c r="I568" s="56">
        <v>0.74411418002635998</v>
      </c>
      <c r="J568" s="56">
        <v>0.934106883278779</v>
      </c>
      <c r="K568" s="56">
        <v>1.9691256525362799</v>
      </c>
      <c r="L568" s="56">
        <v>0.78627783878660396</v>
      </c>
      <c r="M568" s="85">
        <v>0.78096937771420305</v>
      </c>
    </row>
    <row r="569" spans="1:13" x14ac:dyDescent="0.35">
      <c r="A569" s="23" t="str">
        <f>B555&amp;C555&amp;D569</f>
        <v>CONSUMO PER CAPITA (kg ó litros por individuo)TotalAlimentacionEN CASA DE OTROS</v>
      </c>
      <c r="B569" s="23">
        <v>0</v>
      </c>
      <c r="C569" s="23">
        <v>0</v>
      </c>
      <c r="D569" s="24" t="s">
        <v>125</v>
      </c>
      <c r="E569" s="24">
        <v>1.1984277331051501</v>
      </c>
      <c r="F569" s="24">
        <v>1.0947286865206201</v>
      </c>
      <c r="G569" s="24">
        <v>1.48851226144903</v>
      </c>
      <c r="H569" s="24">
        <v>1.32808120041969</v>
      </c>
      <c r="I569" s="24">
        <v>1.2121221389069301</v>
      </c>
      <c r="J569" s="24">
        <v>1.20622842152036</v>
      </c>
      <c r="K569" s="24">
        <v>1.97793967251613</v>
      </c>
      <c r="L569" s="24">
        <v>1.4262069503660599</v>
      </c>
      <c r="M569" s="85">
        <v>1.5663688254085999</v>
      </c>
    </row>
    <row r="570" spans="1:13" x14ac:dyDescent="0.35">
      <c r="A570" s="23" t="str">
        <f>B555&amp;C555&amp;D570</f>
        <v>CONSUMO PER CAPITA (kg ó litros por individuo)TotalAlimentacionEN EL ESTABLECIMIENTO</v>
      </c>
      <c r="B570" s="23">
        <v>0</v>
      </c>
      <c r="C570" s="23">
        <v>0</v>
      </c>
      <c r="D570" s="23" t="s">
        <v>127</v>
      </c>
      <c r="E570" s="56">
        <v>16.363521021145399</v>
      </c>
      <c r="F570" s="56">
        <v>18.310759933746599</v>
      </c>
      <c r="G570" s="56">
        <v>27.193167509288401</v>
      </c>
      <c r="H570" s="56">
        <v>17.421705086562799</v>
      </c>
      <c r="I570" s="56">
        <v>16.194418825972601</v>
      </c>
      <c r="J570" s="56">
        <v>17.996061272236801</v>
      </c>
      <c r="K570" s="56">
        <v>26.751974683995101</v>
      </c>
      <c r="L570" s="56">
        <v>16.7584799598337</v>
      </c>
      <c r="M570" s="85">
        <v>15.7497039412895</v>
      </c>
    </row>
    <row r="571" spans="1:13" x14ac:dyDescent="0.35">
      <c r="A571" s="23" t="str">
        <f>B555&amp;C555&amp;D571</f>
        <v>CONSUMO PER CAPITA (kg ó litros por individuo)TotalAlimentacionEN EL TRABAJO</v>
      </c>
      <c r="B571" s="23">
        <v>0</v>
      </c>
      <c r="C571" s="23">
        <v>0</v>
      </c>
      <c r="D571" s="24" t="s">
        <v>129</v>
      </c>
      <c r="E571" s="24">
        <v>1.47252669953663</v>
      </c>
      <c r="F571" s="24">
        <v>1.46693637020173</v>
      </c>
      <c r="G571" s="24">
        <v>1.7873038788317599</v>
      </c>
      <c r="H571" s="24">
        <v>1.3029173191983201</v>
      </c>
      <c r="I571" s="24">
        <v>1.4790839823042401</v>
      </c>
      <c r="J571" s="24">
        <v>1.5053408429730599</v>
      </c>
      <c r="K571" s="24">
        <v>1.72784672995888</v>
      </c>
      <c r="L571" s="24">
        <v>1.23182559528158</v>
      </c>
      <c r="M571" s="85">
        <v>1.17001866572333</v>
      </c>
    </row>
    <row r="572" spans="1:13" x14ac:dyDescent="0.35">
      <c r="A572" s="23" t="str">
        <f>B555&amp;C555&amp;D572</f>
        <v>CONSUMO PER CAPITA (kg ó litros por individuo)TotalAlimentacionEN COLEGIO/INSTITUTO/UNIV.</v>
      </c>
      <c r="B572" s="23">
        <v>0</v>
      </c>
      <c r="C572" s="23">
        <v>0</v>
      </c>
      <c r="D572" s="23" t="s">
        <v>131</v>
      </c>
      <c r="E572" s="56">
        <v>5.1420262033843402E-2</v>
      </c>
      <c r="F572" s="56">
        <v>4.3684484728414401E-2</v>
      </c>
      <c r="G572" s="56">
        <v>5.3807199568809097E-2</v>
      </c>
      <c r="H572" s="56">
        <v>5.1488232533381403E-2</v>
      </c>
      <c r="I572" s="56">
        <v>4.1448225173423198E-2</v>
      </c>
      <c r="J572" s="56">
        <v>3.2684607257254597E-2</v>
      </c>
      <c r="K572" s="56">
        <v>3.7998343418527598E-2</v>
      </c>
      <c r="L572" s="56">
        <v>7.0404003489270103E-2</v>
      </c>
      <c r="M572" s="85">
        <v>3.2202287788584999E-2</v>
      </c>
    </row>
    <row r="573" spans="1:13" x14ac:dyDescent="0.35">
      <c r="A573" s="23" t="str">
        <f>B555&amp;C555&amp;D573</f>
        <v>CONSUMO PER CAPITA (kg ó litros por individuo)TotalAlimentacionEN MI CASA</v>
      </c>
      <c r="B573" s="23">
        <v>0</v>
      </c>
      <c r="C573" s="23">
        <v>0</v>
      </c>
      <c r="D573" s="24" t="s">
        <v>133</v>
      </c>
      <c r="E573" s="24">
        <v>2.7387047699844298</v>
      </c>
      <c r="F573" s="24">
        <v>2.70301838600018</v>
      </c>
      <c r="G573" s="24">
        <v>3.48404666537273</v>
      </c>
      <c r="H573" s="24">
        <v>2.59008007779014</v>
      </c>
      <c r="I573" s="24">
        <v>2.6897258509430801</v>
      </c>
      <c r="J573" s="24">
        <v>2.6057007923059001</v>
      </c>
      <c r="K573" s="24">
        <v>3.4408662870406799</v>
      </c>
      <c r="L573" s="24">
        <v>2.5887395635130201</v>
      </c>
      <c r="M573" s="85">
        <v>2.7826997909802502</v>
      </c>
    </row>
    <row r="574" spans="1:13" x14ac:dyDescent="0.35">
      <c r="A574" s="23" t="str">
        <f>B555&amp;C555&amp;D574</f>
        <v>CONSUMO PER CAPITA (kg ó litros por individuo)TotalAlimentacionEN M.TRANSP.(AVION,TREN,AUTOC,E</v>
      </c>
      <c r="B574" s="23">
        <v>0</v>
      </c>
      <c r="C574" s="23">
        <v>0</v>
      </c>
      <c r="D574" s="23" t="s">
        <v>135</v>
      </c>
      <c r="E574" s="56">
        <v>3.8162563279816299E-2</v>
      </c>
      <c r="F574" s="56">
        <v>1.5331517940667699E-2</v>
      </c>
      <c r="G574" s="56">
        <v>4.9847576014310398E-2</v>
      </c>
      <c r="H574" s="56">
        <v>2.08843703992545E-2</v>
      </c>
      <c r="I574" s="56">
        <v>2.5554704814629702E-2</v>
      </c>
      <c r="J574" s="56">
        <v>1.63879270259699E-2</v>
      </c>
      <c r="K574" s="56">
        <v>5.2883858037645899E-2</v>
      </c>
      <c r="L574" s="56">
        <v>2.2347550182110699E-2</v>
      </c>
      <c r="M574" s="85">
        <v>2.9009834717572399E-2</v>
      </c>
    </row>
    <row r="575" spans="1:13" x14ac:dyDescent="0.35">
      <c r="A575" s="23" t="str">
        <f>B555&amp;C555&amp;D575</f>
        <v>CONSUMO PER CAPITA (kg ó litros por individuo)TotalAlimentacionEN OTRO LUGAR</v>
      </c>
      <c r="B575" s="23">
        <v>0</v>
      </c>
      <c r="C575" s="23">
        <v>0</v>
      </c>
      <c r="D575" s="24" t="s">
        <v>137</v>
      </c>
      <c r="E575" s="24">
        <v>0.51362774402796496</v>
      </c>
      <c r="F575" s="24">
        <v>0.65326776335834102</v>
      </c>
      <c r="G575" s="24">
        <v>1.2055461902520599</v>
      </c>
      <c r="H575" s="24">
        <v>0.56627246870029702</v>
      </c>
      <c r="I575" s="24">
        <v>0.541980074730957</v>
      </c>
      <c r="J575" s="24">
        <v>0.58849614717136101</v>
      </c>
      <c r="K575" s="24">
        <v>1.10079137315539</v>
      </c>
      <c r="L575" s="24">
        <v>0.56103330089231296</v>
      </c>
      <c r="M575" s="85">
        <v>0.63469162189629702</v>
      </c>
    </row>
    <row r="576" spans="1:13" x14ac:dyDescent="0.35">
      <c r="A576" s="23" t="str">
        <f>B555&amp;C555&amp;D576</f>
        <v>CONSUMO PER CAPITA (kg ó litros por individuo)TotalAlimentacionDESAYUNO</v>
      </c>
      <c r="B576" s="23">
        <v>0</v>
      </c>
      <c r="C576" s="23">
        <v>0</v>
      </c>
      <c r="D576" s="23" t="s">
        <v>139</v>
      </c>
      <c r="E576" s="56">
        <v>2.77672598256743</v>
      </c>
      <c r="F576" s="56">
        <v>2.70493822661301</v>
      </c>
      <c r="G576" s="56">
        <v>3.7160609578255701</v>
      </c>
      <c r="H576" s="56">
        <v>2.6396916753196602</v>
      </c>
      <c r="I576" s="56">
        <v>2.7231782688094999</v>
      </c>
      <c r="J576" s="56">
        <v>2.6156664207933402</v>
      </c>
      <c r="K576" s="56">
        <v>3.50494010364099</v>
      </c>
      <c r="L576" s="56">
        <v>2.4604293820234302</v>
      </c>
      <c r="M576" s="85">
        <v>2.4168663140022102</v>
      </c>
    </row>
    <row r="577" spans="1:13" x14ac:dyDescent="0.35">
      <c r="A577" s="23" t="str">
        <f>B555&amp;C555&amp;D577</f>
        <v>CONSUMO PER CAPITA (kg ó litros por individuo)TotalAlimentacionAPERITIVO/ANTES DE COMER</v>
      </c>
      <c r="B577" s="23">
        <v>0</v>
      </c>
      <c r="C577" s="23">
        <v>0</v>
      </c>
      <c r="D577" s="24" t="s">
        <v>141</v>
      </c>
      <c r="E577" s="24">
        <v>2.4503036119143098</v>
      </c>
      <c r="F577" s="24">
        <v>2.7265056106573602</v>
      </c>
      <c r="G577" s="24">
        <v>3.91575874074123</v>
      </c>
      <c r="H577" s="24">
        <v>2.6321437944411898</v>
      </c>
      <c r="I577" s="24">
        <v>2.3169280078732402</v>
      </c>
      <c r="J577" s="24">
        <v>2.5292708916064601</v>
      </c>
      <c r="K577" s="24">
        <v>3.7383146228494502</v>
      </c>
      <c r="L577" s="24">
        <v>2.32895258988008</v>
      </c>
      <c r="M577" s="85">
        <v>2.2222056779107699</v>
      </c>
    </row>
    <row r="578" spans="1:13" x14ac:dyDescent="0.35">
      <c r="A578" s="23" t="str">
        <f>B555&amp;C555&amp;D578</f>
        <v>CONSUMO PER CAPITA (kg ó litros por individuo)TotalAlimentacionCOMIDA</v>
      </c>
      <c r="B578" s="23">
        <v>0</v>
      </c>
      <c r="C578" s="23">
        <v>0</v>
      </c>
      <c r="D578" s="23" t="s">
        <v>143</v>
      </c>
      <c r="E578" s="56">
        <v>8.8967633003638795</v>
      </c>
      <c r="F578" s="56">
        <v>9.5773704911216395</v>
      </c>
      <c r="G578" s="56">
        <v>12.9521715992514</v>
      </c>
      <c r="H578" s="56">
        <v>9.5485485526500096</v>
      </c>
      <c r="I578" s="56">
        <v>8.9404287652714203</v>
      </c>
      <c r="J578" s="56">
        <v>9.5818619302429209</v>
      </c>
      <c r="K578" s="56">
        <v>13.3582451014046</v>
      </c>
      <c r="L578" s="56">
        <v>9.6298164077531094</v>
      </c>
      <c r="M578" s="85">
        <v>9.3399835571700205</v>
      </c>
    </row>
    <row r="579" spans="1:13" x14ac:dyDescent="0.35">
      <c r="A579" s="23" t="str">
        <f>B555&amp;C555&amp;D579</f>
        <v>CONSUMO PER CAPITA (kg ó litros por individuo)TotalAlimentacionTARDE/MERIENDA</v>
      </c>
      <c r="B579" s="23">
        <v>0</v>
      </c>
      <c r="C579" s="23">
        <v>0</v>
      </c>
      <c r="D579" s="24" t="s">
        <v>145</v>
      </c>
      <c r="E579" s="24">
        <v>2.1795268400096499</v>
      </c>
      <c r="F579" s="24">
        <v>2.4454444278888401</v>
      </c>
      <c r="G579" s="24">
        <v>3.6526158321307598</v>
      </c>
      <c r="H579" s="24">
        <v>2.0708136960993699</v>
      </c>
      <c r="I579" s="24">
        <v>1.96524663078725</v>
      </c>
      <c r="J579" s="24">
        <v>2.4706145243905602</v>
      </c>
      <c r="K579" s="24">
        <v>3.34247136009553</v>
      </c>
      <c r="L579" s="24">
        <v>1.9800037490984901</v>
      </c>
      <c r="M579" s="85">
        <v>1.9294130991296501</v>
      </c>
    </row>
    <row r="580" spans="1:13" x14ac:dyDescent="0.35">
      <c r="A580" s="23" t="str">
        <f>B555&amp;C555&amp;D580</f>
        <v>CONSUMO PER CAPITA (kg ó litros por individuo)TotalAlimentacionANTES DE CENAR</v>
      </c>
      <c r="B580" s="23">
        <v>0</v>
      </c>
      <c r="C580" s="23">
        <v>0</v>
      </c>
      <c r="D580" s="23" t="s">
        <v>147</v>
      </c>
      <c r="E580" s="56">
        <v>1.2054640970814601</v>
      </c>
      <c r="F580" s="56">
        <v>1.3672254233827601</v>
      </c>
      <c r="G580" s="56">
        <v>2.1156619760712498</v>
      </c>
      <c r="H580" s="56">
        <v>1.2541343422798199</v>
      </c>
      <c r="I580" s="56">
        <v>1.1711016736485</v>
      </c>
      <c r="J580" s="56">
        <v>1.30101921953487</v>
      </c>
      <c r="K580" s="56">
        <v>2.0965291815710101</v>
      </c>
      <c r="L580" s="56">
        <v>1.22781180673156</v>
      </c>
      <c r="M580" s="85">
        <v>1.1539816473376301</v>
      </c>
    </row>
    <row r="581" spans="1:13" x14ac:dyDescent="0.35">
      <c r="A581" s="23" t="str">
        <f>B555&amp;C555&amp;D581</f>
        <v>CONSUMO PER CAPITA (kg ó litros por individuo)TotalAlimentacionCENA</v>
      </c>
      <c r="B581" s="23">
        <v>0</v>
      </c>
      <c r="C581" s="23">
        <v>0</v>
      </c>
      <c r="D581" s="24" t="s">
        <v>149</v>
      </c>
      <c r="E581" s="24">
        <v>4.4680509366322703</v>
      </c>
      <c r="F581" s="24">
        <v>5.0157761252500404</v>
      </c>
      <c r="G581" s="24">
        <v>8.5856335718378993</v>
      </c>
      <c r="H581" s="24">
        <v>4.7459908847614001</v>
      </c>
      <c r="I581" s="24">
        <v>4.5132375379199399</v>
      </c>
      <c r="J581" s="24">
        <v>4.9486846038782399</v>
      </c>
      <c r="K581" s="24">
        <v>8.45479866681349</v>
      </c>
      <c r="L581" s="24">
        <v>4.6532374685292996</v>
      </c>
      <c r="M581" s="85">
        <v>4.5199584731166897</v>
      </c>
    </row>
    <row r="582" spans="1:13" x14ac:dyDescent="0.35">
      <c r="A582" s="23" t="str">
        <f>B555&amp;C555&amp;D582</f>
        <v>CONSUMO PER CAPITA (kg ó litros por individuo)TotalAlimentacionDESPUES DE LA CENA</v>
      </c>
      <c r="B582" s="23">
        <v>0</v>
      </c>
      <c r="C582" s="23">
        <v>0</v>
      </c>
      <c r="D582" s="23" t="s">
        <v>151</v>
      </c>
      <c r="E582" s="56">
        <v>0.29444659252419803</v>
      </c>
      <c r="F582" s="56">
        <v>0.34300559269730002</v>
      </c>
      <c r="G582" s="56">
        <v>0.79222344128543798</v>
      </c>
      <c r="H582" s="56">
        <v>0.292358180835808</v>
      </c>
      <c r="I582" s="56">
        <v>0.275483542275759</v>
      </c>
      <c r="J582" s="56">
        <v>0.323649194235892</v>
      </c>
      <c r="K582" s="56">
        <v>0.81239586803096597</v>
      </c>
      <c r="L582" s="56">
        <v>0.332955094505264</v>
      </c>
      <c r="M582" s="85">
        <v>0.29923385951563503</v>
      </c>
    </row>
    <row r="583" spans="1:13" x14ac:dyDescent="0.35">
      <c r="A583" s="23" t="str">
        <f>B555&amp;C555&amp;D583</f>
        <v>CONSUMO PER CAPITA (kg ó litros por individuo)TotalAlimentacionDURANTE EL DIA</v>
      </c>
      <c r="B583" s="23">
        <v>0</v>
      </c>
      <c r="C583" s="23">
        <v>0</v>
      </c>
      <c r="D583" s="24" t="s">
        <v>153</v>
      </c>
      <c r="E583" s="24">
        <v>0.95991089115118</v>
      </c>
      <c r="F583" s="24">
        <v>1.2053127694397101</v>
      </c>
      <c r="G583" s="24">
        <v>1.68820283564451</v>
      </c>
      <c r="H583" s="24">
        <v>0.94995583150888696</v>
      </c>
      <c r="I583" s="24">
        <v>1.02284143059199</v>
      </c>
      <c r="J583" s="24">
        <v>1.1142402905461599</v>
      </c>
      <c r="K583" s="24">
        <v>1.75172740669825</v>
      </c>
      <c r="L583" s="24">
        <v>0.83210850599164599</v>
      </c>
      <c r="M583" s="85">
        <v>0.86402180579457499</v>
      </c>
    </row>
    <row r="584" spans="1:13" x14ac:dyDescent="0.35">
      <c r="A584" s="23" t="str">
        <f>B555&amp;C555&amp;D584</f>
        <v>CONSUMO PER CAPITA (kg ó litros por individuo)TotalAlimentacionCON AMIGOS</v>
      </c>
      <c r="B584" s="23">
        <v>0</v>
      </c>
      <c r="C584" s="23">
        <v>0</v>
      </c>
      <c r="D584" s="23" t="s">
        <v>155</v>
      </c>
      <c r="E584" s="56">
        <v>6.2043908638493699</v>
      </c>
      <c r="F584" s="56">
        <v>6.4904580632008999</v>
      </c>
      <c r="G584" s="56">
        <v>9.2921086372844197</v>
      </c>
      <c r="H584" s="56">
        <v>6.7299186283229</v>
      </c>
      <c r="I584" s="56">
        <v>5.9828159901326803</v>
      </c>
      <c r="J584" s="56">
        <v>6.3189692927494798</v>
      </c>
      <c r="K584" s="56">
        <v>9.2914243486862897</v>
      </c>
      <c r="L584" s="56">
        <v>6.1674390671981403</v>
      </c>
      <c r="M584" s="85">
        <v>6.0911774927053903</v>
      </c>
    </row>
    <row r="585" spans="1:13" x14ac:dyDescent="0.35">
      <c r="A585" s="23" t="str">
        <f>B555&amp;C555&amp;D585</f>
        <v>CONSUMO PER CAPITA (kg ó litros por individuo)TotalAlimentacionCON CLIENTES</v>
      </c>
      <c r="B585" s="23">
        <v>0</v>
      </c>
      <c r="C585" s="23">
        <v>0</v>
      </c>
      <c r="D585" s="24" t="s">
        <v>157</v>
      </c>
      <c r="E585" s="24">
        <v>7.5019354479973904E-2</v>
      </c>
      <c r="F585" s="24">
        <v>7.9078450225784497E-2</v>
      </c>
      <c r="G585" s="24">
        <v>0.126075701206151</v>
      </c>
      <c r="H585" s="24">
        <v>0.15759411316007799</v>
      </c>
      <c r="I585" s="24">
        <v>0.12272824393636</v>
      </c>
      <c r="J585" s="24">
        <v>8.3247832279668005E-2</v>
      </c>
      <c r="K585" s="24">
        <v>0.14258481455236499</v>
      </c>
      <c r="L585" s="24">
        <v>0.153651717483861</v>
      </c>
      <c r="M585" s="85">
        <v>0.14360700192043699</v>
      </c>
    </row>
    <row r="586" spans="1:13" x14ac:dyDescent="0.35">
      <c r="A586" s="23" t="str">
        <f>B555&amp;C555&amp;D586</f>
        <v>CONSUMO PER CAPITA (kg ó litros por individuo)TotalAlimentacionCON COMPAÑEROS DE TRABAJO</v>
      </c>
      <c r="B586" s="23">
        <v>0</v>
      </c>
      <c r="C586" s="23">
        <v>0</v>
      </c>
      <c r="D586" s="23" t="s">
        <v>159</v>
      </c>
      <c r="E586" s="56">
        <v>1.4948119159198201</v>
      </c>
      <c r="F586" s="56">
        <v>1.51765372962037</v>
      </c>
      <c r="G586" s="56">
        <v>1.6518509893692299</v>
      </c>
      <c r="H586" s="56">
        <v>1.4794178010188299</v>
      </c>
      <c r="I586" s="56">
        <v>1.6888249320631401</v>
      </c>
      <c r="J586" s="56">
        <v>1.6630623698634801</v>
      </c>
      <c r="K586" s="56">
        <v>1.6692559672377201</v>
      </c>
      <c r="L586" s="56">
        <v>1.38516434863067</v>
      </c>
      <c r="M586" s="85">
        <v>1.24979826684507</v>
      </c>
    </row>
    <row r="587" spans="1:13" x14ac:dyDescent="0.35">
      <c r="A587" s="23" t="str">
        <f>B555&amp;C555&amp;D587</f>
        <v>CONSUMO PER CAPITA (kg ó litros por individuo)TotalAlimentacionCON COMPAÑEROS DE CLASE</v>
      </c>
      <c r="B587" s="23">
        <v>0</v>
      </c>
      <c r="C587" s="23">
        <v>0</v>
      </c>
      <c r="D587" s="24" t="s">
        <v>161</v>
      </c>
      <c r="E587" s="24">
        <v>9.0830871710616004E-2</v>
      </c>
      <c r="F587" s="24">
        <v>8.1094136510214104E-2</v>
      </c>
      <c r="G587" s="24">
        <v>8.8928679651087805E-2</v>
      </c>
      <c r="H587" s="24">
        <v>7.9224204546142193E-2</v>
      </c>
      <c r="I587" s="24">
        <v>6.4445879615181501E-2</v>
      </c>
      <c r="J587" s="24">
        <v>8.2097803751101206E-2</v>
      </c>
      <c r="K587" s="24">
        <v>9.6342348103251693E-2</v>
      </c>
      <c r="L587" s="24">
        <v>0.111488164509254</v>
      </c>
      <c r="M587" s="85">
        <v>7.6078563337483501E-2</v>
      </c>
    </row>
    <row r="588" spans="1:13" x14ac:dyDescent="0.35">
      <c r="A588" s="23" t="str">
        <f>B555&amp;C555&amp;D588</f>
        <v>CONSUMO PER CAPITA (kg ó litros por individuo)TotalAlimentacionCON FAMILIA</v>
      </c>
      <c r="B588" s="23">
        <v>0</v>
      </c>
      <c r="C588" s="23">
        <v>0</v>
      </c>
      <c r="D588" s="23" t="s">
        <v>163</v>
      </c>
      <c r="E588" s="56">
        <v>7.5731444499516698</v>
      </c>
      <c r="F588" s="56">
        <v>8.6099301805300801</v>
      </c>
      <c r="G588" s="56">
        <v>14.2486231426504</v>
      </c>
      <c r="H588" s="56">
        <v>8.0241289691133098</v>
      </c>
      <c r="I588" s="56">
        <v>7.54509807206672</v>
      </c>
      <c r="J588" s="56">
        <v>8.8585398561798794</v>
      </c>
      <c r="K588" s="56">
        <v>14.0341920426836</v>
      </c>
      <c r="L588" s="56">
        <v>7.9243820837782399</v>
      </c>
      <c r="M588" s="85">
        <v>7.9092830108333301</v>
      </c>
    </row>
    <row r="589" spans="1:13" x14ac:dyDescent="0.35">
      <c r="A589" s="23" t="str">
        <f>B555&amp;C555&amp;D589</f>
        <v>CONSUMO PER CAPITA (kg ó litros por individuo)TotalAlimentacionCON LA PAREJA</v>
      </c>
      <c r="B589" s="23">
        <v>0</v>
      </c>
      <c r="C589" s="23">
        <v>0</v>
      </c>
      <c r="D589" s="24" t="s">
        <v>165</v>
      </c>
      <c r="E589" s="24">
        <v>4.1664449416900604</v>
      </c>
      <c r="F589" s="24">
        <v>4.7231680818797797</v>
      </c>
      <c r="G589" s="24">
        <v>6.9455409206925598</v>
      </c>
      <c r="H589" s="24">
        <v>4.2239969563050099</v>
      </c>
      <c r="I589" s="24">
        <v>4.17187855720982</v>
      </c>
      <c r="J589" s="24">
        <v>4.3612150696253504</v>
      </c>
      <c r="K589" s="24">
        <v>6.9583523842507002</v>
      </c>
      <c r="L589" s="24">
        <v>4.0837056299227203</v>
      </c>
      <c r="M589" s="85">
        <v>3.7805528111425</v>
      </c>
    </row>
    <row r="590" spans="1:13" x14ac:dyDescent="0.35">
      <c r="A590" s="23" t="str">
        <f>B555&amp;C555&amp;D590</f>
        <v>CONSUMO PER CAPITA (kg ó litros por individuo)TotalAlimentacionESTABA SOLO/A</v>
      </c>
      <c r="B590" s="23">
        <v>0</v>
      </c>
      <c r="C590" s="23">
        <v>0</v>
      </c>
      <c r="D590" s="23" t="s">
        <v>167</v>
      </c>
      <c r="E590" s="56">
        <v>3.4524525962680901</v>
      </c>
      <c r="F590" s="56">
        <v>3.7212746379601498</v>
      </c>
      <c r="G590" s="56">
        <v>4.8851552084782703</v>
      </c>
      <c r="H590" s="56">
        <v>3.31299000535929</v>
      </c>
      <c r="I590" s="56">
        <v>3.25159447766036</v>
      </c>
      <c r="J590" s="56">
        <v>3.3826579041298799</v>
      </c>
      <c r="K590" s="56">
        <v>4.6967911697506697</v>
      </c>
      <c r="L590" s="56">
        <v>3.4854364790840302</v>
      </c>
      <c r="M590" s="85">
        <v>3.3555700224234899</v>
      </c>
    </row>
    <row r="591" spans="1:13" x14ac:dyDescent="0.35">
      <c r="A591" s="23" t="str">
        <f>B555&amp;C555&amp;D591</f>
        <v>CONSUMO PER CAPITA (kg ó litros por individuo)TotalAlimentacionOTROS</v>
      </c>
      <c r="B591" s="23">
        <v>0</v>
      </c>
      <c r="C591" s="23">
        <v>0</v>
      </c>
      <c r="D591" s="24" t="s">
        <v>169</v>
      </c>
      <c r="E591" s="24">
        <v>0.17410105973939799</v>
      </c>
      <c r="F591" s="24">
        <v>0.16292027373507001</v>
      </c>
      <c r="G591" s="24">
        <v>0.18003982935999899</v>
      </c>
      <c r="H591" s="24">
        <v>0.12636834531885399</v>
      </c>
      <c r="I591" s="24">
        <v>0.101063440216891</v>
      </c>
      <c r="J591" s="24">
        <v>0.13521727631995001</v>
      </c>
      <c r="K591" s="24">
        <v>0.170485692523305</v>
      </c>
      <c r="L591" s="24">
        <v>0.13404528216230399</v>
      </c>
      <c r="M591" s="85">
        <v>0.13959887956283401</v>
      </c>
    </row>
    <row r="592" spans="1:13" x14ac:dyDescent="0.35">
      <c r="A592" s="23" t="str">
        <f>B555&amp;C555&amp;D592</f>
        <v>CONSUMO PER CAPITA (kg ó litros por individuo)TotalAlimentacionESTAR TRABAJANDO</v>
      </c>
      <c r="B592" s="23">
        <v>0</v>
      </c>
      <c r="C592" s="23">
        <v>0</v>
      </c>
      <c r="D592" s="23" t="s">
        <v>171</v>
      </c>
      <c r="E592" s="56">
        <v>2.5833484540307401</v>
      </c>
      <c r="F592" s="56">
        <v>2.6505812927930998</v>
      </c>
      <c r="G592" s="56">
        <v>3.0808092916732601</v>
      </c>
      <c r="H592" s="56">
        <v>2.2402330382012599</v>
      </c>
      <c r="I592" s="56">
        <v>2.53555827835768</v>
      </c>
      <c r="J592" s="56">
        <v>2.3886219163123998</v>
      </c>
      <c r="K592" s="56">
        <v>2.9172026059346998</v>
      </c>
      <c r="L592" s="56">
        <v>2.2291163054785401</v>
      </c>
      <c r="M592" s="85">
        <v>2.2193675440053302</v>
      </c>
    </row>
    <row r="593" spans="1:13" x14ac:dyDescent="0.35">
      <c r="A593" s="23" t="str">
        <f>B555&amp;C555&amp;D593</f>
        <v>CONSUMO PER CAPITA (kg ó litros por individuo)TotalAlimentacionCOMIDA DE NEGOCIOS</v>
      </c>
      <c r="B593" s="23">
        <v>0</v>
      </c>
      <c r="C593" s="23">
        <v>0</v>
      </c>
      <c r="D593" s="24" t="s">
        <v>173</v>
      </c>
      <c r="E593" s="24">
        <v>5.3656950248841997E-2</v>
      </c>
      <c r="F593" s="24">
        <v>6.4348574443413797E-2</v>
      </c>
      <c r="G593" s="24">
        <v>9.4200543290008196E-2</v>
      </c>
      <c r="H593" s="24">
        <v>6.2374571872453398E-2</v>
      </c>
      <c r="I593" s="24">
        <v>8.8951307302054305E-2</v>
      </c>
      <c r="J593" s="24">
        <v>5.0283404068090197E-2</v>
      </c>
      <c r="K593" s="24">
        <v>0.116015017195037</v>
      </c>
      <c r="L593" s="24">
        <v>0.11253896768541299</v>
      </c>
      <c r="M593" s="85">
        <v>6.6703941128452696E-2</v>
      </c>
    </row>
    <row r="594" spans="1:13" x14ac:dyDescent="0.35">
      <c r="A594" s="23" t="str">
        <f>B555&amp;C555&amp;D594</f>
        <v>CONSUMO PER CAPITA (kg ó litros por individuo)TotalAlimentacionPOR PLACER/RELAX</v>
      </c>
      <c r="B594" s="23">
        <v>0</v>
      </c>
      <c r="C594" s="23">
        <v>0</v>
      </c>
      <c r="D594" s="23" t="s">
        <v>175</v>
      </c>
      <c r="E594" s="56">
        <v>3.5832310084849102</v>
      </c>
      <c r="F594" s="56">
        <v>4.2913339441807796</v>
      </c>
      <c r="G594" s="56">
        <v>7.65674207404542</v>
      </c>
      <c r="H594" s="56">
        <v>3.7554599171774199</v>
      </c>
      <c r="I594" s="56">
        <v>3.4829567250753</v>
      </c>
      <c r="J594" s="56">
        <v>4.1410720348341004</v>
      </c>
      <c r="K594" s="56">
        <v>7.6335589556735597</v>
      </c>
      <c r="L594" s="56">
        <v>3.7805519171822901</v>
      </c>
      <c r="M594" s="85">
        <v>3.5183183069515298</v>
      </c>
    </row>
    <row r="595" spans="1:13" x14ac:dyDescent="0.35">
      <c r="A595" s="23" t="str">
        <f>B555&amp;C555&amp;D595</f>
        <v>CONSUMO PER CAPITA (kg ó litros por individuo)TotalAlimentacionTENER HAMBRE/SIN PLANIFICAR</v>
      </c>
      <c r="B595" s="23">
        <v>0</v>
      </c>
      <c r="C595" s="23">
        <v>0</v>
      </c>
      <c r="D595" s="24" t="s">
        <v>177</v>
      </c>
      <c r="E595" s="24">
        <v>5.7742122818838402</v>
      </c>
      <c r="F595" s="24">
        <v>6.3267503931105598</v>
      </c>
      <c r="G595" s="24">
        <v>9.3416343714996408</v>
      </c>
      <c r="H595" s="24">
        <v>6.0658352921857599</v>
      </c>
      <c r="I595" s="24">
        <v>5.5621759969843696</v>
      </c>
      <c r="J595" s="24">
        <v>6.0132312674139303</v>
      </c>
      <c r="K595" s="24">
        <v>9.1348819246483703</v>
      </c>
      <c r="L595" s="24">
        <v>5.5073056573961301</v>
      </c>
      <c r="M595" s="85">
        <v>5.2633702863410203</v>
      </c>
    </row>
    <row r="596" spans="1:13" x14ac:dyDescent="0.35">
      <c r="A596" s="23" t="str">
        <f>B555&amp;C555&amp;D596</f>
        <v>CONSUMO PER CAPITA (kg ó litros por individuo)TotalAlimentacionESTAR DE COMPRAS</v>
      </c>
      <c r="B596" s="23">
        <v>0</v>
      </c>
      <c r="C596" s="23">
        <v>0</v>
      </c>
      <c r="D596" s="23" t="s">
        <v>179</v>
      </c>
      <c r="E596" s="56">
        <v>0.848489770564683</v>
      </c>
      <c r="F596" s="56">
        <v>0.58948686957087404</v>
      </c>
      <c r="G596" s="56">
        <v>0.99560003703119204</v>
      </c>
      <c r="H596" s="56">
        <v>0.80950546012674696</v>
      </c>
      <c r="I596" s="56">
        <v>0.75891129157186199</v>
      </c>
      <c r="J596" s="56">
        <v>0.63791290221252095</v>
      </c>
      <c r="K596" s="56">
        <v>1.0494384774701799</v>
      </c>
      <c r="L596" s="56">
        <v>0.76203237395513401</v>
      </c>
      <c r="M596" s="85">
        <v>0.68052782308599902</v>
      </c>
    </row>
    <row r="597" spans="1:13" x14ac:dyDescent="0.35">
      <c r="A597" s="23" t="str">
        <f>B555&amp;C555&amp;D597</f>
        <v>CONSUMO PER CAPITA (kg ó litros por individuo)TotalAlimentacionNO COCINAR EN CASA</v>
      </c>
      <c r="B597" s="23">
        <v>0</v>
      </c>
      <c r="C597" s="23">
        <v>0</v>
      </c>
      <c r="D597" s="24" t="s">
        <v>181</v>
      </c>
      <c r="E597" s="24">
        <v>1.4426278132477901</v>
      </c>
      <c r="F597" s="24">
        <v>1.64721267663079</v>
      </c>
      <c r="G597" s="24">
        <v>2.2612569348624301</v>
      </c>
      <c r="H597" s="24">
        <v>1.67214077019382</v>
      </c>
      <c r="I597" s="24">
        <v>1.6448896701943301</v>
      </c>
      <c r="J597" s="24">
        <v>1.73194285955526</v>
      </c>
      <c r="K597" s="24">
        <v>1.9550989941764201</v>
      </c>
      <c r="L597" s="24">
        <v>1.5328613186348501</v>
      </c>
      <c r="M597" s="85">
        <v>1.3942465727559199</v>
      </c>
    </row>
    <row r="598" spans="1:13" x14ac:dyDescent="0.35">
      <c r="A598" s="23" t="str">
        <f>B555&amp;C555&amp;D598</f>
        <v>CONSUMO PER CAPITA (kg ó litros por individuo)TotalAlimentacionCELEBRACION/FIESTA/SALIR TOMAR</v>
      </c>
      <c r="B598" s="23">
        <v>0</v>
      </c>
      <c r="C598" s="23">
        <v>0</v>
      </c>
      <c r="D598" s="23" t="s">
        <v>183</v>
      </c>
      <c r="E598" s="56">
        <v>7.1937020125238602</v>
      </c>
      <c r="F598" s="56">
        <v>8.0103019907497508</v>
      </c>
      <c r="G598" s="56">
        <v>11.5957592246786</v>
      </c>
      <c r="H598" s="56">
        <v>7.7735303195928598</v>
      </c>
      <c r="I598" s="56">
        <v>7.0853238351188601</v>
      </c>
      <c r="J598" s="56">
        <v>8.0195548545717195</v>
      </c>
      <c r="K598" s="56">
        <v>11.3220276146633</v>
      </c>
      <c r="L598" s="56">
        <v>7.6973439825547203</v>
      </c>
      <c r="M598" s="85">
        <v>7.6533362792161403</v>
      </c>
    </row>
    <row r="599" spans="1:13" x14ac:dyDescent="0.35">
      <c r="A599" s="23" t="str">
        <f>B555&amp;C555&amp;D599</f>
        <v>CONSUMO PER CAPITA (kg ó litros por individuo)TotalAlimentacionVIENDO DEPORTES</v>
      </c>
      <c r="B599" s="23">
        <v>0</v>
      </c>
      <c r="C599" s="23">
        <v>0</v>
      </c>
      <c r="D599" s="24" t="s">
        <v>185</v>
      </c>
      <c r="E599" s="24">
        <v>0.38887165584315603</v>
      </c>
      <c r="F599" s="24">
        <v>0.32836144576145798</v>
      </c>
      <c r="G599" s="24">
        <v>0.25319896887152599</v>
      </c>
      <c r="H599" s="24">
        <v>0.31223726449218298</v>
      </c>
      <c r="I599" s="24">
        <v>0.34042237788756702</v>
      </c>
      <c r="J599" s="24">
        <v>0.37238977749601698</v>
      </c>
      <c r="K599" s="24">
        <v>0.54820188767470002</v>
      </c>
      <c r="L599" s="24">
        <v>0.32020206967102299</v>
      </c>
      <c r="M599" s="85">
        <v>0.436286268061848</v>
      </c>
    </row>
    <row r="600" spans="1:13" x14ac:dyDescent="0.35">
      <c r="A600" s="23" t="str">
        <f>B555&amp;C555&amp;D600</f>
        <v>CONSUMO PER CAPITA (kg ó litros por individuo)TotalAlimentacionOTROS MOTIVOS</v>
      </c>
      <c r="B600" s="23">
        <v>0</v>
      </c>
      <c r="C600" s="23">
        <v>0</v>
      </c>
      <c r="D600" s="23" t="s">
        <v>186</v>
      </c>
      <c r="E600" s="56">
        <v>1.3630557079815</v>
      </c>
      <c r="F600" s="56">
        <v>1.4772029787422001</v>
      </c>
      <c r="G600" s="56">
        <v>2.13912438864637</v>
      </c>
      <c r="H600" s="56">
        <v>1.44232149369053</v>
      </c>
      <c r="I600" s="56">
        <v>1.4292568006625099</v>
      </c>
      <c r="J600" s="56">
        <v>1.52999954780551</v>
      </c>
      <c r="K600" s="56">
        <v>2.3830040081328301</v>
      </c>
      <c r="L600" s="56">
        <v>1.5033656250563301</v>
      </c>
      <c r="M600" s="85">
        <v>1.5135075782609499</v>
      </c>
    </row>
    <row r="601" spans="1:13" x14ac:dyDescent="0.35">
      <c r="A601" s="23" t="str">
        <f>B555&amp;C601&amp;D601</f>
        <v>CONSUMO PER CAPITA (kg ó litros por individuo).T.Alimentos TOTAL INGT.ESPAÑA</v>
      </c>
      <c r="B601" s="23">
        <v>0</v>
      </c>
      <c r="C601" s="23" t="s">
        <v>45</v>
      </c>
      <c r="D601" s="24" t="s">
        <v>46</v>
      </c>
      <c r="E601" s="24">
        <v>9.8650913814334498</v>
      </c>
      <c r="F601" s="24">
        <v>10.2504116126492</v>
      </c>
      <c r="G601" s="24">
        <v>14.551004848282799</v>
      </c>
      <c r="H601" s="24">
        <v>10.1171877861069</v>
      </c>
      <c r="I601" s="24">
        <v>10.0965618791524</v>
      </c>
      <c r="J601" s="24">
        <v>10.5072192232577</v>
      </c>
      <c r="K601" s="24">
        <v>15.013728391635601</v>
      </c>
      <c r="L601" s="24">
        <v>10.1569466294808</v>
      </c>
      <c r="M601" s="85">
        <v>10.106365984149599</v>
      </c>
    </row>
    <row r="602" spans="1:13" x14ac:dyDescent="0.35">
      <c r="A602" s="23" t="str">
        <f>B555&amp;C601&amp;D602</f>
        <v>CONSUMO PER CAPITA (kg ó litros por individuo).T.Alimentos TOTAL INGHiper+Super+Discount+G.A</v>
      </c>
      <c r="B602" s="23">
        <v>0</v>
      </c>
      <c r="C602" s="23">
        <v>0</v>
      </c>
      <c r="D602" s="23" t="s">
        <v>109</v>
      </c>
      <c r="E602" s="56">
        <v>0.29857457734286502</v>
      </c>
      <c r="F602" s="56">
        <v>0.29161120486806602</v>
      </c>
      <c r="G602" s="56">
        <v>0.434327376540876</v>
      </c>
      <c r="H602" s="56">
        <v>0.31636959899149902</v>
      </c>
      <c r="I602" s="56">
        <v>0.34222918245997402</v>
      </c>
      <c r="J602" s="56">
        <v>0.41128352801602303</v>
      </c>
      <c r="K602" s="56">
        <v>0.60972414841991196</v>
      </c>
      <c r="L602" s="56">
        <v>0.35113590712654902</v>
      </c>
      <c r="M602" s="85">
        <v>0.38236911671174301</v>
      </c>
    </row>
    <row r="603" spans="1:13" x14ac:dyDescent="0.35">
      <c r="A603" s="23" t="str">
        <f>B555&amp;C601&amp;D603</f>
        <v>CONSUMO PER CAPITA (kg ó litros por individuo).T.Alimentos TOTAL INGRestaurantes</v>
      </c>
      <c r="B603" s="23">
        <v>0</v>
      </c>
      <c r="C603" s="23">
        <v>0</v>
      </c>
      <c r="D603" s="24" t="s">
        <v>110</v>
      </c>
      <c r="E603" s="24">
        <v>2.5261554405597701</v>
      </c>
      <c r="F603" s="24">
        <v>2.7826196825340301</v>
      </c>
      <c r="G603" s="24">
        <v>3.9393677497410402</v>
      </c>
      <c r="H603" s="24">
        <v>2.95805425456716</v>
      </c>
      <c r="I603" s="24">
        <v>2.78102388070706</v>
      </c>
      <c r="J603" s="24">
        <v>2.8667335187716101</v>
      </c>
      <c r="K603" s="24">
        <v>3.9595020971855601</v>
      </c>
      <c r="L603" s="24">
        <v>2.6948787722568599</v>
      </c>
      <c r="M603" s="85">
        <v>2.9683766074581701</v>
      </c>
    </row>
    <row r="604" spans="1:13" x14ac:dyDescent="0.35">
      <c r="A604" s="23" t="str">
        <f>B555&amp;C601&amp;D604</f>
        <v>CONSUMO PER CAPITA (kg ó litros por individuo).T.Alimentos TOTAL INGRestaurantes Fast Food</v>
      </c>
      <c r="B604" s="23">
        <v>0</v>
      </c>
      <c r="C604" s="23">
        <v>0</v>
      </c>
      <c r="D604" s="23" t="s">
        <v>111</v>
      </c>
      <c r="E604" s="56">
        <v>2.9701083559685499</v>
      </c>
      <c r="F604" s="56">
        <v>2.8177228446378799</v>
      </c>
      <c r="G604" s="56">
        <v>4.0721951100903304</v>
      </c>
      <c r="H604" s="56">
        <v>2.9374534875915099</v>
      </c>
      <c r="I604" s="56">
        <v>2.8185649718090202</v>
      </c>
      <c r="J604" s="56">
        <v>2.9596488630943099</v>
      </c>
      <c r="K604" s="56">
        <v>4.2959869665051498</v>
      </c>
      <c r="L604" s="56">
        <v>3.0794273703253698</v>
      </c>
      <c r="M604" s="85">
        <v>2.7871981951545299</v>
      </c>
    </row>
    <row r="605" spans="1:13" x14ac:dyDescent="0.35">
      <c r="A605" s="23" t="str">
        <f>B555&amp;C601&amp;D605</f>
        <v>CONSUMO PER CAPITA (kg ó litros por individuo).T.Alimentos TOTAL INGBares/Cafeterias/Cervecerias</v>
      </c>
      <c r="B605" s="23">
        <v>0</v>
      </c>
      <c r="C605" s="23">
        <v>0</v>
      </c>
      <c r="D605" s="24" t="s">
        <v>112</v>
      </c>
      <c r="E605" s="24">
        <v>2.8424954145524399</v>
      </c>
      <c r="F605" s="24">
        <v>2.9656260791754101</v>
      </c>
      <c r="G605" s="24">
        <v>4.0392205609853598</v>
      </c>
      <c r="H605" s="24">
        <v>2.7162941455049698</v>
      </c>
      <c r="I605" s="24">
        <v>2.8508911642433001</v>
      </c>
      <c r="J605" s="24">
        <v>2.9987753794755299</v>
      </c>
      <c r="K605" s="24">
        <v>4.0665241501120697</v>
      </c>
      <c r="L605" s="24">
        <v>2.75141183865431</v>
      </c>
      <c r="M605" s="85">
        <v>2.6829929887092101</v>
      </c>
    </row>
    <row r="606" spans="1:13" x14ac:dyDescent="0.35">
      <c r="A606" s="23" t="str">
        <f>B555&amp;C601&amp;D606</f>
        <v>CONSUMO PER CAPITA (kg ó litros por individuo).T.Alimentos TOTAL INGPanaderias/Pastelerias</v>
      </c>
      <c r="B606" s="23">
        <v>0</v>
      </c>
      <c r="C606" s="23">
        <v>0</v>
      </c>
      <c r="D606" s="23" t="s">
        <v>113</v>
      </c>
      <c r="E606" s="56">
        <v>0.16733812262498499</v>
      </c>
      <c r="F606" s="56">
        <v>0.16312227227367701</v>
      </c>
      <c r="G606" s="56">
        <v>0.19058859174258</v>
      </c>
      <c r="H606" s="56">
        <v>0.183551629954089</v>
      </c>
      <c r="I606" s="56">
        <v>0.19897275301381301</v>
      </c>
      <c r="J606" s="56">
        <v>0.180590197706268</v>
      </c>
      <c r="K606" s="56">
        <v>0.22300335249471301</v>
      </c>
      <c r="L606" s="56">
        <v>0.20518885532419001</v>
      </c>
      <c r="M606" s="85">
        <v>0.22858737310341101</v>
      </c>
    </row>
    <row r="607" spans="1:13" x14ac:dyDescent="0.35">
      <c r="A607" s="23" t="str">
        <f>B555&amp;C601&amp;D607</f>
        <v>CONSUMO PER CAPITA (kg ó litros por individuo).T.Alimentos TOTAL INGTda.Alimentacion/Delicatesen</v>
      </c>
      <c r="B607" s="23">
        <v>0</v>
      </c>
      <c r="C607" s="23">
        <v>0</v>
      </c>
      <c r="D607" s="24" t="s">
        <v>114</v>
      </c>
      <c r="E607" s="24">
        <v>4.7682683700572999E-2</v>
      </c>
      <c r="F607" s="24">
        <v>5.1747820539638001E-2</v>
      </c>
      <c r="G607" s="24">
        <v>7.2622655739794803E-2</v>
      </c>
      <c r="H607" s="24">
        <v>4.3553753441146599E-2</v>
      </c>
      <c r="I607" s="24">
        <v>5.3106416360385197E-2</v>
      </c>
      <c r="J607" s="24">
        <v>4.2783165008376499E-2</v>
      </c>
      <c r="K607" s="24">
        <v>7.1795191356939903E-2</v>
      </c>
      <c r="L607" s="24">
        <v>4.3057363192951899E-2</v>
      </c>
      <c r="M607" s="85">
        <v>7.9033598970237803E-2</v>
      </c>
    </row>
    <row r="608" spans="1:13" x14ac:dyDescent="0.35">
      <c r="A608" s="23" t="str">
        <f>B555&amp;C601&amp;D608</f>
        <v>CONSUMO PER CAPITA (kg ó litros por individuo).T.Alimentos TOTAL INGCanal Conveniencia/24h</v>
      </c>
      <c r="B608" s="23">
        <v>0</v>
      </c>
      <c r="C608" s="23">
        <v>0</v>
      </c>
      <c r="D608" s="23" t="s">
        <v>116</v>
      </c>
      <c r="E608" s="56">
        <v>0.55499420577969705</v>
      </c>
      <c r="F608" s="56">
        <v>0.53623842112786602</v>
      </c>
      <c r="G608" s="56">
        <v>0.72959466649270499</v>
      </c>
      <c r="H608" s="56">
        <v>0.50905076338600497</v>
      </c>
      <c r="I608" s="56">
        <v>0.56841149203554298</v>
      </c>
      <c r="J608" s="56">
        <v>0.49501687359097302</v>
      </c>
      <c r="K608" s="56">
        <v>0.59104517854255101</v>
      </c>
      <c r="L608" s="56">
        <v>0.52913814099323297</v>
      </c>
      <c r="M608" s="85">
        <v>0.52830766963377396</v>
      </c>
    </row>
    <row r="609" spans="1:13" x14ac:dyDescent="0.35">
      <c r="A609" s="23" t="str">
        <f>B555&amp;C601&amp;D609</f>
        <v>CONSUMO PER CAPITA (kg ó litros por individuo).T.Alimentos TOTAL INGHoteles</v>
      </c>
      <c r="B609" s="23">
        <v>0</v>
      </c>
      <c r="C609" s="23">
        <v>0</v>
      </c>
      <c r="D609" s="24" t="s">
        <v>117</v>
      </c>
      <c r="E609" s="24">
        <v>5.2852769218012602E-2</v>
      </c>
      <c r="F609" s="24">
        <v>3.8972641030160397E-2</v>
      </c>
      <c r="G609" s="24">
        <v>6.2137147648483097E-2</v>
      </c>
      <c r="H609" s="24">
        <v>3.6814385904366899E-2</v>
      </c>
      <c r="I609" s="24">
        <v>3.4215809972139501E-2</v>
      </c>
      <c r="J609" s="24">
        <v>2.1534827775538098E-2</v>
      </c>
      <c r="K609" s="24">
        <v>0.115382808441208</v>
      </c>
      <c r="L609" s="24">
        <v>3.1127218952831201E-2</v>
      </c>
      <c r="M609" s="85">
        <v>2.20017570991047E-2</v>
      </c>
    </row>
    <row r="610" spans="1:13" x14ac:dyDescent="0.35">
      <c r="A610" s="23" t="str">
        <f>B555&amp;C601&amp;D610</f>
        <v>CONSUMO PER CAPITA (kg ó litros por individuo).T.Alimentos TOTAL INGEstaciones de servicio</v>
      </c>
      <c r="B610" s="23">
        <v>0</v>
      </c>
      <c r="C610" s="23">
        <v>0</v>
      </c>
      <c r="D610" s="23" t="s">
        <v>118</v>
      </c>
      <c r="E610" s="56">
        <v>9.1449178096140393E-2</v>
      </c>
      <c r="F610" s="56">
        <v>8.76392292554906E-2</v>
      </c>
      <c r="G610" s="56">
        <v>0.12638605944223399</v>
      </c>
      <c r="H610" s="56">
        <v>7.5994000881217397E-2</v>
      </c>
      <c r="I610" s="56">
        <v>6.9325487942104899E-2</v>
      </c>
      <c r="J610" s="56">
        <v>8.3951790604019597E-2</v>
      </c>
      <c r="K610" s="56">
        <v>0.14703772936435799</v>
      </c>
      <c r="L610" s="56">
        <v>9.0331157551157004E-2</v>
      </c>
      <c r="M610" s="85">
        <v>7.9960880330432804E-2</v>
      </c>
    </row>
    <row r="611" spans="1:13" x14ac:dyDescent="0.35">
      <c r="A611" s="23" t="str">
        <f>B555&amp;C601&amp;D611</f>
        <v>CONSUMO PER CAPITA (kg ó litros por individuo).T.Alimentos TOTAL INGMaquinas dispensadoras</v>
      </c>
      <c r="B611" s="23">
        <v>0</v>
      </c>
      <c r="C611" s="23">
        <v>0</v>
      </c>
      <c r="D611" s="24" t="s">
        <v>119</v>
      </c>
      <c r="E611" s="24">
        <v>1.6483974499206501E-2</v>
      </c>
      <c r="F611" s="24">
        <v>1.4022411909478699E-2</v>
      </c>
      <c r="G611" s="24">
        <v>1.9164249110464601E-2</v>
      </c>
      <c r="H611" s="24">
        <v>1.7416404391834402E-2</v>
      </c>
      <c r="I611" s="24">
        <v>1.74254524596993E-2</v>
      </c>
      <c r="J611" s="24">
        <v>1.5642438832777002E-2</v>
      </c>
      <c r="K611" s="24">
        <v>1.74453821033396E-2</v>
      </c>
      <c r="L611" s="24">
        <v>1.46414217605665E-2</v>
      </c>
      <c r="M611" s="85">
        <v>1.4658005985613501E-2</v>
      </c>
    </row>
    <row r="612" spans="1:13" x14ac:dyDescent="0.35">
      <c r="A612" s="23" t="str">
        <f>B555&amp;C601&amp;D612</f>
        <v>CONSUMO PER CAPITA (kg ó litros por individuo).T.Alimentos TOTAL INGServicio en la empresa</v>
      </c>
      <c r="B612" s="23">
        <v>0</v>
      </c>
      <c r="C612" s="23">
        <v>0</v>
      </c>
      <c r="D612" s="23" t="s">
        <v>120</v>
      </c>
      <c r="E612" s="56">
        <v>5.5940710148260103E-2</v>
      </c>
      <c r="F612" s="56">
        <v>6.2516500396215299E-2</v>
      </c>
      <c r="G612" s="56">
        <v>8.3604005923601898E-2</v>
      </c>
      <c r="H612" s="56">
        <v>5.0073584701477103E-2</v>
      </c>
      <c r="I612" s="56">
        <v>6.4496553942727602E-2</v>
      </c>
      <c r="J612" s="56">
        <v>7.2668993466711101E-2</v>
      </c>
      <c r="K612" s="56">
        <v>0.11667459632451101</v>
      </c>
      <c r="L612" s="56">
        <v>7.7653853940872306E-2</v>
      </c>
      <c r="M612" s="85">
        <v>7.0655413743034204E-2</v>
      </c>
    </row>
    <row r="613" spans="1:13" x14ac:dyDescent="0.35">
      <c r="A613" s="23" t="str">
        <f>B555&amp;C601&amp;D613</f>
        <v>CONSUMO PER CAPITA (kg ó litros por individuo).T.Alimentos TOTAL INGResto de canales</v>
      </c>
      <c r="B613" s="23">
        <v>0</v>
      </c>
      <c r="C613" s="23">
        <v>0</v>
      </c>
      <c r="D613" s="24" t="s">
        <v>121</v>
      </c>
      <c r="E613" s="24">
        <v>0.24101727963188199</v>
      </c>
      <c r="F613" s="24">
        <v>0.43857281898685901</v>
      </c>
      <c r="G613" s="24">
        <v>0.78179808803422002</v>
      </c>
      <c r="H613" s="24">
        <v>0.27255837251534198</v>
      </c>
      <c r="I613" s="24">
        <v>0.29789977240705301</v>
      </c>
      <c r="J613" s="24">
        <v>0.35858752614870798</v>
      </c>
      <c r="K613" s="24">
        <v>0.79960728416813398</v>
      </c>
      <c r="L613" s="24">
        <v>0.288952682169895</v>
      </c>
      <c r="M613" s="85">
        <v>0.26222406396599302</v>
      </c>
    </row>
    <row r="614" spans="1:13" x14ac:dyDescent="0.35">
      <c r="A614" s="23" t="str">
        <f>B555&amp;C601&amp;D614</f>
        <v>CONSUMO PER CAPITA (kg ó litros por individuo).T.Alimentos TOTAL INGEN LA CALLE</v>
      </c>
      <c r="B614" s="23">
        <v>0</v>
      </c>
      <c r="C614" s="23">
        <v>0</v>
      </c>
      <c r="D614" s="23" t="s">
        <v>123</v>
      </c>
      <c r="E614" s="56">
        <v>0.20926561366475199</v>
      </c>
      <c r="F614" s="56">
        <v>0.27281431369619202</v>
      </c>
      <c r="G614" s="56">
        <v>0.486174279939104</v>
      </c>
      <c r="H614" s="56">
        <v>0.22425951805158201</v>
      </c>
      <c r="I614" s="56">
        <v>0.20587118416550901</v>
      </c>
      <c r="J614" s="56">
        <v>0.24119233772891299</v>
      </c>
      <c r="K614" s="56">
        <v>0.46461002013556002</v>
      </c>
      <c r="L614" s="56">
        <v>0.22099560415935901</v>
      </c>
      <c r="M614" s="85">
        <v>0.185601747678277</v>
      </c>
    </row>
    <row r="615" spans="1:13" x14ac:dyDescent="0.35">
      <c r="A615" s="23" t="str">
        <f>B555&amp;C601&amp;D615</f>
        <v>CONSUMO PER CAPITA (kg ó litros por individuo).T.Alimentos TOTAL INGEN CASA DE OTROS</v>
      </c>
      <c r="B615" s="23">
        <v>0</v>
      </c>
      <c r="C615" s="23">
        <v>0</v>
      </c>
      <c r="D615" s="24" t="s">
        <v>125</v>
      </c>
      <c r="E615" s="24">
        <v>0.619282964817782</v>
      </c>
      <c r="F615" s="24">
        <v>0.442421760362465</v>
      </c>
      <c r="G615" s="24">
        <v>0.62525957986157099</v>
      </c>
      <c r="H615" s="24">
        <v>0.53067639815994405</v>
      </c>
      <c r="I615" s="24">
        <v>0.60717535975692505</v>
      </c>
      <c r="J615" s="24">
        <v>0.50756358924196399</v>
      </c>
      <c r="K615" s="24">
        <v>0.65863948993178101</v>
      </c>
      <c r="L615" s="24">
        <v>0.50104038823921104</v>
      </c>
      <c r="M615" s="85">
        <v>0.60153669301282298</v>
      </c>
    </row>
    <row r="616" spans="1:13" x14ac:dyDescent="0.35">
      <c r="A616" s="23" t="str">
        <f>B555&amp;C601&amp;D616</f>
        <v>CONSUMO PER CAPITA (kg ó litros por individuo).T.Alimentos TOTAL INGEN EL ESTABLECIMIENTO</v>
      </c>
      <c r="B616" s="23">
        <v>0</v>
      </c>
      <c r="C616" s="23">
        <v>0</v>
      </c>
      <c r="D616" s="23" t="s">
        <v>127</v>
      </c>
      <c r="E616" s="56">
        <v>6.1609661480610898</v>
      </c>
      <c r="F616" s="56">
        <v>6.6925246865038801</v>
      </c>
      <c r="G616" s="56">
        <v>9.8492458215068002</v>
      </c>
      <c r="H616" s="56">
        <v>6.6553247009861298</v>
      </c>
      <c r="I616" s="56">
        <v>6.4619713859615002</v>
      </c>
      <c r="J616" s="56">
        <v>6.9797014179454999</v>
      </c>
      <c r="K616" s="56">
        <v>10.2691126634139</v>
      </c>
      <c r="L616" s="56">
        <v>6.7935098939734404</v>
      </c>
      <c r="M616" s="85">
        <v>6.47008876267431</v>
      </c>
    </row>
    <row r="617" spans="1:13" x14ac:dyDescent="0.35">
      <c r="A617" s="23" t="str">
        <f>B555&amp;C601&amp;D617</f>
        <v>CONSUMO PER CAPITA (kg ó litros por individuo).T.Alimentos TOTAL INGEN EL TRABAJO</v>
      </c>
      <c r="B617" s="23">
        <v>0</v>
      </c>
      <c r="C617" s="23">
        <v>0</v>
      </c>
      <c r="D617" s="24" t="s">
        <v>129</v>
      </c>
      <c r="E617" s="24">
        <v>0.27713818411013202</v>
      </c>
      <c r="F617" s="24">
        <v>0.27107451650993902</v>
      </c>
      <c r="G617" s="24">
        <v>0.31603225966704201</v>
      </c>
      <c r="H617" s="24">
        <v>0.24749495613696901</v>
      </c>
      <c r="I617" s="24">
        <v>0.30802091670517201</v>
      </c>
      <c r="J617" s="24">
        <v>0.33433258300374002</v>
      </c>
      <c r="K617" s="24">
        <v>0.35199902113769999</v>
      </c>
      <c r="L617" s="24">
        <v>0.28634711955255499</v>
      </c>
      <c r="M617" s="85">
        <v>0.270158323241531</v>
      </c>
    </row>
    <row r="618" spans="1:13" x14ac:dyDescent="0.35">
      <c r="A618" s="23" t="str">
        <f>B555&amp;C601&amp;D618</f>
        <v>CONSUMO PER CAPITA (kg ó litros por individuo).T.Alimentos TOTAL INGEN COLEGIO/INSTITUTO/UNIV.</v>
      </c>
      <c r="B618" s="23">
        <v>0</v>
      </c>
      <c r="C618" s="23">
        <v>0</v>
      </c>
      <c r="D618" s="23" t="s">
        <v>131</v>
      </c>
      <c r="E618" s="56">
        <v>2.11895755674802E-2</v>
      </c>
      <c r="F618" s="56">
        <v>1.42653850275063E-2</v>
      </c>
      <c r="G618" s="56">
        <v>2.6730003919941299E-2</v>
      </c>
      <c r="H618" s="56">
        <v>2.02307508174293E-2</v>
      </c>
      <c r="I618" s="56">
        <v>1.28460786920317E-2</v>
      </c>
      <c r="J618" s="56">
        <v>1.41685089586077E-2</v>
      </c>
      <c r="K618" s="56">
        <v>9.4546132150107008E-3</v>
      </c>
      <c r="L618" s="56">
        <v>2.41589411611027E-2</v>
      </c>
      <c r="M618" s="85">
        <v>1.4196186472431999E-2</v>
      </c>
    </row>
    <row r="619" spans="1:13" x14ac:dyDescent="0.35">
      <c r="A619" s="23" t="str">
        <f>B555&amp;C601&amp;D619</f>
        <v>CONSUMO PER CAPITA (kg ó litros por individuo).T.Alimentos TOTAL INGEN MI CASA</v>
      </c>
      <c r="B619" s="23">
        <v>0</v>
      </c>
      <c r="C619" s="23">
        <v>0</v>
      </c>
      <c r="D619" s="24" t="s">
        <v>133</v>
      </c>
      <c r="E619" s="24">
        <v>2.3869280584921899</v>
      </c>
      <c r="F619" s="24">
        <v>2.3386208990941801</v>
      </c>
      <c r="G619" s="24">
        <v>2.94450335570588</v>
      </c>
      <c r="H619" s="24">
        <v>2.2514573383448599</v>
      </c>
      <c r="I619" s="24">
        <v>2.3084926820952099</v>
      </c>
      <c r="J619" s="24">
        <v>2.2331126762913902</v>
      </c>
      <c r="K619" s="24">
        <v>2.9003714193871701</v>
      </c>
      <c r="L619" s="24">
        <v>2.1415971119775001</v>
      </c>
      <c r="M619" s="85">
        <v>2.3351320473125998</v>
      </c>
    </row>
    <row r="620" spans="1:13" x14ac:dyDescent="0.35">
      <c r="A620" s="23" t="str">
        <f>B555&amp;C601&amp;D620</f>
        <v>CONSUMO PER CAPITA (kg ó litros por individuo).T.Alimentos TOTAL INGEN M.TRANSP.(AVION,TREN,AUTOC,E</v>
      </c>
      <c r="B620" s="23">
        <v>0</v>
      </c>
      <c r="C620" s="23">
        <v>0</v>
      </c>
      <c r="D620" s="23" t="s">
        <v>135</v>
      </c>
      <c r="E620" s="56">
        <v>1.55864068070237E-2</v>
      </c>
      <c r="F620" s="56">
        <v>6.0376600799164799E-3</v>
      </c>
      <c r="G620" s="56">
        <v>1.3513789016809E-2</v>
      </c>
      <c r="H620" s="56">
        <v>7.0131309327340699E-3</v>
      </c>
      <c r="I620" s="56">
        <v>6.9752649311493001E-3</v>
      </c>
      <c r="J620" s="56">
        <v>4.3263489277161398E-3</v>
      </c>
      <c r="K620" s="56">
        <v>1.9222392911506399E-2</v>
      </c>
      <c r="L620" s="56">
        <v>5.9696802333762001E-3</v>
      </c>
      <c r="M620" s="85">
        <v>9.3055866008514808E-3</v>
      </c>
    </row>
    <row r="621" spans="1:13" x14ac:dyDescent="0.35">
      <c r="A621" s="23" t="str">
        <f>B555&amp;C601&amp;D621</f>
        <v>CONSUMO PER CAPITA (kg ó litros por individuo).T.Alimentos TOTAL INGEN OTRO LUGAR</v>
      </c>
      <c r="B621" s="23">
        <v>0</v>
      </c>
      <c r="C621" s="23">
        <v>0</v>
      </c>
      <c r="D621" s="24" t="s">
        <v>137</v>
      </c>
      <c r="E621" s="24">
        <v>0.174735886175373</v>
      </c>
      <c r="F621" s="24">
        <v>0.212653821592625</v>
      </c>
      <c r="G621" s="24">
        <v>0.28954275764044302</v>
      </c>
      <c r="H621" s="24">
        <v>0.180730110355001</v>
      </c>
      <c r="I621" s="24">
        <v>0.18521008244272899</v>
      </c>
      <c r="J621" s="24">
        <v>0.19281995572241001</v>
      </c>
      <c r="K621" s="24">
        <v>0.34031886650026499</v>
      </c>
      <c r="L621" s="24">
        <v>0.18332765230255599</v>
      </c>
      <c r="M621" s="85">
        <v>0.22034553035485699</v>
      </c>
    </row>
    <row r="622" spans="1:13" x14ac:dyDescent="0.35">
      <c r="A622" s="23" t="str">
        <f>B555&amp;C601&amp;D622</f>
        <v>CONSUMO PER CAPITA (kg ó litros por individuo).T.Alimentos TOTAL INGDESAYUNO</v>
      </c>
      <c r="B622" s="23">
        <v>0</v>
      </c>
      <c r="C622" s="23">
        <v>0</v>
      </c>
      <c r="D622" s="23" t="s">
        <v>139</v>
      </c>
      <c r="E622" s="56">
        <v>0.85191254352216905</v>
      </c>
      <c r="F622" s="56">
        <v>0.83339029726880698</v>
      </c>
      <c r="G622" s="56">
        <v>1.10269445816358</v>
      </c>
      <c r="H622" s="56">
        <v>0.79406854200538701</v>
      </c>
      <c r="I622" s="56">
        <v>0.91388454075071501</v>
      </c>
      <c r="J622" s="56">
        <v>0.87388010005235095</v>
      </c>
      <c r="K622" s="56">
        <v>1.1750317192370601</v>
      </c>
      <c r="L622" s="56">
        <v>0.86019672043867701</v>
      </c>
      <c r="M622" s="85">
        <v>0.84032803355065899</v>
      </c>
    </row>
    <row r="623" spans="1:13" x14ac:dyDescent="0.35">
      <c r="A623" s="23" t="str">
        <f>B555&amp;C601&amp;D623</f>
        <v>CONSUMO PER CAPITA (kg ó litros por individuo).T.Alimentos TOTAL INGAPERITIVO/ANTES DE COMER</v>
      </c>
      <c r="B623" s="23">
        <v>0</v>
      </c>
      <c r="C623" s="23">
        <v>0</v>
      </c>
      <c r="D623" s="24" t="s">
        <v>141</v>
      </c>
      <c r="E623" s="24">
        <v>0.30618232990413802</v>
      </c>
      <c r="F623" s="24">
        <v>0.338742030883177</v>
      </c>
      <c r="G623" s="24">
        <v>0.41577247712978399</v>
      </c>
      <c r="H623" s="24">
        <v>0.31124304684387499</v>
      </c>
      <c r="I623" s="24">
        <v>0.282385650975297</v>
      </c>
      <c r="J623" s="24">
        <v>0.29715603068275798</v>
      </c>
      <c r="K623" s="24">
        <v>0.38651212293431803</v>
      </c>
      <c r="L623" s="24">
        <v>0.30171819346955298</v>
      </c>
      <c r="M623" s="85">
        <v>0.30144437177018302</v>
      </c>
    </row>
    <row r="624" spans="1:13" x14ac:dyDescent="0.35">
      <c r="A624" s="23" t="str">
        <f>B555&amp;C601&amp;D624</f>
        <v>CONSUMO PER CAPITA (kg ó litros por individuo).T.Alimentos TOTAL INGCOMIDA</v>
      </c>
      <c r="B624" s="23">
        <v>0</v>
      </c>
      <c r="C624" s="23">
        <v>0</v>
      </c>
      <c r="D624" s="23" t="s">
        <v>143</v>
      </c>
      <c r="E624" s="56">
        <v>5.0677674289238004</v>
      </c>
      <c r="F624" s="56">
        <v>5.2683111503180502</v>
      </c>
      <c r="G624" s="56">
        <v>6.95367798537238</v>
      </c>
      <c r="H624" s="56">
        <v>5.35795483506217</v>
      </c>
      <c r="I624" s="56">
        <v>5.2431314624977698</v>
      </c>
      <c r="J624" s="56">
        <v>5.4535851333272101</v>
      </c>
      <c r="K624" s="56">
        <v>7.4098920736054499</v>
      </c>
      <c r="L624" s="56">
        <v>5.4182477261875102</v>
      </c>
      <c r="M624" s="85">
        <v>5.4407102734775501</v>
      </c>
    </row>
    <row r="625" spans="1:13" x14ac:dyDescent="0.35">
      <c r="A625" s="23" t="str">
        <f>B555&amp;C601&amp;D625</f>
        <v>CONSUMO PER CAPITA (kg ó litros por individuo).T.Alimentos TOTAL INGTARDE/MERIENDA</v>
      </c>
      <c r="B625" s="23">
        <v>0</v>
      </c>
      <c r="C625" s="23">
        <v>0</v>
      </c>
      <c r="D625" s="24" t="s">
        <v>145</v>
      </c>
      <c r="E625" s="24">
        <v>0.48036333169553103</v>
      </c>
      <c r="F625" s="24">
        <v>0.46301227357726099</v>
      </c>
      <c r="G625" s="24">
        <v>0.66655455275076703</v>
      </c>
      <c r="H625" s="24">
        <v>0.41150332072092</v>
      </c>
      <c r="I625" s="24">
        <v>0.43448952684011899</v>
      </c>
      <c r="J625" s="24">
        <v>0.51502646585429901</v>
      </c>
      <c r="K625" s="24">
        <v>0.66603713116872298</v>
      </c>
      <c r="L625" s="24">
        <v>0.40854024385132598</v>
      </c>
      <c r="M625" s="85">
        <v>0.38628502487857902</v>
      </c>
    </row>
    <row r="626" spans="1:13" x14ac:dyDescent="0.35">
      <c r="A626" s="23" t="str">
        <f>B555&amp;C601&amp;D626</f>
        <v>CONSUMO PER CAPITA (kg ó litros por individuo).T.Alimentos TOTAL INGANTES DE CENAR</v>
      </c>
      <c r="B626" s="23">
        <v>0</v>
      </c>
      <c r="C626" s="23">
        <v>0</v>
      </c>
      <c r="D626" s="23" t="s">
        <v>147</v>
      </c>
      <c r="E626" s="56">
        <v>0.14480109146846901</v>
      </c>
      <c r="F626" s="56">
        <v>0.116010007203599</v>
      </c>
      <c r="G626" s="56">
        <v>0.19794595209273</v>
      </c>
      <c r="H626" s="56">
        <v>0.13142727200170501</v>
      </c>
      <c r="I626" s="56">
        <v>0.13200879105872701</v>
      </c>
      <c r="J626" s="56">
        <v>0.139413048830444</v>
      </c>
      <c r="K626" s="56">
        <v>0.184267165588863</v>
      </c>
      <c r="L626" s="56">
        <v>0.120817414027678</v>
      </c>
      <c r="M626" s="85">
        <v>0.126655988186022</v>
      </c>
    </row>
    <row r="627" spans="1:13" x14ac:dyDescent="0.35">
      <c r="A627" s="23" t="str">
        <f>B555&amp;C601&amp;D627</f>
        <v>CONSUMO PER CAPITA (kg ó litros por individuo).T.Alimentos TOTAL INGCENA</v>
      </c>
      <c r="B627" s="23">
        <v>0</v>
      </c>
      <c r="C627" s="23">
        <v>0</v>
      </c>
      <c r="D627" s="24" t="s">
        <v>149</v>
      </c>
      <c r="E627" s="24">
        <v>2.8621552467998401</v>
      </c>
      <c r="F627" s="24">
        <v>3.0669797415799498</v>
      </c>
      <c r="G627" s="24">
        <v>4.9123308608035297</v>
      </c>
      <c r="H627" s="24">
        <v>2.9842585918352098</v>
      </c>
      <c r="I627" s="24">
        <v>2.9287491723002801</v>
      </c>
      <c r="J627" s="24">
        <v>3.0661390554249102</v>
      </c>
      <c r="K627" s="24">
        <v>4.8880381665715902</v>
      </c>
      <c r="L627" s="24">
        <v>2.91104729752207</v>
      </c>
      <c r="M627" s="85">
        <v>2.89694709070681</v>
      </c>
    </row>
    <row r="628" spans="1:13" x14ac:dyDescent="0.35">
      <c r="A628" s="23" t="str">
        <f>B555&amp;C601&amp;D628</f>
        <v>CONSUMO PER CAPITA (kg ó litros por individuo).T.Alimentos TOTAL INGDESPUES DE LA CENA</v>
      </c>
      <c r="B628" s="23">
        <v>0</v>
      </c>
      <c r="C628" s="23">
        <v>0</v>
      </c>
      <c r="D628" s="23" t="s">
        <v>151</v>
      </c>
      <c r="E628" s="56">
        <v>5.0127246749666003E-2</v>
      </c>
      <c r="F628" s="56">
        <v>3.2836926248991399E-2</v>
      </c>
      <c r="G628" s="56">
        <v>0.126351929496231</v>
      </c>
      <c r="H628" s="56">
        <v>3.53754424648361E-2</v>
      </c>
      <c r="I628" s="56">
        <v>3.8984991319067901E-2</v>
      </c>
      <c r="J628" s="56">
        <v>3.1909497603327897E-2</v>
      </c>
      <c r="K628" s="56">
        <v>0.13363580836074701</v>
      </c>
      <c r="L628" s="56">
        <v>5.2830923757124199E-2</v>
      </c>
      <c r="M628" s="85">
        <v>1.9723561908682099E-2</v>
      </c>
    </row>
    <row r="629" spans="1:13" x14ac:dyDescent="0.35">
      <c r="A629" s="23" t="str">
        <f>B555&amp;C601&amp;D629</f>
        <v>CONSUMO PER CAPITA (kg ó litros por individuo).T.Alimentos TOTAL INGDURANTE EL DIA</v>
      </c>
      <c r="B629" s="23">
        <v>0</v>
      </c>
      <c r="C629" s="23">
        <v>0</v>
      </c>
      <c r="D629" s="24" t="s">
        <v>153</v>
      </c>
      <c r="E629" s="24">
        <v>0.10178230061115499</v>
      </c>
      <c r="F629" s="24">
        <v>0.131130517234887</v>
      </c>
      <c r="G629" s="24">
        <v>0.175676490390139</v>
      </c>
      <c r="H629" s="24">
        <v>9.1357279443204306E-2</v>
      </c>
      <c r="I629" s="24">
        <v>0.122927529994208</v>
      </c>
      <c r="J629" s="24">
        <v>0.130106940527704</v>
      </c>
      <c r="K629" s="24">
        <v>0.170315416064758</v>
      </c>
      <c r="L629" s="24">
        <v>8.3548606089400401E-2</v>
      </c>
      <c r="M629" s="85">
        <v>9.4271291132582993E-2</v>
      </c>
    </row>
    <row r="630" spans="1:13" x14ac:dyDescent="0.35">
      <c r="A630" s="23" t="str">
        <f>B555&amp;C601&amp;D630</f>
        <v>CONSUMO PER CAPITA (kg ó litros por individuo).T.Alimentos TOTAL INGCON AMIGOS</v>
      </c>
      <c r="B630" s="23">
        <v>0</v>
      </c>
      <c r="C630" s="23">
        <v>0</v>
      </c>
      <c r="D630" s="23" t="s">
        <v>155</v>
      </c>
      <c r="E630" s="56">
        <v>2.0518716385655602</v>
      </c>
      <c r="F630" s="56">
        <v>2.0225353719483001</v>
      </c>
      <c r="G630" s="56">
        <v>2.73980355286449</v>
      </c>
      <c r="H630" s="56">
        <v>2.2202474053816301</v>
      </c>
      <c r="I630" s="56">
        <v>2.0785546500471099</v>
      </c>
      <c r="J630" s="56">
        <v>1.9921037856886601</v>
      </c>
      <c r="K630" s="56">
        <v>2.9130072918591501</v>
      </c>
      <c r="L630" s="56">
        <v>2.0620939483051202</v>
      </c>
      <c r="M630" s="85">
        <v>2.1211864143048098</v>
      </c>
    </row>
    <row r="631" spans="1:13" x14ac:dyDescent="0.35">
      <c r="A631" s="23" t="str">
        <f>B555&amp;C601&amp;D631</f>
        <v>CONSUMO PER CAPITA (kg ó litros por individuo).T.Alimentos TOTAL INGCON CLIENTES</v>
      </c>
      <c r="B631" s="23">
        <v>0</v>
      </c>
      <c r="C631" s="23">
        <v>0</v>
      </c>
      <c r="D631" s="24" t="s">
        <v>157</v>
      </c>
      <c r="E631" s="24">
        <v>1.47294763663607E-2</v>
      </c>
      <c r="F631" s="24">
        <v>1.74176535201363E-2</v>
      </c>
      <c r="G631" s="24">
        <v>4.83016930126157E-2</v>
      </c>
      <c r="H631" s="24">
        <v>5.2547717222209203E-2</v>
      </c>
      <c r="I631" s="24">
        <v>5.3801285674520798E-2</v>
      </c>
      <c r="J631" s="24">
        <v>2.46766495580161E-2</v>
      </c>
      <c r="K631" s="24">
        <v>4.8437855593408199E-2</v>
      </c>
      <c r="L631" s="24">
        <v>6.4389450789052102E-2</v>
      </c>
      <c r="M631" s="85">
        <v>7.0351277650169797E-2</v>
      </c>
    </row>
    <row r="632" spans="1:13" x14ac:dyDescent="0.35">
      <c r="A632" s="23" t="str">
        <f>B555&amp;C601&amp;D632</f>
        <v>CONSUMO PER CAPITA (kg ó litros por individuo).T.Alimentos TOTAL INGCON COMPAÑEROS DE TRABAJO</v>
      </c>
      <c r="B632" s="23">
        <v>0</v>
      </c>
      <c r="C632" s="23">
        <v>0</v>
      </c>
      <c r="D632" s="23" t="s">
        <v>159</v>
      </c>
      <c r="E632" s="56">
        <v>0.36281419764453998</v>
      </c>
      <c r="F632" s="56">
        <v>0.38613478027138498</v>
      </c>
      <c r="G632" s="56">
        <v>0.42999431205327499</v>
      </c>
      <c r="H632" s="56">
        <v>0.39816924890896399</v>
      </c>
      <c r="I632" s="56">
        <v>0.50760813862857801</v>
      </c>
      <c r="J632" s="56">
        <v>0.487478484984254</v>
      </c>
      <c r="K632" s="56">
        <v>0.41571955638761698</v>
      </c>
      <c r="L632" s="56">
        <v>0.37148094334838999</v>
      </c>
      <c r="M632" s="85">
        <v>0.36219166652525903</v>
      </c>
    </row>
    <row r="633" spans="1:13" x14ac:dyDescent="0.35">
      <c r="A633" s="23" t="str">
        <f>B555&amp;C601&amp;D633</f>
        <v>CONSUMO PER CAPITA (kg ó litros por individuo).T.Alimentos TOTAL INGCON COMPAÑEROS DE CLASE</v>
      </c>
      <c r="B633" s="23">
        <v>0</v>
      </c>
      <c r="C633" s="23">
        <v>0</v>
      </c>
      <c r="D633" s="24" t="s">
        <v>161</v>
      </c>
      <c r="E633" s="24">
        <v>4.9366963357667701E-2</v>
      </c>
      <c r="F633" s="24">
        <v>3.03643696104779E-2</v>
      </c>
      <c r="G633" s="24">
        <v>1.7308037725271001E-2</v>
      </c>
      <c r="H633" s="24">
        <v>4.0469172632781297E-2</v>
      </c>
      <c r="I633" s="24">
        <v>2.4301088450679301E-2</v>
      </c>
      <c r="J633" s="24">
        <v>3.1608840922690597E-2</v>
      </c>
      <c r="K633" s="24">
        <v>2.97349619089258E-2</v>
      </c>
      <c r="L633" s="24">
        <v>6.4424271199605601E-2</v>
      </c>
      <c r="M633" s="85">
        <v>4.1371765715699602E-2</v>
      </c>
    </row>
    <row r="634" spans="1:13" x14ac:dyDescent="0.35">
      <c r="A634" s="23" t="str">
        <f>B555&amp;C601&amp;D634</f>
        <v>CONSUMO PER CAPITA (kg ó litros por individuo).T.Alimentos TOTAL INGCON FAMILIA</v>
      </c>
      <c r="B634" s="23">
        <v>0</v>
      </c>
      <c r="C634" s="23">
        <v>0</v>
      </c>
      <c r="D634" s="23" t="s">
        <v>163</v>
      </c>
      <c r="E634" s="56">
        <v>4.1147405550380602</v>
      </c>
      <c r="F634" s="56">
        <v>4.3328690907057803</v>
      </c>
      <c r="G634" s="56">
        <v>6.6613197470449199</v>
      </c>
      <c r="H634" s="56">
        <v>4.2170199798943901</v>
      </c>
      <c r="I634" s="56">
        <v>4.1726037649753103</v>
      </c>
      <c r="J634" s="56">
        <v>4.7590189582971201</v>
      </c>
      <c r="K634" s="56">
        <v>6.7772695228084903</v>
      </c>
      <c r="L634" s="56">
        <v>4.2483758134738103</v>
      </c>
      <c r="M634" s="85">
        <v>4.3463992653055197</v>
      </c>
    </row>
    <row r="635" spans="1:13" x14ac:dyDescent="0.35">
      <c r="A635" s="23" t="str">
        <f>B555&amp;C601&amp;D635</f>
        <v>CONSUMO PER CAPITA (kg ó litros por individuo).T.Alimentos TOTAL INGCON LA PAREJA</v>
      </c>
      <c r="B635" s="23">
        <v>0</v>
      </c>
      <c r="C635" s="23">
        <v>0</v>
      </c>
      <c r="D635" s="24" t="s">
        <v>165</v>
      </c>
      <c r="E635" s="24">
        <v>2.0436931831905198</v>
      </c>
      <c r="F635" s="24">
        <v>2.16658076467884</v>
      </c>
      <c r="G635" s="24">
        <v>3.1231068858887499</v>
      </c>
      <c r="H635" s="24">
        <v>2.0500488162739798</v>
      </c>
      <c r="I635" s="24">
        <v>2.1056471147212501</v>
      </c>
      <c r="J635" s="24">
        <v>1.9963817580888401</v>
      </c>
      <c r="K635" s="24">
        <v>3.1945185128165501</v>
      </c>
      <c r="L635" s="24">
        <v>2.0189243999611799</v>
      </c>
      <c r="M635" s="85">
        <v>1.89811429643356</v>
      </c>
    </row>
    <row r="636" spans="1:13" x14ac:dyDescent="0.35">
      <c r="A636" s="23" t="str">
        <f>B555&amp;C601&amp;D636</f>
        <v>CONSUMO PER CAPITA (kg ó litros por individuo).T.Alimentos TOTAL INGESTABA SOLO/A</v>
      </c>
      <c r="B636" s="23">
        <v>0</v>
      </c>
      <c r="C636" s="23">
        <v>0</v>
      </c>
      <c r="D636" s="23" t="s">
        <v>167</v>
      </c>
      <c r="E636" s="56">
        <v>1.1584256462623901</v>
      </c>
      <c r="F636" s="56">
        <v>1.22428133242239</v>
      </c>
      <c r="G636" s="56">
        <v>1.4630092598934801</v>
      </c>
      <c r="H636" s="56">
        <v>1.0885586859807601</v>
      </c>
      <c r="I636" s="56">
        <v>1.11080663769094</v>
      </c>
      <c r="J636" s="56">
        <v>1.1726368720104201</v>
      </c>
      <c r="K636" s="56">
        <v>1.57504947166737</v>
      </c>
      <c r="L636" s="56">
        <v>1.2670366172866201</v>
      </c>
      <c r="M636" s="85">
        <v>1.2025910688928501</v>
      </c>
    </row>
    <row r="637" spans="1:13" x14ac:dyDescent="0.35">
      <c r="A637" s="23" t="str">
        <f>B555&amp;C601&amp;D637</f>
        <v>CONSUMO PER CAPITA (kg ó litros por individuo).T.Alimentos TOTAL INGOTROS</v>
      </c>
      <c r="B637" s="23">
        <v>0</v>
      </c>
      <c r="C637" s="23">
        <v>0</v>
      </c>
      <c r="D637" s="24" t="s">
        <v>169</v>
      </c>
      <c r="E637" s="24">
        <v>6.9449520954902297E-2</v>
      </c>
      <c r="F637" s="24">
        <v>7.0227904344476302E-2</v>
      </c>
      <c r="G637" s="24">
        <v>6.8160655253282507E-2</v>
      </c>
      <c r="H637" s="24">
        <v>5.0125102643419302E-2</v>
      </c>
      <c r="I637" s="24">
        <v>4.3240004735500902E-2</v>
      </c>
      <c r="J637" s="24">
        <v>4.3313339358391101E-2</v>
      </c>
      <c r="K637" s="24">
        <v>5.9992566631755603E-2</v>
      </c>
      <c r="L637" s="24">
        <v>6.0220532020572003E-2</v>
      </c>
      <c r="M637" s="85">
        <v>6.4159747062997194E-2</v>
      </c>
    </row>
    <row r="638" spans="1:13" x14ac:dyDescent="0.35">
      <c r="A638" s="23" t="str">
        <f>B555&amp;C601&amp;D638</f>
        <v>CONSUMO PER CAPITA (kg ó litros por individuo).T.Alimentos TOTAL INGESTAR TRABAJANDO</v>
      </c>
      <c r="B638" s="23">
        <v>0</v>
      </c>
      <c r="C638" s="23">
        <v>0</v>
      </c>
      <c r="D638" s="23" t="s">
        <v>171</v>
      </c>
      <c r="E638" s="56">
        <v>0.68584471567371497</v>
      </c>
      <c r="F638" s="56">
        <v>0.69645160471873402</v>
      </c>
      <c r="G638" s="56">
        <v>0.799412468225557</v>
      </c>
      <c r="H638" s="56">
        <v>0.62464653909403101</v>
      </c>
      <c r="I638" s="56">
        <v>0.70832490308457197</v>
      </c>
      <c r="J638" s="56">
        <v>0.66731117076403501</v>
      </c>
      <c r="K638" s="56">
        <v>0.89172025706452995</v>
      </c>
      <c r="L638" s="56">
        <v>0.66396629420476205</v>
      </c>
      <c r="M638" s="85">
        <v>0.71393522760552197</v>
      </c>
    </row>
    <row r="639" spans="1:13" x14ac:dyDescent="0.35">
      <c r="A639" s="23" t="str">
        <f>B555&amp;C601&amp;D639</f>
        <v>CONSUMO PER CAPITA (kg ó litros por individuo).T.Alimentos TOTAL INGCOMIDA DE NEGOCIOS</v>
      </c>
      <c r="B639" s="23">
        <v>0</v>
      </c>
      <c r="C639" s="23">
        <v>0</v>
      </c>
      <c r="D639" s="24" t="s">
        <v>173</v>
      </c>
      <c r="E639" s="24">
        <v>1.8956315790989001E-2</v>
      </c>
      <c r="F639" s="24">
        <v>2.6176195398327402E-2</v>
      </c>
      <c r="G639" s="24">
        <v>4.4592829672463197E-2</v>
      </c>
      <c r="H639" s="24">
        <v>3.2605415278131697E-2</v>
      </c>
      <c r="I639" s="24">
        <v>5.6202930843836103E-2</v>
      </c>
      <c r="J639" s="24">
        <v>2.10553240942024E-2</v>
      </c>
      <c r="K639" s="24">
        <v>5.9002963121143899E-2</v>
      </c>
      <c r="L639" s="24">
        <v>5.3659150376925001E-2</v>
      </c>
      <c r="M639" s="85">
        <v>3.4616843464621801E-2</v>
      </c>
    </row>
    <row r="640" spans="1:13" x14ac:dyDescent="0.35">
      <c r="A640" s="23" t="str">
        <f>B555&amp;C601&amp;D640</f>
        <v>CONSUMO PER CAPITA (kg ó litros por individuo).T.Alimentos TOTAL INGPOR PLACER/RELAX</v>
      </c>
      <c r="B640" s="23">
        <v>0</v>
      </c>
      <c r="C640" s="23">
        <v>0</v>
      </c>
      <c r="D640" s="23" t="s">
        <v>175</v>
      </c>
      <c r="E640" s="56">
        <v>1.53345150593118</v>
      </c>
      <c r="F640" s="56">
        <v>1.80067764868834</v>
      </c>
      <c r="G640" s="56">
        <v>3.1138849417711398</v>
      </c>
      <c r="H640" s="56">
        <v>1.6536673938633899</v>
      </c>
      <c r="I640" s="56">
        <v>1.57715997804648</v>
      </c>
      <c r="J640" s="56">
        <v>1.80035079257134</v>
      </c>
      <c r="K640" s="56">
        <v>3.15481127757077</v>
      </c>
      <c r="L640" s="56">
        <v>1.6323110341473099</v>
      </c>
      <c r="M640" s="85">
        <v>1.5734260845560799</v>
      </c>
    </row>
    <row r="641" spans="1:13" x14ac:dyDescent="0.35">
      <c r="A641" s="23" t="str">
        <f>B555&amp;C601&amp;D641</f>
        <v>CONSUMO PER CAPITA (kg ó litros por individuo).T.Alimentos TOTAL INGTENER HAMBRE/SIN PLANIFICAR</v>
      </c>
      <c r="B641" s="23">
        <v>0</v>
      </c>
      <c r="C641" s="23">
        <v>0</v>
      </c>
      <c r="D641" s="24" t="s">
        <v>177</v>
      </c>
      <c r="E641" s="24">
        <v>2.74067893210696</v>
      </c>
      <c r="F641" s="24">
        <v>2.8659289331590299</v>
      </c>
      <c r="G641" s="24">
        <v>3.8964638239026699</v>
      </c>
      <c r="H641" s="24">
        <v>2.79659033193811</v>
      </c>
      <c r="I641" s="24">
        <v>2.7164086481352898</v>
      </c>
      <c r="J641" s="24">
        <v>2.74196504203739</v>
      </c>
      <c r="K641" s="24">
        <v>4.0564424112382698</v>
      </c>
      <c r="L641" s="24">
        <v>2.6320347160099602</v>
      </c>
      <c r="M641" s="85">
        <v>2.4505026786460999</v>
      </c>
    </row>
    <row r="642" spans="1:13" x14ac:dyDescent="0.35">
      <c r="A642" s="23" t="str">
        <f>B555&amp;C601&amp;D642</f>
        <v>CONSUMO PER CAPITA (kg ó litros por individuo).T.Alimentos TOTAL INGESTAR DE COMPRAS</v>
      </c>
      <c r="B642" s="23">
        <v>0</v>
      </c>
      <c r="C642" s="23">
        <v>0</v>
      </c>
      <c r="D642" s="23" t="s">
        <v>179</v>
      </c>
      <c r="E642" s="56">
        <v>0.45235465076471298</v>
      </c>
      <c r="F642" s="56">
        <v>0.25801450379505297</v>
      </c>
      <c r="G642" s="56">
        <v>0.47019175947846098</v>
      </c>
      <c r="H642" s="56">
        <v>0.38448995275715497</v>
      </c>
      <c r="I642" s="56">
        <v>0.41881024127168998</v>
      </c>
      <c r="J642" s="56">
        <v>0.32693423981446901</v>
      </c>
      <c r="K642" s="56">
        <v>0.52957889915582801</v>
      </c>
      <c r="L642" s="56">
        <v>0.400825790031624</v>
      </c>
      <c r="M642" s="85">
        <v>0.35814272822872001</v>
      </c>
    </row>
    <row r="643" spans="1:13" x14ac:dyDescent="0.35">
      <c r="A643" s="23" t="str">
        <f>B555&amp;C601&amp;D643</f>
        <v>CONSUMO PER CAPITA (kg ó litros por individuo).T.Alimentos TOTAL INGNO COCINAR EN CASA</v>
      </c>
      <c r="B643" s="23">
        <v>0</v>
      </c>
      <c r="C643" s="23">
        <v>0</v>
      </c>
      <c r="D643" s="24" t="s">
        <v>181</v>
      </c>
      <c r="E643" s="24">
        <v>1.04432204471521</v>
      </c>
      <c r="F643" s="24">
        <v>1.2239584137975399</v>
      </c>
      <c r="G643" s="24">
        <v>1.58415782427315</v>
      </c>
      <c r="H643" s="24">
        <v>1.19032100735182</v>
      </c>
      <c r="I643" s="24">
        <v>1.23516628762426</v>
      </c>
      <c r="J643" s="24">
        <v>1.2291810646750101</v>
      </c>
      <c r="K643" s="24">
        <v>1.3271676542370401</v>
      </c>
      <c r="L643" s="24">
        <v>1.1056113801219001</v>
      </c>
      <c r="M643" s="85">
        <v>1.0150197123795901</v>
      </c>
    </row>
    <row r="644" spans="1:13" x14ac:dyDescent="0.35">
      <c r="A644" s="23" t="str">
        <f>B555&amp;C601&amp;D644</f>
        <v>CONSUMO PER CAPITA (kg ó litros por individuo).T.Alimentos TOTAL INGCELEBRACION/FIESTA/SALIR TOMAR</v>
      </c>
      <c r="B644" s="23">
        <v>0</v>
      </c>
      <c r="C644" s="23">
        <v>0</v>
      </c>
      <c r="D644" s="23" t="s">
        <v>183</v>
      </c>
      <c r="E644" s="56">
        <v>2.6585648974498399</v>
      </c>
      <c r="F644" s="56">
        <v>2.7176551606497701</v>
      </c>
      <c r="G644" s="56">
        <v>3.8104919220829201</v>
      </c>
      <c r="H644" s="56">
        <v>2.6945594202868</v>
      </c>
      <c r="I644" s="56">
        <v>2.6248495320934802</v>
      </c>
      <c r="J644" s="56">
        <v>2.9160221402564801</v>
      </c>
      <c r="K644" s="56">
        <v>3.88474830877963</v>
      </c>
      <c r="L644" s="56">
        <v>2.8789047005688202</v>
      </c>
      <c r="M644" s="85">
        <v>3.05204057149543</v>
      </c>
    </row>
    <row r="645" spans="1:13" x14ac:dyDescent="0.35">
      <c r="A645" s="23" t="str">
        <f>B555&amp;C601&amp;D645</f>
        <v>CONSUMO PER CAPITA (kg ó litros por individuo).T.Alimentos TOTAL INGVIENDO DEPORTES</v>
      </c>
      <c r="B645" s="23">
        <v>0</v>
      </c>
      <c r="C645" s="23">
        <v>0</v>
      </c>
      <c r="D645" s="24" t="s">
        <v>185</v>
      </c>
      <c r="E645" s="24">
        <v>0.12667448962678499</v>
      </c>
      <c r="F645" s="24">
        <v>7.9994725579425704E-2</v>
      </c>
      <c r="G645" s="24">
        <v>7.9527707818154797E-2</v>
      </c>
      <c r="H645" s="24">
        <v>0.129268297956765</v>
      </c>
      <c r="I645" s="24">
        <v>0.124104173608946</v>
      </c>
      <c r="J645" s="24">
        <v>0.12967937614975</v>
      </c>
      <c r="K645" s="24">
        <v>0.157150022008129</v>
      </c>
      <c r="L645" s="24">
        <v>0.10146877907467899</v>
      </c>
      <c r="M645" s="85">
        <v>0.17621741603640501</v>
      </c>
    </row>
    <row r="646" spans="1:13" x14ac:dyDescent="0.35">
      <c r="A646" s="23" t="str">
        <f>B555&amp;C601&amp;D646</f>
        <v>CONSUMO PER CAPITA (kg ó litros por individuo).T.Alimentos TOTAL INGOTROS MOTIVOS</v>
      </c>
      <c r="B646" s="23">
        <v>0</v>
      </c>
      <c r="C646" s="23">
        <v>0</v>
      </c>
      <c r="D646" s="23" t="s">
        <v>186</v>
      </c>
      <c r="E646" s="56">
        <v>0.60424612817040702</v>
      </c>
      <c r="F646" s="56">
        <v>0.58155402855552096</v>
      </c>
      <c r="G646" s="56">
        <v>0.75227996937711095</v>
      </c>
      <c r="H646" s="56">
        <v>0.61103813156058495</v>
      </c>
      <c r="I646" s="56">
        <v>0.635535117139989</v>
      </c>
      <c r="J646" s="56">
        <v>0.67471838620480096</v>
      </c>
      <c r="K646" s="56">
        <v>0.95310696722504595</v>
      </c>
      <c r="L646" s="56">
        <v>0.68816416992435503</v>
      </c>
      <c r="M646" s="85">
        <v>0.73246447321522801</v>
      </c>
    </row>
    <row r="647" spans="1:13" x14ac:dyDescent="0.35">
      <c r="A647" s="23" t="str">
        <f>B555&amp;C647&amp;D647</f>
        <v>CONSUMO PER CAPITA (kg ó litros por individuo)Total BebidasT.ESPAÑA</v>
      </c>
      <c r="B647" s="23">
        <v>0</v>
      </c>
      <c r="C647" s="23" t="s">
        <v>53</v>
      </c>
      <c r="D647" s="24" t="s">
        <v>46</v>
      </c>
      <c r="E647" s="24">
        <v>12.9902752182063</v>
      </c>
      <c r="F647" s="24">
        <v>14.7725013781771</v>
      </c>
      <c r="G647" s="24">
        <v>22.4086273404452</v>
      </c>
      <c r="H647" s="24">
        <v>13.6792394800305</v>
      </c>
      <c r="I647" s="24">
        <v>12.5056142556843</v>
      </c>
      <c r="J647" s="24">
        <v>14.059937332349699</v>
      </c>
      <c r="K647" s="24">
        <v>21.610219946852901</v>
      </c>
      <c r="L647" s="24">
        <v>12.9439925629685</v>
      </c>
      <c r="M647" s="85">
        <v>12.3061236018002</v>
      </c>
    </row>
    <row r="648" spans="1:13" x14ac:dyDescent="0.35">
      <c r="A648" s="23" t="str">
        <f>B555&amp;C647&amp;D648</f>
        <v>CONSUMO PER CAPITA (kg ó litros por individuo)Total BebidasHiper+Super+Discount+G.A</v>
      </c>
      <c r="B648" s="23">
        <v>0</v>
      </c>
      <c r="C648" s="23">
        <v>0</v>
      </c>
      <c r="D648" s="23" t="s">
        <v>109</v>
      </c>
      <c r="E648" s="56">
        <v>1.21970771578146</v>
      </c>
      <c r="F648" s="56">
        <v>1.38919948381902</v>
      </c>
      <c r="G648" s="56">
        <v>2.2783199832883398</v>
      </c>
      <c r="H648" s="56">
        <v>1.30567754487995</v>
      </c>
      <c r="I648" s="56">
        <v>1.2548125442889599</v>
      </c>
      <c r="J648" s="56">
        <v>1.3799480885575599</v>
      </c>
      <c r="K648" s="56">
        <v>2.6389153714203202</v>
      </c>
      <c r="L648" s="56">
        <v>1.4372709853190899</v>
      </c>
      <c r="M648" s="85">
        <v>1.56812318135957</v>
      </c>
    </row>
    <row r="649" spans="1:13" x14ac:dyDescent="0.35">
      <c r="A649" s="23" t="str">
        <f>B555&amp;C647&amp;D649</f>
        <v>CONSUMO PER CAPITA (kg ó litros por individuo)Total BebidasRestaurantes</v>
      </c>
      <c r="B649" s="23">
        <v>0</v>
      </c>
      <c r="C649" s="23">
        <v>0</v>
      </c>
      <c r="D649" s="24" t="s">
        <v>110</v>
      </c>
      <c r="E649" s="24">
        <v>2.2310435159839201</v>
      </c>
      <c r="F649" s="24">
        <v>2.5495299889021101</v>
      </c>
      <c r="G649" s="24">
        <v>3.7951845996318898</v>
      </c>
      <c r="H649" s="24">
        <v>2.5745080493339598</v>
      </c>
      <c r="I649" s="24">
        <v>2.21754179257319</v>
      </c>
      <c r="J649" s="24">
        <v>2.4479869930358502</v>
      </c>
      <c r="K649" s="24">
        <v>3.5799082189518199</v>
      </c>
      <c r="L649" s="24">
        <v>2.3316269338820899</v>
      </c>
      <c r="M649" s="85">
        <v>2.13922250317593</v>
      </c>
    </row>
    <row r="650" spans="1:13" x14ac:dyDescent="0.35">
      <c r="A650" s="23" t="str">
        <f>B555&amp;C647&amp;D650</f>
        <v>CONSUMO PER CAPITA (kg ó litros por individuo)Total BebidasRestaurantes Fast Food</v>
      </c>
      <c r="B650" s="23">
        <v>0</v>
      </c>
      <c r="C650" s="23">
        <v>0</v>
      </c>
      <c r="D650" s="23" t="s">
        <v>111</v>
      </c>
      <c r="E650" s="56">
        <v>0.72157235298259703</v>
      </c>
      <c r="F650" s="56">
        <v>0.72855433407319403</v>
      </c>
      <c r="G650" s="56">
        <v>1.17852532307765</v>
      </c>
      <c r="H650" s="56">
        <v>0.791267178045716</v>
      </c>
      <c r="I650" s="56">
        <v>0.72498541334813205</v>
      </c>
      <c r="J650" s="56">
        <v>0.78000822593668195</v>
      </c>
      <c r="K650" s="56">
        <v>1.1915409306375899</v>
      </c>
      <c r="L650" s="56">
        <v>0.81457817214561701</v>
      </c>
      <c r="M650" s="85">
        <v>0.80341241186392398</v>
      </c>
    </row>
    <row r="651" spans="1:13" x14ac:dyDescent="0.35">
      <c r="A651" s="23" t="str">
        <f>B555&amp;C647&amp;D651</f>
        <v>CONSUMO PER CAPITA (kg ó litros por individuo)Total BebidasBares/Cafeterias/Cervecerias</v>
      </c>
      <c r="B651" s="23">
        <v>0</v>
      </c>
      <c r="C651" s="23">
        <v>0</v>
      </c>
      <c r="D651" s="24" t="s">
        <v>112</v>
      </c>
      <c r="E651" s="24">
        <v>6.87885550359589</v>
      </c>
      <c r="F651" s="24">
        <v>7.6664650449371496</v>
      </c>
      <c r="G651" s="24">
        <v>11.0337524809764</v>
      </c>
      <c r="H651" s="24">
        <v>7.0205043275229704</v>
      </c>
      <c r="I651" s="24">
        <v>6.4664110257542999</v>
      </c>
      <c r="J651" s="24">
        <v>7.2521562320854498</v>
      </c>
      <c r="K651" s="24">
        <v>10.4473136587825</v>
      </c>
      <c r="L651" s="24">
        <v>6.49282444541329</v>
      </c>
      <c r="M651" s="85">
        <v>6.0698177660571799</v>
      </c>
    </row>
    <row r="652" spans="1:13" x14ac:dyDescent="0.35">
      <c r="A652" s="23" t="str">
        <f>B555&amp;C647&amp;D652</f>
        <v>CONSUMO PER CAPITA (kg ó litros por individuo)Total BebidasPanaderias/Pastelerias</v>
      </c>
      <c r="B652" s="23">
        <v>0</v>
      </c>
      <c r="C652" s="23">
        <v>0</v>
      </c>
      <c r="D652" s="23" t="s">
        <v>113</v>
      </c>
      <c r="E652" s="56">
        <v>0.14855192312490101</v>
      </c>
      <c r="F652" s="56">
        <v>0.14933359825968201</v>
      </c>
      <c r="G652" s="56">
        <v>0.161070517072995</v>
      </c>
      <c r="H652" s="56">
        <v>0.15233131069356301</v>
      </c>
      <c r="I652" s="56">
        <v>0.146507786875434</v>
      </c>
      <c r="J652" s="56">
        <v>0.14938051056589899</v>
      </c>
      <c r="K652" s="56">
        <v>0.22073586557795899</v>
      </c>
      <c r="L652" s="56">
        <v>0.15368925812327899</v>
      </c>
      <c r="M652" s="85">
        <v>0.15306639014998799</v>
      </c>
    </row>
    <row r="653" spans="1:13" x14ac:dyDescent="0.35">
      <c r="A653" s="23" t="str">
        <f>B555&amp;C647&amp;D653</f>
        <v>CONSUMO PER CAPITA (kg ó litros por individuo)Total BebidasTda.Alimentacion/Delicatesen</v>
      </c>
      <c r="B653" s="23">
        <v>0</v>
      </c>
      <c r="C653" s="23">
        <v>0</v>
      </c>
      <c r="D653" s="24" t="s">
        <v>114</v>
      </c>
      <c r="E653" s="24">
        <v>0.24237168198025899</v>
      </c>
      <c r="F653" s="24">
        <v>0.305350931894186</v>
      </c>
      <c r="G653" s="24">
        <v>0.46763573275706799</v>
      </c>
      <c r="H653" s="24">
        <v>0.214144828248232</v>
      </c>
      <c r="I653" s="24">
        <v>0.20443276093415799</v>
      </c>
      <c r="J653" s="24">
        <v>0.19990525231419401</v>
      </c>
      <c r="K653" s="24">
        <v>0.33994454593655898</v>
      </c>
      <c r="L653" s="24">
        <v>0.18992913941258999</v>
      </c>
      <c r="M653" s="85">
        <v>0.167375935010704</v>
      </c>
    </row>
    <row r="654" spans="1:13" x14ac:dyDescent="0.35">
      <c r="A654" s="23" t="str">
        <f>B555&amp;C647&amp;D654</f>
        <v>CONSUMO PER CAPITA (kg ó litros por individuo)Total BebidasCanal Conveniencia/24h</v>
      </c>
      <c r="B654" s="23">
        <v>0</v>
      </c>
      <c r="C654" s="23">
        <v>0</v>
      </c>
      <c r="D654" s="23" t="s">
        <v>116</v>
      </c>
      <c r="E654" s="56">
        <v>0.201131805895372</v>
      </c>
      <c r="F654" s="56">
        <v>0.21496437239503199</v>
      </c>
      <c r="G654" s="56">
        <v>0.409076419376037</v>
      </c>
      <c r="H654" s="56">
        <v>0.23274539063635799</v>
      </c>
      <c r="I654" s="56">
        <v>0.164743806590678</v>
      </c>
      <c r="J654" s="56">
        <v>0.209214309827465</v>
      </c>
      <c r="K654" s="56">
        <v>0.31838760715991199</v>
      </c>
      <c r="L654" s="56">
        <v>0.16494986291618599</v>
      </c>
      <c r="M654" s="85">
        <v>0.16395102083962201</v>
      </c>
    </row>
    <row r="655" spans="1:13" x14ac:dyDescent="0.35">
      <c r="A655" s="23" t="str">
        <f>B555&amp;C647&amp;D655</f>
        <v>CONSUMO PER CAPITA (kg ó litros por individuo)Total BebidasHoteles</v>
      </c>
      <c r="B655" s="23">
        <v>0</v>
      </c>
      <c r="C655" s="23">
        <v>0</v>
      </c>
      <c r="D655" s="24" t="s">
        <v>117</v>
      </c>
      <c r="E655" s="24">
        <v>7.2064350218602594E-2</v>
      </c>
      <c r="F655" s="24">
        <v>9.4917482403758593E-2</v>
      </c>
      <c r="G655" s="24">
        <v>0.21307499067433799</v>
      </c>
      <c r="H655" s="24">
        <v>5.6215820703728901E-2</v>
      </c>
      <c r="I655" s="24">
        <v>4.6324095392326299E-2</v>
      </c>
      <c r="J655" s="24">
        <v>9.1477166494216999E-2</v>
      </c>
      <c r="K655" s="24">
        <v>0.17771837244375899</v>
      </c>
      <c r="L655" s="24">
        <v>9.4473556836759898E-2</v>
      </c>
      <c r="M655" s="85">
        <v>5.76464509384002E-2</v>
      </c>
    </row>
    <row r="656" spans="1:13" x14ac:dyDescent="0.35">
      <c r="A656" s="23" t="str">
        <f>B555&amp;C647&amp;D656</f>
        <v>CONSUMO PER CAPITA (kg ó litros por individuo)Total BebidasEstaciones de servicio</v>
      </c>
      <c r="B656" s="23">
        <v>0</v>
      </c>
      <c r="C656" s="23">
        <v>0</v>
      </c>
      <c r="D656" s="23" t="s">
        <v>118</v>
      </c>
      <c r="E656" s="56">
        <v>0.229871441392243</v>
      </c>
      <c r="F656" s="56">
        <v>0.27752668919106799</v>
      </c>
      <c r="G656" s="56">
        <v>0.47724393176874003</v>
      </c>
      <c r="H656" s="56">
        <v>0.238293197040612</v>
      </c>
      <c r="I656" s="56">
        <v>0.202476349808804</v>
      </c>
      <c r="J656" s="56">
        <v>0.25197842024521599</v>
      </c>
      <c r="K656" s="56">
        <v>0.44993703553792302</v>
      </c>
      <c r="L656" s="56">
        <v>0.221272091791892</v>
      </c>
      <c r="M656" s="85">
        <v>0.200428577306483</v>
      </c>
    </row>
    <row r="657" spans="1:13" x14ac:dyDescent="0.35">
      <c r="A657" s="23" t="str">
        <f>B555&amp;C647&amp;D657</f>
        <v>CONSUMO PER CAPITA (kg ó litros por individuo)Total BebidasMaquinas dispensadoras</v>
      </c>
      <c r="B657" s="23">
        <v>0</v>
      </c>
      <c r="C657" s="23">
        <v>0</v>
      </c>
      <c r="D657" s="24" t="s">
        <v>119</v>
      </c>
      <c r="E657" s="24">
        <v>0.38263750264171797</v>
      </c>
      <c r="F657" s="24">
        <v>0.38305099674145099</v>
      </c>
      <c r="G657" s="24">
        <v>0.51454603763663398</v>
      </c>
      <c r="H657" s="24">
        <v>0.30337514099405799</v>
      </c>
      <c r="I657" s="24">
        <v>0.36015313430811502</v>
      </c>
      <c r="J657" s="24">
        <v>0.37329183497551599</v>
      </c>
      <c r="K657" s="24">
        <v>0.512926396056409</v>
      </c>
      <c r="L657" s="24">
        <v>0.37943581441845098</v>
      </c>
      <c r="M657" s="85">
        <v>0.36946327380284999</v>
      </c>
    </row>
    <row r="658" spans="1:13" x14ac:dyDescent="0.35">
      <c r="A658" s="23" t="str">
        <f>B555&amp;C647&amp;D658</f>
        <v>CONSUMO PER CAPITA (kg ó litros por individuo)Total BebidasServicio en la empresa</v>
      </c>
      <c r="B658" s="23">
        <v>0</v>
      </c>
      <c r="C658" s="23">
        <v>0</v>
      </c>
      <c r="D658" s="23" t="s">
        <v>120</v>
      </c>
      <c r="E658" s="56">
        <v>0.18479463286016401</v>
      </c>
      <c r="F658" s="56">
        <v>0.214654770543561</v>
      </c>
      <c r="G658" s="56">
        <v>0.264555662100875</v>
      </c>
      <c r="H658" s="56">
        <v>0.230545807027803</v>
      </c>
      <c r="I658" s="56">
        <v>0.215529881525901</v>
      </c>
      <c r="J658" s="56">
        <v>0.205692916211416</v>
      </c>
      <c r="K658" s="56">
        <v>0.22846830284921199</v>
      </c>
      <c r="L658" s="56">
        <v>0.15732811585925099</v>
      </c>
      <c r="M658" s="85">
        <v>0.115701489930773</v>
      </c>
    </row>
    <row r="659" spans="1:13" x14ac:dyDescent="0.35">
      <c r="A659" s="23" t="str">
        <f>B555&amp;C647&amp;D659</f>
        <v>CONSUMO PER CAPITA (kg ó litros por individuo)Total BebidasResto de canales</v>
      </c>
      <c r="B659" s="23">
        <v>0</v>
      </c>
      <c r="C659" s="23">
        <v>0</v>
      </c>
      <c r="D659" s="24" t="s">
        <v>121</v>
      </c>
      <c r="E659" s="24">
        <v>0.47767436502217497</v>
      </c>
      <c r="F659" s="24">
        <v>0.79895111584423895</v>
      </c>
      <c r="G659" s="24">
        <v>1.615646337846</v>
      </c>
      <c r="H659" s="24">
        <v>0.55962905089217696</v>
      </c>
      <c r="I659" s="24">
        <v>0.501694292042556</v>
      </c>
      <c r="J659" s="24">
        <v>0.71889690284876295</v>
      </c>
      <c r="K659" s="24">
        <v>1.50442385829609</v>
      </c>
      <c r="L659" s="24">
        <v>0.50661501076429505</v>
      </c>
      <c r="M659" s="85">
        <v>0.49791586649931602</v>
      </c>
    </row>
    <row r="660" spans="1:13" x14ac:dyDescent="0.35">
      <c r="A660" s="23" t="str">
        <f>B555&amp;C647&amp;D660</f>
        <v>CONSUMO PER CAPITA (kg ó litros por individuo)Total BebidasEN LA CALLE</v>
      </c>
      <c r="B660" s="23">
        <v>0</v>
      </c>
      <c r="C660" s="23">
        <v>0</v>
      </c>
      <c r="D660" s="23" t="s">
        <v>123</v>
      </c>
      <c r="E660" s="56">
        <v>0.51947577235495401</v>
      </c>
      <c r="F660" s="56">
        <v>0.68587946568807101</v>
      </c>
      <c r="G660" s="56">
        <v>1.4980429450292001</v>
      </c>
      <c r="H660" s="56">
        <v>0.51825795628348803</v>
      </c>
      <c r="I660" s="56">
        <v>0.43176891405469903</v>
      </c>
      <c r="J660" s="56">
        <v>0.58596026957277103</v>
      </c>
      <c r="K660" s="56">
        <v>1.3583155578596899</v>
      </c>
      <c r="L660" s="56">
        <v>0.45946461864475502</v>
      </c>
      <c r="M660" s="85">
        <v>0.47765384138191802</v>
      </c>
    </row>
    <row r="661" spans="1:13" x14ac:dyDescent="0.35">
      <c r="A661" s="23" t="str">
        <f>B555&amp;C647&amp;D661</f>
        <v>CONSUMO PER CAPITA (kg ó litros por individuo)Total BebidasEN CASA DE OTROS</v>
      </c>
      <c r="B661" s="23">
        <v>0</v>
      </c>
      <c r="C661" s="23">
        <v>0</v>
      </c>
      <c r="D661" s="24" t="s">
        <v>125</v>
      </c>
      <c r="E661" s="24">
        <v>0.49713327123182099</v>
      </c>
      <c r="F661" s="24">
        <v>0.58449222321473604</v>
      </c>
      <c r="G661" s="24">
        <v>0.79703361347505397</v>
      </c>
      <c r="H661" s="24">
        <v>0.71258263168958003</v>
      </c>
      <c r="I661" s="24">
        <v>0.53190625644824496</v>
      </c>
      <c r="J661" s="24">
        <v>0.62552270209692395</v>
      </c>
      <c r="K661" s="24">
        <v>1.23031819126848</v>
      </c>
      <c r="L661" s="24">
        <v>0.84533554364222596</v>
      </c>
      <c r="M661" s="85">
        <v>0.89317214734675299</v>
      </c>
    </row>
    <row r="662" spans="1:13" x14ac:dyDescent="0.35">
      <c r="A662" s="23" t="str">
        <f>B555&amp;C647&amp;D662</f>
        <v>CONSUMO PER CAPITA (kg ó litros por individuo)Total BebidasEN EL ESTABLECIMIENTO</v>
      </c>
      <c r="B662" s="23">
        <v>0</v>
      </c>
      <c r="C662" s="23">
        <v>0</v>
      </c>
      <c r="D662" s="23" t="s">
        <v>127</v>
      </c>
      <c r="E662" s="56">
        <v>10.1498886206834</v>
      </c>
      <c r="F662" s="56">
        <v>11.5641693705716</v>
      </c>
      <c r="G662" s="56">
        <v>17.266262087113802</v>
      </c>
      <c r="H662" s="56">
        <v>10.718072914945299</v>
      </c>
      <c r="I662" s="56">
        <v>9.6869920550156401</v>
      </c>
      <c r="J662" s="56">
        <v>10.974036187127</v>
      </c>
      <c r="K662" s="56">
        <v>16.409219540371499</v>
      </c>
      <c r="L662" s="56">
        <v>9.9232308684084103</v>
      </c>
      <c r="M662" s="85">
        <v>9.2381403156023101</v>
      </c>
    </row>
    <row r="663" spans="1:13" x14ac:dyDescent="0.35">
      <c r="A663" s="23" t="str">
        <f>B555&amp;C647&amp;D663</f>
        <v>CONSUMO PER CAPITA (kg ó litros por individuo)Total BebidasEN EL TRABAJO</v>
      </c>
      <c r="B663" s="23">
        <v>0</v>
      </c>
      <c r="C663" s="23">
        <v>0</v>
      </c>
      <c r="D663" s="24" t="s">
        <v>129</v>
      </c>
      <c r="E663" s="24">
        <v>1.1571793181735299</v>
      </c>
      <c r="F663" s="24">
        <v>1.16487621460059</v>
      </c>
      <c r="G663" s="24">
        <v>1.43567314447907</v>
      </c>
      <c r="H663" s="24">
        <v>1.0256700549907001</v>
      </c>
      <c r="I663" s="24">
        <v>1.1411919748919801</v>
      </c>
      <c r="J663" s="24">
        <v>1.1331621314943301</v>
      </c>
      <c r="K663" s="24">
        <v>1.3448438831705001</v>
      </c>
      <c r="L663" s="24">
        <v>0.91562915762872699</v>
      </c>
      <c r="M663" s="85">
        <v>0.87406784381499303</v>
      </c>
    </row>
    <row r="664" spans="1:13" x14ac:dyDescent="0.35">
      <c r="A664" s="23" t="str">
        <f>B555&amp;C647&amp;D664</f>
        <v>CONSUMO PER CAPITA (kg ó litros por individuo)Total BebidasEN COLEGIO/INSTITUTO/UNIV.</v>
      </c>
      <c r="B664" s="23">
        <v>0</v>
      </c>
      <c r="C664" s="23">
        <v>0</v>
      </c>
      <c r="D664" s="23" t="s">
        <v>131</v>
      </c>
      <c r="E664" s="56">
        <v>2.43132179367886E-2</v>
      </c>
      <c r="F664" s="56">
        <v>2.3720188137019101E-2</v>
      </c>
      <c r="G664" s="56">
        <v>2.1568388980486301E-2</v>
      </c>
      <c r="H664" s="56">
        <v>2.6787758158396301E-2</v>
      </c>
      <c r="I664" s="56">
        <v>2.36907912641472E-2</v>
      </c>
      <c r="J664" s="56">
        <v>1.5668324198184699E-2</v>
      </c>
      <c r="K664" s="56">
        <v>2.5573095024603299E-2</v>
      </c>
      <c r="L664" s="56">
        <v>4.0989451971217797E-2</v>
      </c>
      <c r="M664" s="85">
        <v>1.5971831521726099E-2</v>
      </c>
    </row>
    <row r="665" spans="1:13" x14ac:dyDescent="0.35">
      <c r="A665" s="23" t="str">
        <f>B555&amp;C647&amp;D665</f>
        <v>CONSUMO PER CAPITA (kg ó litros por individuo)Total BebidasEN MI CASA</v>
      </c>
      <c r="B665" s="23">
        <v>0</v>
      </c>
      <c r="C665" s="23">
        <v>0</v>
      </c>
      <c r="D665" s="24" t="s">
        <v>133</v>
      </c>
      <c r="E665" s="24">
        <v>0.32420858915304601</v>
      </c>
      <c r="F665" s="24">
        <v>0.34261112616397899</v>
      </c>
      <c r="G665" s="24">
        <v>0.51423973376295995</v>
      </c>
      <c r="H665" s="24">
        <v>0.31942939326347403</v>
      </c>
      <c r="I665" s="24">
        <v>0.36064526130899599</v>
      </c>
      <c r="J665" s="24">
        <v>0.355546907269152</v>
      </c>
      <c r="K665" s="24">
        <v>0.50457006617935496</v>
      </c>
      <c r="L665" s="24">
        <v>0.419110295284844</v>
      </c>
      <c r="M665" s="85">
        <v>0.42143748168648798</v>
      </c>
    </row>
    <row r="666" spans="1:13" x14ac:dyDescent="0.35">
      <c r="A666" s="23" t="str">
        <f>B555&amp;C647&amp;D666</f>
        <v>CONSUMO PER CAPITA (kg ó litros por individuo)Total BebidasEN M.TRANSP.(AVION,TREN,AUTOC,E</v>
      </c>
      <c r="B666" s="23">
        <v>0</v>
      </c>
      <c r="C666" s="23">
        <v>0</v>
      </c>
      <c r="D666" s="23" t="s">
        <v>135</v>
      </c>
      <c r="E666" s="56">
        <v>2.0626079077953899E-2</v>
      </c>
      <c r="F666" s="56">
        <v>8.0483454134741908E-3</v>
      </c>
      <c r="G666" s="56">
        <v>3.3427319305046499E-2</v>
      </c>
      <c r="H666" s="56">
        <v>1.33328818086338E-2</v>
      </c>
      <c r="I666" s="56">
        <v>1.6789770816637899E-2</v>
      </c>
      <c r="J666" s="56">
        <v>1.1359716623419501E-2</v>
      </c>
      <c r="K666" s="56">
        <v>3.1948179705884101E-2</v>
      </c>
      <c r="L666" s="56">
        <v>1.45778691538768E-2</v>
      </c>
      <c r="M666" s="85">
        <v>1.8466221366658701E-2</v>
      </c>
    </row>
    <row r="667" spans="1:13" x14ac:dyDescent="0.35">
      <c r="A667" s="23" t="str">
        <f>B555&amp;C647&amp;D667</f>
        <v>CONSUMO PER CAPITA (kg ó litros por individuo)Total BebidasEN OTRO LUGAR</v>
      </c>
      <c r="B667" s="23">
        <v>0</v>
      </c>
      <c r="C667" s="23">
        <v>0</v>
      </c>
      <c r="D667" s="24" t="s">
        <v>137</v>
      </c>
      <c r="E667" s="24">
        <v>0.29745312009390701</v>
      </c>
      <c r="F667" s="24">
        <v>0.39870276435337298</v>
      </c>
      <c r="G667" s="24">
        <v>0.84237857635555002</v>
      </c>
      <c r="H667" s="24">
        <v>0.34510569192843299</v>
      </c>
      <c r="I667" s="24">
        <v>0.312629368349091</v>
      </c>
      <c r="J667" s="24">
        <v>0.35868012330516602</v>
      </c>
      <c r="K667" s="24">
        <v>0.70542667027472905</v>
      </c>
      <c r="L667" s="24">
        <v>0.32565579184044002</v>
      </c>
      <c r="M667" s="85">
        <v>0.367216032152199</v>
      </c>
    </row>
    <row r="668" spans="1:13" x14ac:dyDescent="0.35">
      <c r="A668" s="23" t="str">
        <f>B555&amp;C647&amp;D668</f>
        <v>CONSUMO PER CAPITA (kg ó litros por individuo)Total BebidasDESAYUNO</v>
      </c>
      <c r="B668" s="23">
        <v>0</v>
      </c>
      <c r="C668" s="23">
        <v>0</v>
      </c>
      <c r="D668" s="23" t="s">
        <v>139</v>
      </c>
      <c r="E668" s="56">
        <v>1.9025987609956401</v>
      </c>
      <c r="F668" s="56">
        <v>1.8549587305330899</v>
      </c>
      <c r="G668" s="56">
        <v>2.58309920856829</v>
      </c>
      <c r="H668" s="56">
        <v>1.8300769134742201</v>
      </c>
      <c r="I668" s="56">
        <v>1.7926121334968499</v>
      </c>
      <c r="J668" s="56">
        <v>1.7300315101557699</v>
      </c>
      <c r="K668" s="56">
        <v>2.31443243734976</v>
      </c>
      <c r="L668" s="56">
        <v>1.5898788887654101</v>
      </c>
      <c r="M668" s="85">
        <v>1.56781059764479</v>
      </c>
    </row>
    <row r="669" spans="1:13" x14ac:dyDescent="0.35">
      <c r="A669" s="23" t="str">
        <f>B555&amp;C647&amp;D669</f>
        <v>CONSUMO PER CAPITA (kg ó litros por individuo)Total BebidasAPERITIVO/ANTES DE COMER</v>
      </c>
      <c r="B669" s="23">
        <v>0</v>
      </c>
      <c r="C669" s="23">
        <v>0</v>
      </c>
      <c r="D669" s="24" t="s">
        <v>141</v>
      </c>
      <c r="E669" s="24">
        <v>2.0724025860641899</v>
      </c>
      <c r="F669" s="24">
        <v>2.3165391954419698</v>
      </c>
      <c r="G669" s="24">
        <v>3.4021427847143002</v>
      </c>
      <c r="H669" s="24">
        <v>2.2548619047865901</v>
      </c>
      <c r="I669" s="24">
        <v>1.9758751486842701</v>
      </c>
      <c r="J669" s="24">
        <v>2.1679762332328698</v>
      </c>
      <c r="K669" s="24">
        <v>3.2602524759480902</v>
      </c>
      <c r="L669" s="24">
        <v>1.9452520456711799</v>
      </c>
      <c r="M669" s="85">
        <v>1.8432728358975401</v>
      </c>
    </row>
    <row r="670" spans="1:13" x14ac:dyDescent="0.35">
      <c r="A670" s="23" t="str">
        <f>B555&amp;C647&amp;D670</f>
        <v>CONSUMO PER CAPITA (kg ó litros por individuo)Total BebidasCOMIDA</v>
      </c>
      <c r="B670" s="23">
        <v>0</v>
      </c>
      <c r="C670" s="23">
        <v>0</v>
      </c>
      <c r="D670" s="23" t="s">
        <v>143</v>
      </c>
      <c r="E670" s="56">
        <v>3.7954996586507002</v>
      </c>
      <c r="F670" s="56">
        <v>4.2743256377006</v>
      </c>
      <c r="G670" s="56">
        <v>5.9537912266597699</v>
      </c>
      <c r="H670" s="56">
        <v>4.1602188205813597</v>
      </c>
      <c r="I670" s="56">
        <v>3.6698328995775902</v>
      </c>
      <c r="J670" s="56">
        <v>4.0981007710185002</v>
      </c>
      <c r="K670" s="56">
        <v>5.9007713555520596</v>
      </c>
      <c r="L670" s="56">
        <v>4.1681658181202197</v>
      </c>
      <c r="M670" s="85">
        <v>3.8531166089351099</v>
      </c>
    </row>
    <row r="671" spans="1:13" x14ac:dyDescent="0.35">
      <c r="A671" s="23" t="str">
        <f>B555&amp;C647&amp;D671</f>
        <v>CONSUMO PER CAPITA (kg ó litros por individuo)Total BebidasTARDE/MERIENDA</v>
      </c>
      <c r="B671" s="23">
        <v>0</v>
      </c>
      <c r="C671" s="23">
        <v>0</v>
      </c>
      <c r="D671" s="24" t="s">
        <v>145</v>
      </c>
      <c r="E671" s="24">
        <v>1.5730632960864199</v>
      </c>
      <c r="F671" s="24">
        <v>1.85141064502318</v>
      </c>
      <c r="G671" s="24">
        <v>2.8374178001826098</v>
      </c>
      <c r="H671" s="24">
        <v>1.5560298744647501</v>
      </c>
      <c r="I671" s="24">
        <v>1.4172777854846701</v>
      </c>
      <c r="J671" s="24">
        <v>1.8411428774379399</v>
      </c>
      <c r="K671" s="24">
        <v>2.5420560027901402</v>
      </c>
      <c r="L671" s="24">
        <v>1.46675557680559</v>
      </c>
      <c r="M671" s="85">
        <v>1.4397034800736099</v>
      </c>
    </row>
    <row r="672" spans="1:13" x14ac:dyDescent="0.35">
      <c r="A672" s="23" t="str">
        <f>B555&amp;C647&amp;D672</f>
        <v>CONSUMO PER CAPITA (kg ó litros por individuo)Total BebidasANTES DE CENAR</v>
      </c>
      <c r="B672" s="23">
        <v>0</v>
      </c>
      <c r="C672" s="23">
        <v>0</v>
      </c>
      <c r="D672" s="23" t="s">
        <v>147</v>
      </c>
      <c r="E672" s="56">
        <v>1.0387008507363</v>
      </c>
      <c r="F672" s="56">
        <v>1.22748617305934</v>
      </c>
      <c r="G672" s="56">
        <v>1.8826434344854299</v>
      </c>
      <c r="H672" s="56">
        <v>1.10191571955867</v>
      </c>
      <c r="I672" s="56">
        <v>1.01093644308736</v>
      </c>
      <c r="J672" s="56">
        <v>1.1415169007574899</v>
      </c>
      <c r="K672" s="56">
        <v>1.87658277165149</v>
      </c>
      <c r="L672" s="56">
        <v>1.0853436099268301</v>
      </c>
      <c r="M672" s="85">
        <v>1.0068687609450699</v>
      </c>
    </row>
    <row r="673" spans="1:13" x14ac:dyDescent="0.35">
      <c r="A673" s="23" t="str">
        <f>B555&amp;C647&amp;D673</f>
        <v>CONSUMO PER CAPITA (kg ó litros por individuo)Total BebidasCENA</v>
      </c>
      <c r="B673" s="23">
        <v>0</v>
      </c>
      <c r="C673" s="23">
        <v>0</v>
      </c>
      <c r="D673" s="24" t="s">
        <v>149</v>
      </c>
      <c r="E673" s="24">
        <v>1.58573650626636</v>
      </c>
      <c r="F673" s="24">
        <v>1.9322132570221</v>
      </c>
      <c r="G673" s="24">
        <v>3.6485477328907798</v>
      </c>
      <c r="H673" s="24">
        <v>1.7404178043799701</v>
      </c>
      <c r="I673" s="24">
        <v>1.56625999631827</v>
      </c>
      <c r="J673" s="24">
        <v>1.8691383866028799</v>
      </c>
      <c r="K673" s="24">
        <v>3.5406771934005001</v>
      </c>
      <c r="L673" s="24">
        <v>1.72656825931914</v>
      </c>
      <c r="M673" s="85">
        <v>1.6083271845012499</v>
      </c>
    </row>
    <row r="674" spans="1:13" x14ac:dyDescent="0.35">
      <c r="A674" s="23" t="str">
        <f>B555&amp;C647&amp;D674</f>
        <v>CONSUMO PER CAPITA (kg ó litros por individuo)Total BebidasDESPUES DE LA CENA</v>
      </c>
      <c r="B674" s="23">
        <v>0</v>
      </c>
      <c r="C674" s="23">
        <v>0</v>
      </c>
      <c r="D674" s="23" t="s">
        <v>151</v>
      </c>
      <c r="E674" s="56">
        <v>0.23879112171384301</v>
      </c>
      <c r="F674" s="56">
        <v>0.30477812594922898</v>
      </c>
      <c r="G674" s="56">
        <v>0.65687254201241396</v>
      </c>
      <c r="H674" s="56">
        <v>0.24910935476871701</v>
      </c>
      <c r="I674" s="56">
        <v>0.23109962916239099</v>
      </c>
      <c r="J674" s="56">
        <v>0.28573170332465098</v>
      </c>
      <c r="K674" s="56">
        <v>0.665941762260848</v>
      </c>
      <c r="L674" s="56">
        <v>0.26844110717094599</v>
      </c>
      <c r="M674" s="85">
        <v>0.27541049470303097</v>
      </c>
    </row>
    <row r="675" spans="1:13" x14ac:dyDescent="0.35">
      <c r="A675" s="23" t="str">
        <f>B555&amp;C647&amp;D675</f>
        <v>CONSUMO PER CAPITA (kg ó litros por individuo)Total BebidasDURANTE EL DIA</v>
      </c>
      <c r="B675" s="23">
        <v>0</v>
      </c>
      <c r="C675" s="23">
        <v>0</v>
      </c>
      <c r="D675" s="24" t="s">
        <v>153</v>
      </c>
      <c r="E675" s="24">
        <v>0.78348416861168002</v>
      </c>
      <c r="F675" s="24">
        <v>1.0107896770382501</v>
      </c>
      <c r="G675" s="24">
        <v>1.44411458326527</v>
      </c>
      <c r="H675" s="24">
        <v>0.78660856626901998</v>
      </c>
      <c r="I675" s="24">
        <v>0.84171844181355704</v>
      </c>
      <c r="J675" s="24">
        <v>0.92629836941664701</v>
      </c>
      <c r="K675" s="24">
        <v>1.50950678555132</v>
      </c>
      <c r="L675" s="24">
        <v>0.69359034766497996</v>
      </c>
      <c r="M675" s="85">
        <v>0.71161299657507604</v>
      </c>
    </row>
    <row r="676" spans="1:13" x14ac:dyDescent="0.35">
      <c r="A676" s="23" t="str">
        <f>B555&amp;C647&amp;D676</f>
        <v>CONSUMO PER CAPITA (kg ó litros por individuo)Total BebidasCON AMIGOS</v>
      </c>
      <c r="B676" s="23">
        <v>0</v>
      </c>
      <c r="C676" s="23">
        <v>0</v>
      </c>
      <c r="D676" s="23" t="s">
        <v>155</v>
      </c>
      <c r="E676" s="56">
        <v>4.0826858949991198</v>
      </c>
      <c r="F676" s="56">
        <v>4.3921585320666097</v>
      </c>
      <c r="G676" s="56">
        <v>6.4473617789270996</v>
      </c>
      <c r="H676" s="56">
        <v>4.4322879341928996</v>
      </c>
      <c r="I676" s="56">
        <v>3.84405917515774</v>
      </c>
      <c r="J676" s="56">
        <v>4.2750485141652996</v>
      </c>
      <c r="K676" s="56">
        <v>6.2826483888056304</v>
      </c>
      <c r="L676" s="56">
        <v>4.0223538114855701</v>
      </c>
      <c r="M676" s="85">
        <v>3.8823697516402902</v>
      </c>
    </row>
    <row r="677" spans="1:13" x14ac:dyDescent="0.35">
      <c r="A677" s="23" t="str">
        <f>B555&amp;C647&amp;D677</f>
        <v>CONSUMO PER CAPITA (kg ó litros por individuo)Total BebidasCON CLIENTES</v>
      </c>
      <c r="B677" s="23">
        <v>0</v>
      </c>
      <c r="C677" s="23">
        <v>0</v>
      </c>
      <c r="D677" s="24" t="s">
        <v>157</v>
      </c>
      <c r="E677" s="24">
        <v>5.9234594097505901E-2</v>
      </c>
      <c r="F677" s="24">
        <v>5.8557429500173397E-2</v>
      </c>
      <c r="G677" s="24">
        <v>7.7045053866411806E-2</v>
      </c>
      <c r="H677" s="24">
        <v>0.10325183956360801</v>
      </c>
      <c r="I677" s="24">
        <v>6.7867794610324203E-2</v>
      </c>
      <c r="J677" s="24">
        <v>5.8185900786913401E-2</v>
      </c>
      <c r="K677" s="24">
        <v>9.3701750565693201E-2</v>
      </c>
      <c r="L677" s="24">
        <v>8.8748097334467202E-2</v>
      </c>
      <c r="M677" s="85">
        <v>7.2002877060663897E-2</v>
      </c>
    </row>
    <row r="678" spans="1:13" x14ac:dyDescent="0.35">
      <c r="A678" s="23" t="str">
        <f>B555&amp;C647&amp;D678</f>
        <v>CONSUMO PER CAPITA (kg ó litros por individuo)Total BebidasCON COMPAÑEROS DE TRABAJO</v>
      </c>
      <c r="B678" s="23">
        <v>0</v>
      </c>
      <c r="C678" s="23">
        <v>0</v>
      </c>
      <c r="D678" s="23" t="s">
        <v>159</v>
      </c>
      <c r="E678" s="56">
        <v>1.1056225297623199</v>
      </c>
      <c r="F678" s="56">
        <v>1.1152324610130999</v>
      </c>
      <c r="G678" s="56">
        <v>1.2010681610460401</v>
      </c>
      <c r="H678" s="56">
        <v>1.0664563364611499</v>
      </c>
      <c r="I678" s="56">
        <v>1.16498442257072</v>
      </c>
      <c r="J678" s="56">
        <v>1.15728414659879</v>
      </c>
      <c r="K678" s="56">
        <v>1.2410975686711601</v>
      </c>
      <c r="L678" s="56">
        <v>0.99976696442898705</v>
      </c>
      <c r="M678" s="85">
        <v>0.87703917599801695</v>
      </c>
    </row>
    <row r="679" spans="1:13" x14ac:dyDescent="0.35">
      <c r="A679" s="23" t="str">
        <f>B555&amp;C647&amp;D679</f>
        <v>CONSUMO PER CAPITA (kg ó litros por individuo)Total BebidasCON COMPAÑEROS DE CLASE</v>
      </c>
      <c r="B679" s="23">
        <v>0</v>
      </c>
      <c r="C679" s="23">
        <v>0</v>
      </c>
      <c r="D679" s="24" t="s">
        <v>161</v>
      </c>
      <c r="E679" s="24">
        <v>3.6420430840018198E-2</v>
      </c>
      <c r="F679" s="24">
        <v>4.7978539840573098E-2</v>
      </c>
      <c r="G679" s="24">
        <v>6.8014747130323003E-2</v>
      </c>
      <c r="H679" s="24">
        <v>3.7224330888010103E-2</v>
      </c>
      <c r="I679" s="24">
        <v>3.5031343344234099E-2</v>
      </c>
      <c r="J679" s="24">
        <v>4.8190486427514501E-2</v>
      </c>
      <c r="K679" s="24">
        <v>6.3686367691173099E-2</v>
      </c>
      <c r="L679" s="24">
        <v>4.3986149680455201E-2</v>
      </c>
      <c r="M679" s="85">
        <v>3.2436272029430203E-2</v>
      </c>
    </row>
    <row r="680" spans="1:13" x14ac:dyDescent="0.35">
      <c r="A680" s="23" t="str">
        <f>B555&amp;C647&amp;D680</f>
        <v>CONSUMO PER CAPITA (kg ó litros por individuo)Total BebidasCON FAMILIA</v>
      </c>
      <c r="B680" s="23">
        <v>0</v>
      </c>
      <c r="C680" s="23">
        <v>0</v>
      </c>
      <c r="D680" s="23" t="s">
        <v>163</v>
      </c>
      <c r="E680" s="56">
        <v>3.30972112515584</v>
      </c>
      <c r="F680" s="56">
        <v>4.1347423376598202</v>
      </c>
      <c r="G680" s="56">
        <v>7.4115086870737397</v>
      </c>
      <c r="H680" s="56">
        <v>3.6800008626743099</v>
      </c>
      <c r="I680" s="56">
        <v>3.2500419231806101</v>
      </c>
      <c r="J680" s="56">
        <v>3.9752773554251801</v>
      </c>
      <c r="K680" s="56">
        <v>7.07435090039331</v>
      </c>
      <c r="L680" s="56">
        <v>3.5483467863621598</v>
      </c>
      <c r="M680" s="85">
        <v>3.4428202627624902</v>
      </c>
    </row>
    <row r="681" spans="1:13" x14ac:dyDescent="0.35">
      <c r="A681" s="23" t="str">
        <f>B555&amp;C647&amp;D681</f>
        <v>CONSUMO PER CAPITA (kg ó litros por individuo)Total BebidasCON LA PAREJA</v>
      </c>
      <c r="B681" s="23">
        <v>0</v>
      </c>
      <c r="C681" s="23">
        <v>0</v>
      </c>
      <c r="D681" s="24" t="s">
        <v>165</v>
      </c>
      <c r="E681" s="24">
        <v>2.09428721477357</v>
      </c>
      <c r="F681" s="24">
        <v>2.5234677717562302</v>
      </c>
      <c r="G681" s="24">
        <v>3.7742966805244502</v>
      </c>
      <c r="H681" s="24">
        <v>2.1438656534137599</v>
      </c>
      <c r="I681" s="24">
        <v>2.0371949240265299</v>
      </c>
      <c r="J681" s="24">
        <v>2.33272219575435</v>
      </c>
      <c r="K681" s="24">
        <v>3.7212247166952799</v>
      </c>
      <c r="L681" s="24">
        <v>2.0358127732786202</v>
      </c>
      <c r="M681" s="85">
        <v>1.8586717799739001</v>
      </c>
    </row>
    <row r="682" spans="1:13" x14ac:dyDescent="0.35">
      <c r="A682" s="23" t="str">
        <f>B555&amp;C647&amp;D682</f>
        <v>CONSUMO PER CAPITA (kg ó litros por individuo)Total BebidasESTABA SOLO/A</v>
      </c>
      <c r="B682" s="23">
        <v>0</v>
      </c>
      <c r="C682" s="23">
        <v>0</v>
      </c>
      <c r="D682" s="23" t="s">
        <v>167</v>
      </c>
      <c r="E682" s="56">
        <v>2.2076897963836202</v>
      </c>
      <c r="F682" s="56">
        <v>2.4133641337123102</v>
      </c>
      <c r="G682" s="56">
        <v>3.3224106105643298</v>
      </c>
      <c r="H682" s="56">
        <v>2.1456470700551402</v>
      </c>
      <c r="I682" s="56">
        <v>2.0512344497720401</v>
      </c>
      <c r="J682" s="56">
        <v>2.1260774169982102</v>
      </c>
      <c r="K682" s="56">
        <v>3.02755133702945</v>
      </c>
      <c r="L682" s="56">
        <v>2.1366205621497101</v>
      </c>
      <c r="M682" s="85">
        <v>2.0701699193986798</v>
      </c>
    </row>
    <row r="683" spans="1:13" x14ac:dyDescent="0.35">
      <c r="A683" s="23" t="str">
        <f>B555&amp;C647&amp;D683</f>
        <v>CONSUMO PER CAPITA (kg ó litros por individuo)Total BebidasOTROS</v>
      </c>
      <c r="B683" s="23">
        <v>0</v>
      </c>
      <c r="C683" s="23">
        <v>0</v>
      </c>
      <c r="D683" s="24" t="s">
        <v>169</v>
      </c>
      <c r="E683" s="24">
        <v>9.4613713552694004E-2</v>
      </c>
      <c r="F683" s="24">
        <v>8.6999485216787298E-2</v>
      </c>
      <c r="G683" s="24">
        <v>0.106926108987673</v>
      </c>
      <c r="H683" s="24">
        <v>7.0504431250519098E-2</v>
      </c>
      <c r="I683" s="24">
        <v>5.52007306510892E-2</v>
      </c>
      <c r="J683" s="24">
        <v>8.7150884256728497E-2</v>
      </c>
      <c r="K683" s="24">
        <v>0.105960653513947</v>
      </c>
      <c r="L683" s="24">
        <v>6.8360951234670106E-2</v>
      </c>
      <c r="M683" s="85">
        <v>7.0612934921426507E-2</v>
      </c>
    </row>
    <row r="684" spans="1:13" x14ac:dyDescent="0.35">
      <c r="A684" s="23" t="str">
        <f>B555&amp;C647&amp;D684</f>
        <v>CONSUMO PER CAPITA (kg ó litros por individuo)Total BebidasESTAR TRABAJANDO</v>
      </c>
      <c r="B684" s="23">
        <v>0</v>
      </c>
      <c r="C684" s="23">
        <v>0</v>
      </c>
      <c r="D684" s="23" t="s">
        <v>171</v>
      </c>
      <c r="E684" s="56">
        <v>1.86625621473542</v>
      </c>
      <c r="F684" s="56">
        <v>1.9278841197362699</v>
      </c>
      <c r="G684" s="56">
        <v>2.25229674465798</v>
      </c>
      <c r="H684" s="56">
        <v>1.5891152383726901</v>
      </c>
      <c r="I684" s="56">
        <v>1.80296355153504</v>
      </c>
      <c r="J684" s="56">
        <v>1.69125952297224</v>
      </c>
      <c r="K684" s="56">
        <v>2.0024203941979701</v>
      </c>
      <c r="L684" s="56">
        <v>1.54260951983617</v>
      </c>
      <c r="M684" s="85">
        <v>1.48412353159931</v>
      </c>
    </row>
    <row r="685" spans="1:13" x14ac:dyDescent="0.35">
      <c r="A685" s="23" t="str">
        <f>B555&amp;C647&amp;D685</f>
        <v>CONSUMO PER CAPITA (kg ó litros por individuo)Total BebidasCOMIDA DE NEGOCIOS</v>
      </c>
      <c r="B685" s="23">
        <v>0</v>
      </c>
      <c r="C685" s="23">
        <v>0</v>
      </c>
      <c r="D685" s="24" t="s">
        <v>173</v>
      </c>
      <c r="E685" s="24">
        <v>3.3459597245254498E-2</v>
      </c>
      <c r="F685" s="24">
        <v>3.7454302115927297E-2</v>
      </c>
      <c r="G685" s="24">
        <v>4.9394303778658999E-2</v>
      </c>
      <c r="H685" s="24">
        <v>2.8613249547754498E-2</v>
      </c>
      <c r="I685" s="24">
        <v>3.05668002817212E-2</v>
      </c>
      <c r="J685" s="24">
        <v>2.92280760532692E-2</v>
      </c>
      <c r="K685" s="24">
        <v>5.5933336031773098E-2</v>
      </c>
      <c r="L685" s="24">
        <v>5.6895152869971599E-2</v>
      </c>
      <c r="M685" s="85">
        <v>3.1553120598358797E-2</v>
      </c>
    </row>
    <row r="686" spans="1:13" x14ac:dyDescent="0.35">
      <c r="A686" s="23" t="str">
        <f>B555&amp;C647&amp;D686</f>
        <v>CONSUMO PER CAPITA (kg ó litros por individuo)Total BebidasPOR PLACER/RELAX</v>
      </c>
      <c r="B686" s="23">
        <v>0</v>
      </c>
      <c r="C686" s="23">
        <v>0</v>
      </c>
      <c r="D686" s="23" t="s">
        <v>175</v>
      </c>
      <c r="E686" s="56">
        <v>1.99091033863364</v>
      </c>
      <c r="F686" s="56">
        <v>2.4187942357838002</v>
      </c>
      <c r="G686" s="56">
        <v>4.43625528273801</v>
      </c>
      <c r="H686" s="56">
        <v>2.0365840575523801</v>
      </c>
      <c r="I686" s="56">
        <v>1.8403159435870899</v>
      </c>
      <c r="J686" s="56">
        <v>2.2794085188288702</v>
      </c>
      <c r="K686" s="56">
        <v>4.3715834387706503</v>
      </c>
      <c r="L686" s="56">
        <v>2.0846668407230999</v>
      </c>
      <c r="M686" s="85">
        <v>1.88668151801116</v>
      </c>
    </row>
    <row r="687" spans="1:13" x14ac:dyDescent="0.35">
      <c r="A687" s="23" t="str">
        <f>B555&amp;C647&amp;D687</f>
        <v>CONSUMO PER CAPITA (kg ó litros por individuo)Total BebidasTENER HAMBRE/SIN PLANIFICAR</v>
      </c>
      <c r="B687" s="23">
        <v>0</v>
      </c>
      <c r="C687" s="23">
        <v>0</v>
      </c>
      <c r="D687" s="24" t="s">
        <v>177</v>
      </c>
      <c r="E687" s="24">
        <v>2.8848641838378</v>
      </c>
      <c r="F687" s="24">
        <v>3.3184538735842999</v>
      </c>
      <c r="G687" s="24">
        <v>5.2759233571668496</v>
      </c>
      <c r="H687" s="24">
        <v>3.14191925857858</v>
      </c>
      <c r="I687" s="24">
        <v>2.7139011322718298</v>
      </c>
      <c r="J687" s="24">
        <v>3.1456957809359398</v>
      </c>
      <c r="K687" s="24">
        <v>4.9262982064299603</v>
      </c>
      <c r="L687" s="24">
        <v>2.72820126865716</v>
      </c>
      <c r="M687" s="85">
        <v>2.66938253939579</v>
      </c>
    </row>
    <row r="688" spans="1:13" x14ac:dyDescent="0.35">
      <c r="A688" s="23" t="str">
        <f>B555&amp;C647&amp;D688</f>
        <v>CONSUMO PER CAPITA (kg ó litros por individuo)Total BebidasESTAR DE COMPRAS</v>
      </c>
      <c r="B688" s="23">
        <v>0</v>
      </c>
      <c r="C688" s="23">
        <v>0</v>
      </c>
      <c r="D688" s="23" t="s">
        <v>179</v>
      </c>
      <c r="E688" s="56">
        <v>0.37891633924881002</v>
      </c>
      <c r="F688" s="56">
        <v>0.32308325573425101</v>
      </c>
      <c r="G688" s="56">
        <v>0.51556405028158603</v>
      </c>
      <c r="H688" s="56">
        <v>0.41383044642536199</v>
      </c>
      <c r="I688" s="56">
        <v>0.333515640054726</v>
      </c>
      <c r="J688" s="56">
        <v>0.30566632734182603</v>
      </c>
      <c r="K688" s="56">
        <v>0.50847028199579702</v>
      </c>
      <c r="L688" s="56">
        <v>0.35325717805254397</v>
      </c>
      <c r="M688" s="85">
        <v>0.31576174833946602</v>
      </c>
    </row>
    <row r="689" spans="1:13" x14ac:dyDescent="0.35">
      <c r="A689" s="23" t="str">
        <f>B555&amp;C647&amp;D689</f>
        <v>CONSUMO PER CAPITA (kg ó litros por individuo)Total BebidasNO COCINAR EN CASA</v>
      </c>
      <c r="B689" s="23">
        <v>0</v>
      </c>
      <c r="C689" s="23">
        <v>0</v>
      </c>
      <c r="D689" s="24" t="s">
        <v>181</v>
      </c>
      <c r="E689" s="24">
        <v>0.38498389663984101</v>
      </c>
      <c r="F689" s="24">
        <v>0.41426497353870401</v>
      </c>
      <c r="G689" s="24">
        <v>0.66364233270246697</v>
      </c>
      <c r="H689" s="24">
        <v>0.47087489948918598</v>
      </c>
      <c r="I689" s="24">
        <v>0.39828874415541599</v>
      </c>
      <c r="J689" s="24">
        <v>0.492260950273473</v>
      </c>
      <c r="K689" s="24">
        <v>0.61170770651040296</v>
      </c>
      <c r="L689" s="24">
        <v>0.41722562419574499</v>
      </c>
      <c r="M689" s="85">
        <v>0.368558240214519</v>
      </c>
    </row>
    <row r="690" spans="1:13" x14ac:dyDescent="0.35">
      <c r="A690" s="23" t="str">
        <f>B555&amp;C647&amp;D690</f>
        <v>CONSUMO PER CAPITA (kg ó litros por individuo)Total BebidasCELEBRACION/FIESTA/SALIR TOMAR</v>
      </c>
      <c r="B690" s="23">
        <v>0</v>
      </c>
      <c r="C690" s="23">
        <v>0</v>
      </c>
      <c r="D690" s="23" t="s">
        <v>183</v>
      </c>
      <c r="E690" s="56">
        <v>4.4705718491726296</v>
      </c>
      <c r="F690" s="56">
        <v>5.2239608513105802</v>
      </c>
      <c r="G690" s="56">
        <v>7.6978068234107804</v>
      </c>
      <c r="H690" s="56">
        <v>5.0190115100542201</v>
      </c>
      <c r="I690" s="56">
        <v>4.4073240201771204</v>
      </c>
      <c r="J690" s="56">
        <v>5.0517420539220801</v>
      </c>
      <c r="K690" s="56">
        <v>7.3612112393653799</v>
      </c>
      <c r="L690" s="56">
        <v>4.7625280643416099</v>
      </c>
      <c r="M690" s="85">
        <v>4.5434171402450101</v>
      </c>
    </row>
    <row r="691" spans="1:13" x14ac:dyDescent="0.35">
      <c r="A691" s="23" t="str">
        <f>B555&amp;C647&amp;D691</f>
        <v>CONSUMO PER CAPITA (kg ó litros por individuo)Total BebidasVIENDO DEPORTES</v>
      </c>
      <c r="B691" s="23">
        <v>0</v>
      </c>
      <c r="C691" s="23">
        <v>0</v>
      </c>
      <c r="D691" s="24" t="s">
        <v>185</v>
      </c>
      <c r="E691" s="24">
        <v>0.24680753258732299</v>
      </c>
      <c r="F691" s="24">
        <v>0.237165415681137</v>
      </c>
      <c r="G691" s="24">
        <v>0.167076111165992</v>
      </c>
      <c r="H691" s="24">
        <v>0.172827385746948</v>
      </c>
      <c r="I691" s="24">
        <v>0.20714945211847099</v>
      </c>
      <c r="J691" s="24">
        <v>0.23603447905139099</v>
      </c>
      <c r="K691" s="24">
        <v>0.37761763596422798</v>
      </c>
      <c r="L691" s="24">
        <v>0.21086363555547299</v>
      </c>
      <c r="M691" s="85">
        <v>0.25102392712175098</v>
      </c>
    </row>
    <row r="692" spans="1:13" x14ac:dyDescent="0.35">
      <c r="A692" s="23" t="str">
        <f>B555&amp;C647&amp;D692</f>
        <v>CONSUMO PER CAPITA (kg ó litros por individuo)Total BebidasOTROS MOTIVOS</v>
      </c>
      <c r="B692" s="23">
        <v>0</v>
      </c>
      <c r="C692" s="23">
        <v>0</v>
      </c>
      <c r="D692" s="23" t="s">
        <v>186</v>
      </c>
      <c r="E692" s="56">
        <v>0.733507228254067</v>
      </c>
      <c r="F692" s="56">
        <v>0.87143667986708395</v>
      </c>
      <c r="G692" s="56">
        <v>1.3506734128394999</v>
      </c>
      <c r="H692" s="56">
        <v>0.80646335633824295</v>
      </c>
      <c r="I692" s="56">
        <v>0.77158775288714398</v>
      </c>
      <c r="J692" s="56">
        <v>0.82864031591925802</v>
      </c>
      <c r="K692" s="56">
        <v>1.3949757191219101</v>
      </c>
      <c r="L692" s="56">
        <v>0.78774587976509403</v>
      </c>
      <c r="M692" s="85">
        <v>0.75562302612954402</v>
      </c>
    </row>
    <row r="693" spans="1:13" x14ac:dyDescent="0.35">
      <c r="A693" s="23" t="str">
        <f>B555&amp;C693&amp;D693</f>
        <v>CONSUMO PER CAPITA (kg ó litros por individuo)Total Bebidas FriasT.ESPAÑA</v>
      </c>
      <c r="B693" s="23">
        <v>0</v>
      </c>
      <c r="C693" s="23" t="s">
        <v>58</v>
      </c>
      <c r="D693" s="24" t="s">
        <v>46</v>
      </c>
      <c r="E693" s="24">
        <v>10.982819540536701</v>
      </c>
      <c r="F693" s="24">
        <v>12.8988969037439</v>
      </c>
      <c r="G693" s="24">
        <v>20.129221419597901</v>
      </c>
      <c r="H693" s="24">
        <v>11.7658800173131</v>
      </c>
      <c r="I693" s="24">
        <v>10.563643108768799</v>
      </c>
      <c r="J693" s="24">
        <v>12.255948316404</v>
      </c>
      <c r="K693" s="24">
        <v>19.399762037326798</v>
      </c>
      <c r="L693" s="24">
        <v>11.1353744695943</v>
      </c>
      <c r="M693" s="85">
        <v>10.5000585974221</v>
      </c>
    </row>
    <row r="694" spans="1:13" x14ac:dyDescent="0.35">
      <c r="A694" s="23" t="str">
        <f>B555&amp;C693&amp;D694</f>
        <v>CONSUMO PER CAPITA (kg ó litros por individuo)Total Bebidas FriasHiper+Super+Discount+G.A</v>
      </c>
      <c r="B694" s="23">
        <v>0</v>
      </c>
      <c r="C694" s="23">
        <v>0</v>
      </c>
      <c r="D694" s="23" t="s">
        <v>109</v>
      </c>
      <c r="E694" s="56">
        <v>1.19603106097336</v>
      </c>
      <c r="F694" s="56">
        <v>1.35939646775759</v>
      </c>
      <c r="G694" s="56">
        <v>2.2318630355920499</v>
      </c>
      <c r="H694" s="56">
        <v>1.2781132095362799</v>
      </c>
      <c r="I694" s="56">
        <v>1.22778779654457</v>
      </c>
      <c r="J694" s="56">
        <v>1.3542433616795899</v>
      </c>
      <c r="K694" s="56">
        <v>2.5851606900325801</v>
      </c>
      <c r="L694" s="56">
        <v>1.40597282305571</v>
      </c>
      <c r="M694" s="85">
        <v>1.53616176341613</v>
      </c>
    </row>
    <row r="695" spans="1:13" x14ac:dyDescent="0.35">
      <c r="A695" s="23" t="str">
        <f>B555&amp;C693&amp;D695</f>
        <v>CONSUMO PER CAPITA (kg ó litros por individuo)Total Bebidas FriasRestaurantes</v>
      </c>
      <c r="B695" s="23">
        <v>0</v>
      </c>
      <c r="C695" s="23">
        <v>0</v>
      </c>
      <c r="D695" s="24" t="s">
        <v>110</v>
      </c>
      <c r="E695" s="24">
        <v>2.14693019917092</v>
      </c>
      <c r="F695" s="24">
        <v>2.4687864898959502</v>
      </c>
      <c r="G695" s="24">
        <v>3.6934715898478099</v>
      </c>
      <c r="H695" s="24">
        <v>2.4917362065878801</v>
      </c>
      <c r="I695" s="24">
        <v>2.1417382174392001</v>
      </c>
      <c r="J695" s="24">
        <v>2.3686355957492</v>
      </c>
      <c r="K695" s="24">
        <v>3.4790794527093301</v>
      </c>
      <c r="L695" s="24">
        <v>2.2521411879897699</v>
      </c>
      <c r="M695" s="85">
        <v>2.0620651684959999</v>
      </c>
    </row>
    <row r="696" spans="1:13" x14ac:dyDescent="0.35">
      <c r="A696" s="23" t="str">
        <f>B555&amp;C693&amp;D696</f>
        <v>CONSUMO PER CAPITA (kg ó litros por individuo)Total Bebidas FriasRestaurantes Fast Food</v>
      </c>
      <c r="B696" s="23">
        <v>0</v>
      </c>
      <c r="C696" s="23">
        <v>0</v>
      </c>
      <c r="D696" s="23" t="s">
        <v>111</v>
      </c>
      <c r="E696" s="56">
        <v>0.69561235548821199</v>
      </c>
      <c r="F696" s="56">
        <v>0.70428775993555504</v>
      </c>
      <c r="G696" s="56">
        <v>1.1477251974251099</v>
      </c>
      <c r="H696" s="56">
        <v>0.76398437036438205</v>
      </c>
      <c r="I696" s="56">
        <v>0.69125840571830899</v>
      </c>
      <c r="J696" s="56">
        <v>0.74791430468662701</v>
      </c>
      <c r="K696" s="56">
        <v>1.1516265068706</v>
      </c>
      <c r="L696" s="56">
        <v>0.78325261460262496</v>
      </c>
      <c r="M696" s="85">
        <v>0.771870784376812</v>
      </c>
    </row>
    <row r="697" spans="1:13" x14ac:dyDescent="0.35">
      <c r="A697" s="23" t="str">
        <f>B555&amp;C693&amp;D697</f>
        <v>CONSUMO PER CAPITA (kg ó litros por individuo)Total Bebidas FriasBares/Cafeterias/Cervecerias</v>
      </c>
      <c r="B697" s="23">
        <v>0</v>
      </c>
      <c r="C697" s="23">
        <v>0</v>
      </c>
      <c r="D697" s="24" t="s">
        <v>112</v>
      </c>
      <c r="E697" s="24">
        <v>5.4180092905604598</v>
      </c>
      <c r="F697" s="24">
        <v>6.3152515512754599</v>
      </c>
      <c r="G697" s="24">
        <v>9.4023404526327194</v>
      </c>
      <c r="H697" s="24">
        <v>5.6243306163800204</v>
      </c>
      <c r="I697" s="24">
        <v>5.0602615859929898</v>
      </c>
      <c r="J697" s="24">
        <v>5.9461308156926496</v>
      </c>
      <c r="K697" s="24">
        <v>8.89242803484027</v>
      </c>
      <c r="L697" s="24">
        <v>5.2007148125774396</v>
      </c>
      <c r="M697" s="85">
        <v>4.7770305153228296</v>
      </c>
    </row>
    <row r="698" spans="1:13" x14ac:dyDescent="0.35">
      <c r="A698" s="23" t="str">
        <f>B555&amp;C693&amp;D698</f>
        <v>CONSUMO PER CAPITA (kg ó litros por individuo)Total Bebidas FriasPanaderias/Pastelerias</v>
      </c>
      <c r="B698" s="23">
        <v>0</v>
      </c>
      <c r="C698" s="23">
        <v>0</v>
      </c>
      <c r="D698" s="23" t="s">
        <v>113</v>
      </c>
      <c r="E698" s="56">
        <v>6.7330893527932603E-2</v>
      </c>
      <c r="F698" s="56">
        <v>8.2983654629453202E-2</v>
      </c>
      <c r="G698" s="56">
        <v>8.3232322302777204E-2</v>
      </c>
      <c r="H698" s="56">
        <v>6.5701134571102895E-2</v>
      </c>
      <c r="I698" s="56">
        <v>6.4775482934520401E-2</v>
      </c>
      <c r="J698" s="56">
        <v>8.0474830922113105E-2</v>
      </c>
      <c r="K698" s="56">
        <v>0.13254701143671199</v>
      </c>
      <c r="L698" s="56">
        <v>6.7675992534549395E-2</v>
      </c>
      <c r="M698" s="85">
        <v>6.64982834059719E-2</v>
      </c>
    </row>
    <row r="699" spans="1:13" x14ac:dyDescent="0.35">
      <c r="A699" s="23" t="str">
        <f>B555&amp;C693&amp;D699</f>
        <v>CONSUMO PER CAPITA (kg ó litros por individuo)Total Bebidas FriasTda.Alimentacion/Delicatesen</v>
      </c>
      <c r="B699" s="23">
        <v>0</v>
      </c>
      <c r="C699" s="23">
        <v>0</v>
      </c>
      <c r="D699" s="24" t="s">
        <v>114</v>
      </c>
      <c r="E699" s="24">
        <v>0.23774946911754</v>
      </c>
      <c r="F699" s="24">
        <v>0.30150241275122702</v>
      </c>
      <c r="G699" s="24">
        <v>0.46143222251044702</v>
      </c>
      <c r="H699" s="24">
        <v>0.211576491552048</v>
      </c>
      <c r="I699" s="24">
        <v>0.200872384492054</v>
      </c>
      <c r="J699" s="24">
        <v>0.19665738711716499</v>
      </c>
      <c r="K699" s="24">
        <v>0.33499013878648998</v>
      </c>
      <c r="L699" s="24">
        <v>0.18698321461199199</v>
      </c>
      <c r="M699" s="85">
        <v>0.165343907562509</v>
      </c>
    </row>
    <row r="700" spans="1:13" x14ac:dyDescent="0.35">
      <c r="A700" s="23" t="str">
        <f>B555&amp;C693&amp;D700</f>
        <v>CONSUMO PER CAPITA (kg ó litros por individuo)Total Bebidas FriasCanal Conveniencia/24h</v>
      </c>
      <c r="B700" s="23">
        <v>0</v>
      </c>
      <c r="C700" s="23">
        <v>0</v>
      </c>
      <c r="D700" s="23" t="s">
        <v>116</v>
      </c>
      <c r="E700" s="56">
        <v>0.19418243000837801</v>
      </c>
      <c r="F700" s="56">
        <v>0.209701311707953</v>
      </c>
      <c r="G700" s="56">
        <v>0.40253587199499302</v>
      </c>
      <c r="H700" s="56">
        <v>0.22474015861910501</v>
      </c>
      <c r="I700" s="56">
        <v>0.15791666921800401</v>
      </c>
      <c r="J700" s="56">
        <v>0.20262644605868499</v>
      </c>
      <c r="K700" s="56">
        <v>0.31074018467937897</v>
      </c>
      <c r="L700" s="56">
        <v>0.15850306111454299</v>
      </c>
      <c r="M700" s="85">
        <v>0.156277298326672</v>
      </c>
    </row>
    <row r="701" spans="1:13" x14ac:dyDescent="0.35">
      <c r="A701" s="23" t="str">
        <f>B555&amp;C693&amp;D701</f>
        <v>CONSUMO PER CAPITA (kg ó litros por individuo)Total Bebidas FriasHoteles</v>
      </c>
      <c r="B701" s="23">
        <v>0</v>
      </c>
      <c r="C701" s="23">
        <v>0</v>
      </c>
      <c r="D701" s="24" t="s">
        <v>117</v>
      </c>
      <c r="E701" s="24">
        <v>6.3559240792091104E-2</v>
      </c>
      <c r="F701" s="24">
        <v>8.3145948871820197E-2</v>
      </c>
      <c r="G701" s="24">
        <v>0.19748270642844801</v>
      </c>
      <c r="H701" s="24">
        <v>5.11441764494742E-2</v>
      </c>
      <c r="I701" s="24">
        <v>3.86736412593017E-2</v>
      </c>
      <c r="J701" s="24">
        <v>8.0944763899597802E-2</v>
      </c>
      <c r="K701" s="24">
        <v>0.16133260437682001</v>
      </c>
      <c r="L701" s="24">
        <v>8.5157623948924899E-2</v>
      </c>
      <c r="M701" s="85">
        <v>4.9862521129015798E-2</v>
      </c>
    </row>
    <row r="702" spans="1:13" x14ac:dyDescent="0.35">
      <c r="A702" s="23" t="str">
        <f>B555&amp;C693&amp;D702</f>
        <v>CONSUMO PER CAPITA (kg ó litros por individuo)Total Bebidas FriasEstaciones de servicio</v>
      </c>
      <c r="B702" s="23">
        <v>0</v>
      </c>
      <c r="C702" s="23">
        <v>0</v>
      </c>
      <c r="D702" s="23" t="s">
        <v>118</v>
      </c>
      <c r="E702" s="56">
        <v>0.191728993173155</v>
      </c>
      <c r="F702" s="56">
        <v>0.23501366437542201</v>
      </c>
      <c r="G702" s="56">
        <v>0.41268719325473902</v>
      </c>
      <c r="H702" s="56">
        <v>0.198277226779877</v>
      </c>
      <c r="I702" s="56">
        <v>0.16543412060403001</v>
      </c>
      <c r="J702" s="56">
        <v>0.21259286101748801</v>
      </c>
      <c r="K702" s="56">
        <v>0.39008265632462902</v>
      </c>
      <c r="L702" s="56">
        <v>0.18238395046209099</v>
      </c>
      <c r="M702" s="85">
        <v>0.16310817425534199</v>
      </c>
    </row>
    <row r="703" spans="1:13" x14ac:dyDescent="0.35">
      <c r="A703" s="23" t="str">
        <f>B555&amp;C693&amp;D703</f>
        <v>CONSUMO PER CAPITA (kg ó litros por individuo)Total Bebidas FriasMaquinas dispensadoras</v>
      </c>
      <c r="B703" s="23">
        <v>0</v>
      </c>
      <c r="C703" s="23">
        <v>0</v>
      </c>
      <c r="D703" s="24" t="s">
        <v>119</v>
      </c>
      <c r="E703" s="24">
        <v>0.216622440901962</v>
      </c>
      <c r="F703" s="24">
        <v>0.233639470682038</v>
      </c>
      <c r="G703" s="24">
        <v>0.35602740792842702</v>
      </c>
      <c r="H703" s="24">
        <v>0.17134100874587199</v>
      </c>
      <c r="I703" s="24">
        <v>0.20429547308620799</v>
      </c>
      <c r="J703" s="24">
        <v>0.23466409406018099</v>
      </c>
      <c r="K703" s="24">
        <v>0.352612929574664</v>
      </c>
      <c r="L703" s="24">
        <v>0.24314250792112799</v>
      </c>
      <c r="M703" s="85">
        <v>0.23088211254919699</v>
      </c>
    </row>
    <row r="704" spans="1:13" x14ac:dyDescent="0.35">
      <c r="A704" s="23" t="str">
        <f>B555&amp;C693&amp;D704</f>
        <v>CONSUMO PER CAPITA (kg ó litros por individuo)Total Bebidas FriasServicio en la empresa</v>
      </c>
      <c r="B704" s="23">
        <v>0</v>
      </c>
      <c r="C704" s="23">
        <v>0</v>
      </c>
      <c r="D704" s="23" t="s">
        <v>120</v>
      </c>
      <c r="E704" s="56">
        <v>0.12223229739699699</v>
      </c>
      <c r="F704" s="56">
        <v>0.15813881899766499</v>
      </c>
      <c r="G704" s="56">
        <v>0.19852963296148701</v>
      </c>
      <c r="H704" s="56">
        <v>0.173687121621457</v>
      </c>
      <c r="I704" s="56">
        <v>0.157098794639627</v>
      </c>
      <c r="J704" s="56">
        <v>0.15502572126186001</v>
      </c>
      <c r="K704" s="56">
        <v>0.17172136489588699</v>
      </c>
      <c r="L704" s="56">
        <v>0.107308863177026</v>
      </c>
      <c r="M704" s="85">
        <v>6.7279384462609504E-2</v>
      </c>
    </row>
    <row r="705" spans="1:13" x14ac:dyDescent="0.35">
      <c r="A705" s="23" t="str">
        <f>B555&amp;C693&amp;D705</f>
        <v>CONSUMO PER CAPITA (kg ó litros por individuo)Total Bebidas FriasResto de canales</v>
      </c>
      <c r="B705" s="23">
        <v>0</v>
      </c>
      <c r="C705" s="23">
        <v>0</v>
      </c>
      <c r="D705" s="24" t="s">
        <v>121</v>
      </c>
      <c r="E705" s="24">
        <v>0.43283238080133501</v>
      </c>
      <c r="F705" s="24">
        <v>0.74704827577217903</v>
      </c>
      <c r="G705" s="24">
        <v>1.5418900485868801</v>
      </c>
      <c r="H705" s="24">
        <v>0.51125048684655205</v>
      </c>
      <c r="I705" s="24">
        <v>0.45353147744959499</v>
      </c>
      <c r="J705" s="24">
        <v>0.67603803380487204</v>
      </c>
      <c r="K705" s="24">
        <v>1.4374379948995599</v>
      </c>
      <c r="L705" s="24">
        <v>0.46213901743573599</v>
      </c>
      <c r="M705" s="85">
        <v>0.4536816527409</v>
      </c>
    </row>
    <row r="706" spans="1:13" x14ac:dyDescent="0.35">
      <c r="A706" s="23" t="str">
        <f>B555&amp;C693&amp;D706</f>
        <v>CONSUMO PER CAPITA (kg ó litros por individuo)Total Bebidas FriasEN LA CALLE</v>
      </c>
      <c r="B706" s="23">
        <v>0</v>
      </c>
      <c r="C706" s="23">
        <v>0</v>
      </c>
      <c r="D706" s="23" t="s">
        <v>123</v>
      </c>
      <c r="E706" s="56">
        <v>0.49504420175338099</v>
      </c>
      <c r="F706" s="56">
        <v>0.66352630675692303</v>
      </c>
      <c r="G706" s="56">
        <v>1.4496901758012599</v>
      </c>
      <c r="H706" s="56">
        <v>0.49150951227568301</v>
      </c>
      <c r="I706" s="56">
        <v>0.40158218503308302</v>
      </c>
      <c r="J706" s="56">
        <v>0.55858487666113199</v>
      </c>
      <c r="K706" s="56">
        <v>1.3151513078905499</v>
      </c>
      <c r="L706" s="56">
        <v>0.430854083681115</v>
      </c>
      <c r="M706" s="85">
        <v>0.45184054165535198</v>
      </c>
    </row>
    <row r="707" spans="1:13" x14ac:dyDescent="0.35">
      <c r="A707" s="23" t="str">
        <f>B555&amp;C693&amp;D707</f>
        <v>CONSUMO PER CAPITA (kg ó litros por individuo)Total Bebidas FriasEN CASA DE OTROS</v>
      </c>
      <c r="B707" s="23">
        <v>0</v>
      </c>
      <c r="C707" s="23">
        <v>0</v>
      </c>
      <c r="D707" s="24" t="s">
        <v>125</v>
      </c>
      <c r="E707" s="24">
        <v>0.48362037279959202</v>
      </c>
      <c r="F707" s="24">
        <v>0.57109942118227497</v>
      </c>
      <c r="G707" s="24">
        <v>0.78055219175464097</v>
      </c>
      <c r="H707" s="24">
        <v>0.69683230078126601</v>
      </c>
      <c r="I707" s="24">
        <v>0.51750080954022304</v>
      </c>
      <c r="J707" s="24">
        <v>0.61305158335350796</v>
      </c>
      <c r="K707" s="24">
        <v>1.20659495696568</v>
      </c>
      <c r="L707" s="24">
        <v>0.83600475778741701</v>
      </c>
      <c r="M707" s="85">
        <v>0.87830940463854101</v>
      </c>
    </row>
    <row r="708" spans="1:13" x14ac:dyDescent="0.35">
      <c r="A708" s="23" t="str">
        <f>B555&amp;C693&amp;D708</f>
        <v>CONSUMO PER CAPITA (kg ó litros por individuo)Total Bebidas FriasEN EL ESTABLECIMIENTO</v>
      </c>
      <c r="B708" s="23">
        <v>0</v>
      </c>
      <c r="C708" s="23">
        <v>0</v>
      </c>
      <c r="D708" s="23" t="s">
        <v>127</v>
      </c>
      <c r="E708" s="56">
        <v>8.4995241916981392</v>
      </c>
      <c r="F708" s="56">
        <v>10.0047585560629</v>
      </c>
      <c r="G708" s="56">
        <v>15.385478918584299</v>
      </c>
      <c r="H708" s="56">
        <v>9.1345768904952092</v>
      </c>
      <c r="I708" s="56">
        <v>8.0945857743572098</v>
      </c>
      <c r="J708" s="56">
        <v>9.4805008858815594</v>
      </c>
      <c r="K708" s="56">
        <v>14.58955118435</v>
      </c>
      <c r="L708" s="56">
        <v>8.4382647506726496</v>
      </c>
      <c r="M708" s="85">
        <v>7.7422228787707796</v>
      </c>
    </row>
    <row r="709" spans="1:13" x14ac:dyDescent="0.35">
      <c r="A709" s="23" t="str">
        <f>B555&amp;C693&amp;D709</f>
        <v>CONSUMO PER CAPITA (kg ó litros por individuo)Total Bebidas FriasEN EL TRABAJO</v>
      </c>
      <c r="B709" s="23">
        <v>0</v>
      </c>
      <c r="C709" s="23">
        <v>0</v>
      </c>
      <c r="D709" s="24" t="s">
        <v>129</v>
      </c>
      <c r="E709" s="24">
        <v>0.88034169204095203</v>
      </c>
      <c r="F709" s="24">
        <v>0.92415359519590701</v>
      </c>
      <c r="G709" s="24">
        <v>1.14409773810157</v>
      </c>
      <c r="H709" s="24">
        <v>0.78041586368058602</v>
      </c>
      <c r="I709" s="24">
        <v>0.88533596101553003</v>
      </c>
      <c r="J709" s="24">
        <v>0.90112009271451599</v>
      </c>
      <c r="K709" s="24">
        <v>1.0755493796789699</v>
      </c>
      <c r="L709" s="24">
        <v>0.68451704239330002</v>
      </c>
      <c r="M709" s="85">
        <v>0.655710290804014</v>
      </c>
    </row>
    <row r="710" spans="1:13" x14ac:dyDescent="0.35">
      <c r="A710" s="23" t="str">
        <f>B555&amp;C693&amp;D710</f>
        <v>CONSUMO PER CAPITA (kg ó litros por individuo)Total Bebidas FriasEN COLEGIO/INSTITUTO/UNIV.</v>
      </c>
      <c r="B710" s="23">
        <v>0</v>
      </c>
      <c r="C710" s="23">
        <v>0</v>
      </c>
      <c r="D710" s="23" t="s">
        <v>131</v>
      </c>
      <c r="E710" s="56">
        <v>1.42685155103145E-2</v>
      </c>
      <c r="F710" s="56">
        <v>1.6646217032844399E-2</v>
      </c>
      <c r="G710" s="56">
        <v>1.4535622618132901E-2</v>
      </c>
      <c r="H710" s="56">
        <v>1.7980118639261501E-2</v>
      </c>
      <c r="I710" s="56">
        <v>1.6877718419109001E-2</v>
      </c>
      <c r="J710" s="56">
        <v>1.20492626060796E-2</v>
      </c>
      <c r="K710" s="56">
        <v>2.3029488317876299E-2</v>
      </c>
      <c r="L710" s="56">
        <v>3.3687298000877497E-2</v>
      </c>
      <c r="M710" s="85">
        <v>1.1409589071123299E-2</v>
      </c>
    </row>
    <row r="711" spans="1:13" x14ac:dyDescent="0.35">
      <c r="A711" s="23" t="str">
        <f>B555&amp;C693&amp;D711</f>
        <v>CONSUMO PER CAPITA (kg ó litros por individuo)Total Bebidas FriasEN MI CASA</v>
      </c>
      <c r="B711" s="23">
        <v>0</v>
      </c>
      <c r="C711" s="23">
        <v>0</v>
      </c>
      <c r="D711" s="24" t="s">
        <v>133</v>
      </c>
      <c r="E711" s="24">
        <v>0.316173375114008</v>
      </c>
      <c r="F711" s="24">
        <v>0.33880925974312698</v>
      </c>
      <c r="G711" s="24">
        <v>0.50843717246112496</v>
      </c>
      <c r="H711" s="24">
        <v>0.31259197771420599</v>
      </c>
      <c r="I711" s="24">
        <v>0.348175210674047</v>
      </c>
      <c r="J711" s="24">
        <v>0.34328936611232802</v>
      </c>
      <c r="K711" s="24">
        <v>0.487553477563197</v>
      </c>
      <c r="L711" s="24">
        <v>0.40058433742250898</v>
      </c>
      <c r="M711" s="85">
        <v>0.410200309964531</v>
      </c>
    </row>
    <row r="712" spans="1:13" x14ac:dyDescent="0.35">
      <c r="A712" s="23" t="str">
        <f>B555&amp;C693&amp;D712</f>
        <v>CONSUMO PER CAPITA (kg ó litros por individuo)Total Bebidas FriasEN M.TRANSP.(AVION,TREN,AUTOC,E</v>
      </c>
      <c r="B712" s="23">
        <v>0</v>
      </c>
      <c r="C712" s="23">
        <v>0</v>
      </c>
      <c r="D712" s="23" t="s">
        <v>135</v>
      </c>
      <c r="E712" s="56">
        <v>1.82823511549608E-2</v>
      </c>
      <c r="F712" s="56">
        <v>5.8607368049084004E-3</v>
      </c>
      <c r="G712" s="56">
        <v>3.0056200458430399E-2</v>
      </c>
      <c r="H712" s="56">
        <v>1.16864325313024E-2</v>
      </c>
      <c r="I712" s="56">
        <v>1.45095178410754E-2</v>
      </c>
      <c r="J712" s="56">
        <v>9.6966029577273492E-3</v>
      </c>
      <c r="K712" s="56">
        <v>2.8844542095261098E-2</v>
      </c>
      <c r="L712" s="56">
        <v>1.22354387016956E-2</v>
      </c>
      <c r="M712" s="85">
        <v>1.64126015673377E-2</v>
      </c>
    </row>
    <row r="713" spans="1:13" x14ac:dyDescent="0.35">
      <c r="A713" s="23" t="str">
        <f>B555&amp;C693&amp;D713</f>
        <v>CONSUMO PER CAPITA (kg ó litros por individuo)Total Bebidas FriasEN OTRO LUGAR</v>
      </c>
      <c r="B713" s="23">
        <v>0</v>
      </c>
      <c r="C713" s="23">
        <v>0</v>
      </c>
      <c r="D713" s="24" t="s">
        <v>137</v>
      </c>
      <c r="E713" s="24">
        <v>0.27556808129871602</v>
      </c>
      <c r="F713" s="24">
        <v>0.37404480973003101</v>
      </c>
      <c r="G713" s="24">
        <v>0.81636880502446396</v>
      </c>
      <c r="H713" s="24">
        <v>0.32028579860963402</v>
      </c>
      <c r="I713" s="24">
        <v>0.28507612073481903</v>
      </c>
      <c r="J713" s="24">
        <v>0.33765633799162298</v>
      </c>
      <c r="K713" s="24">
        <v>0.67348492729362697</v>
      </c>
      <c r="L713" s="24">
        <v>0.29922746273413497</v>
      </c>
      <c r="M713" s="85">
        <v>0.33395459023743801</v>
      </c>
    </row>
    <row r="714" spans="1:13" x14ac:dyDescent="0.35">
      <c r="A714" s="23" t="str">
        <f>B555&amp;C693&amp;D714</f>
        <v>CONSUMO PER CAPITA (kg ó litros por individuo)Total Bebidas FriasDESAYUNO</v>
      </c>
      <c r="B714" s="23">
        <v>0</v>
      </c>
      <c r="C714" s="23">
        <v>0</v>
      </c>
      <c r="D714" s="23" t="s">
        <v>139</v>
      </c>
      <c r="E714" s="56">
        <v>0.73150363371955596</v>
      </c>
      <c r="F714" s="56">
        <v>0.69793117294268903</v>
      </c>
      <c r="G714" s="56">
        <v>1.11591832910017</v>
      </c>
      <c r="H714" s="56">
        <v>0.69763322621927004</v>
      </c>
      <c r="I714" s="56">
        <v>0.655177605586439</v>
      </c>
      <c r="J714" s="56">
        <v>0.65448435880281197</v>
      </c>
      <c r="K714" s="56">
        <v>0.95281308395873698</v>
      </c>
      <c r="L714" s="56">
        <v>0.55230380029551795</v>
      </c>
      <c r="M714" s="85">
        <v>0.533099387021854</v>
      </c>
    </row>
    <row r="715" spans="1:13" x14ac:dyDescent="0.35">
      <c r="A715" s="23" t="str">
        <f>B555&amp;C693&amp;D715</f>
        <v>CONSUMO PER CAPITA (kg ó litros por individuo)Total Bebidas FriasAPERITIVO/ANTES DE COMER</v>
      </c>
      <c r="B715" s="23">
        <v>0</v>
      </c>
      <c r="C715" s="23">
        <v>0</v>
      </c>
      <c r="D715" s="24" t="s">
        <v>141</v>
      </c>
      <c r="E715" s="24">
        <v>1.8671712309301101</v>
      </c>
      <c r="F715" s="24">
        <v>2.1494958981738002</v>
      </c>
      <c r="G715" s="24">
        <v>3.2004356998665999</v>
      </c>
      <c r="H715" s="24">
        <v>2.0693303444955</v>
      </c>
      <c r="I715" s="24">
        <v>1.78584445161401</v>
      </c>
      <c r="J715" s="24">
        <v>1.99930556854977</v>
      </c>
      <c r="K715" s="24">
        <v>3.0620410744148301</v>
      </c>
      <c r="L715" s="24">
        <v>1.7743322189009501</v>
      </c>
      <c r="M715" s="85">
        <v>1.6572502769098201</v>
      </c>
    </row>
    <row r="716" spans="1:13" x14ac:dyDescent="0.35">
      <c r="A716" s="23" t="str">
        <f>B555&amp;C693&amp;D716</f>
        <v>CONSUMO PER CAPITA (kg ó litros por individuo)Total Bebidas FriasCOMIDA</v>
      </c>
      <c r="B716" s="23">
        <v>0</v>
      </c>
      <c r="C716" s="23">
        <v>0</v>
      </c>
      <c r="D716" s="23" t="s">
        <v>143</v>
      </c>
      <c r="E716" s="56">
        <v>3.6547402559948701</v>
      </c>
      <c r="F716" s="56">
        <v>4.12962423158924</v>
      </c>
      <c r="G716" s="56">
        <v>5.7903768440567598</v>
      </c>
      <c r="H716" s="56">
        <v>4.0211951801844199</v>
      </c>
      <c r="I716" s="56">
        <v>3.5271956166299598</v>
      </c>
      <c r="J716" s="56">
        <v>3.94767747031963</v>
      </c>
      <c r="K716" s="56">
        <v>5.7218375938956196</v>
      </c>
      <c r="L716" s="56">
        <v>4.0313710031143097</v>
      </c>
      <c r="M716" s="85">
        <v>3.7189836750611498</v>
      </c>
    </row>
    <row r="717" spans="1:13" x14ac:dyDescent="0.35">
      <c r="A717" s="23" t="str">
        <f>B555&amp;C693&amp;D717</f>
        <v>CONSUMO PER CAPITA (kg ó litros por individuo)Total Bebidas FriasTARDE/MERIENDA</v>
      </c>
      <c r="B717" s="23">
        <v>0</v>
      </c>
      <c r="C717" s="23">
        <v>0</v>
      </c>
      <c r="D717" s="24" t="s">
        <v>145</v>
      </c>
      <c r="E717" s="24">
        <v>1.2075933867489099</v>
      </c>
      <c r="F717" s="24">
        <v>1.5743991512992901</v>
      </c>
      <c r="G717" s="24">
        <v>2.5646538915376902</v>
      </c>
      <c r="H717" s="24">
        <v>1.22817171184553</v>
      </c>
      <c r="I717" s="24">
        <v>1.07603920503232</v>
      </c>
      <c r="J717" s="24">
        <v>1.5604965818399501</v>
      </c>
      <c r="K717" s="24">
        <v>2.24999500411259</v>
      </c>
      <c r="L717" s="24">
        <v>1.13959663361755</v>
      </c>
      <c r="M717" s="85">
        <v>1.1163879403138499</v>
      </c>
    </row>
    <row r="718" spans="1:13" x14ac:dyDescent="0.35">
      <c r="A718" s="23" t="str">
        <f>B555&amp;C693&amp;D718</f>
        <v>CONSUMO PER CAPITA (kg ó litros por individuo)Total Bebidas FriasANTES DE CENAR</v>
      </c>
      <c r="B718" s="23">
        <v>0</v>
      </c>
      <c r="C718" s="23">
        <v>0</v>
      </c>
      <c r="D718" s="23" t="s">
        <v>147</v>
      </c>
      <c r="E718" s="56">
        <v>1.0114440361835899</v>
      </c>
      <c r="F718" s="56">
        <v>1.2065065818773699</v>
      </c>
      <c r="G718" s="56">
        <v>1.8592920505822601</v>
      </c>
      <c r="H718" s="56">
        <v>1.0769758703896899</v>
      </c>
      <c r="I718" s="56">
        <v>0.98838635456850599</v>
      </c>
      <c r="J718" s="56">
        <v>1.12119423766913</v>
      </c>
      <c r="K718" s="56">
        <v>1.8508300590633</v>
      </c>
      <c r="L718" s="56">
        <v>1.05896791213241</v>
      </c>
      <c r="M718" s="85">
        <v>0.98236150619054097</v>
      </c>
    </row>
    <row r="719" spans="1:13" x14ac:dyDescent="0.35">
      <c r="A719" s="23" t="str">
        <f>B555&amp;C693&amp;D719</f>
        <v>CONSUMO PER CAPITA (kg ó litros por individuo)Total Bebidas FriasCENA</v>
      </c>
      <c r="B719" s="23">
        <v>0</v>
      </c>
      <c r="C719" s="23">
        <v>0</v>
      </c>
      <c r="D719" s="24" t="s">
        <v>149</v>
      </c>
      <c r="E719" s="24">
        <v>1.55624850037546</v>
      </c>
      <c r="F719" s="24">
        <v>1.90608599952604</v>
      </c>
      <c r="G719" s="24">
        <v>3.6044356408403901</v>
      </c>
      <c r="H719" s="24">
        <v>1.7128281577465301</v>
      </c>
      <c r="I719" s="24">
        <v>1.54009303883169</v>
      </c>
      <c r="J719" s="24">
        <v>1.8414022900609901</v>
      </c>
      <c r="K719" s="24">
        <v>3.5002223513847999</v>
      </c>
      <c r="L719" s="24">
        <v>1.6976555756884999</v>
      </c>
      <c r="M719" s="85">
        <v>1.5819957073211699</v>
      </c>
    </row>
    <row r="720" spans="1:13" x14ac:dyDescent="0.35">
      <c r="A720" s="23" t="str">
        <f>B555&amp;C693&amp;D720</f>
        <v>CONSUMO PER CAPITA (kg ó litros por individuo)Total Bebidas FriasDESPUES DE LA CENA</v>
      </c>
      <c r="B720" s="23">
        <v>0</v>
      </c>
      <c r="C720" s="23">
        <v>0</v>
      </c>
      <c r="D720" s="23" t="s">
        <v>151</v>
      </c>
      <c r="E720" s="56">
        <v>0.220061085360575</v>
      </c>
      <c r="F720" s="56">
        <v>0.28600014159803999</v>
      </c>
      <c r="G720" s="56">
        <v>0.62270487756617299</v>
      </c>
      <c r="H720" s="56">
        <v>0.23182037167157599</v>
      </c>
      <c r="I720" s="56">
        <v>0.21456144361575399</v>
      </c>
      <c r="J720" s="56">
        <v>0.26700804644150899</v>
      </c>
      <c r="K720" s="56">
        <v>0.63515138911584201</v>
      </c>
      <c r="L720" s="56">
        <v>0.24553609498158899</v>
      </c>
      <c r="M720" s="85">
        <v>0.252192845723131</v>
      </c>
    </row>
    <row r="721" spans="1:13" x14ac:dyDescent="0.35">
      <c r="A721" s="23" t="str">
        <f>B555&amp;C693&amp;D721</f>
        <v>CONSUMO PER CAPITA (kg ó litros por individuo)Total Bebidas FriasDURANTE EL DIA</v>
      </c>
      <c r="B721" s="23">
        <v>0</v>
      </c>
      <c r="C721" s="23">
        <v>0</v>
      </c>
      <c r="D721" s="24" t="s">
        <v>153</v>
      </c>
      <c r="E721" s="24">
        <v>0.73406059737698603</v>
      </c>
      <c r="F721" s="24">
        <v>0.94885525444048302</v>
      </c>
      <c r="G721" s="24">
        <v>1.3714004794143899</v>
      </c>
      <c r="H721" s="24">
        <v>0.72792427011693395</v>
      </c>
      <c r="I721" s="24">
        <v>0.77634613274502395</v>
      </c>
      <c r="J721" s="24">
        <v>0.86438033364487599</v>
      </c>
      <c r="K721" s="24">
        <v>1.42687180766722</v>
      </c>
      <c r="L721" s="24">
        <v>0.635612053327407</v>
      </c>
      <c r="M721" s="85">
        <v>0.65778984595032097</v>
      </c>
    </row>
    <row r="722" spans="1:13" x14ac:dyDescent="0.35">
      <c r="A722" s="23" t="str">
        <f>B555&amp;C693&amp;D722</f>
        <v>CONSUMO PER CAPITA (kg ó litros por individuo)Total Bebidas FriasCON AMIGOS</v>
      </c>
      <c r="B722" s="23">
        <v>0</v>
      </c>
      <c r="C722" s="23">
        <v>0</v>
      </c>
      <c r="D722" s="23" t="s">
        <v>155</v>
      </c>
      <c r="E722" s="56">
        <v>3.6610073717314</v>
      </c>
      <c r="F722" s="56">
        <v>4.0560788409588699</v>
      </c>
      <c r="G722" s="56">
        <v>6.0557696725557699</v>
      </c>
      <c r="H722" s="56">
        <v>4.0517788009236604</v>
      </c>
      <c r="I722" s="56">
        <v>3.47000168966074</v>
      </c>
      <c r="J722" s="56">
        <v>3.9494141217580401</v>
      </c>
      <c r="K722" s="56">
        <v>5.9137728884089196</v>
      </c>
      <c r="L722" s="56">
        <v>3.6680139068158999</v>
      </c>
      <c r="M722" s="85">
        <v>3.5153993637580498</v>
      </c>
    </row>
    <row r="723" spans="1:13" x14ac:dyDescent="0.35">
      <c r="A723" s="23" t="str">
        <f>B555&amp;C693&amp;D723</f>
        <v>CONSUMO PER CAPITA (kg ó litros por individuo)Total Bebidas FriasCON CLIENTES</v>
      </c>
      <c r="B723" s="23">
        <v>0</v>
      </c>
      <c r="C723" s="23">
        <v>0</v>
      </c>
      <c r="D723" s="24" t="s">
        <v>157</v>
      </c>
      <c r="E723" s="24">
        <v>4.04245042840468E-2</v>
      </c>
      <c r="F723" s="24">
        <v>4.0999789855108902E-2</v>
      </c>
      <c r="G723" s="24">
        <v>5.6198455715926902E-2</v>
      </c>
      <c r="H723" s="24">
        <v>8.6977772426937494E-2</v>
      </c>
      <c r="I723" s="24">
        <v>5.0350395729586002E-2</v>
      </c>
      <c r="J723" s="24">
        <v>4.2342503817205397E-2</v>
      </c>
      <c r="K723" s="24">
        <v>7.7034010742356399E-2</v>
      </c>
      <c r="L723" s="24">
        <v>7.2790061304138301E-2</v>
      </c>
      <c r="M723" s="85">
        <v>5.4716687471626002E-2</v>
      </c>
    </row>
    <row r="724" spans="1:13" x14ac:dyDescent="0.35">
      <c r="A724" s="23" t="str">
        <f>B555&amp;C693&amp;D724</f>
        <v>CONSUMO PER CAPITA (kg ó litros por individuo)Total Bebidas FriasCON COMPAÑEROS DE TRABAJO</v>
      </c>
      <c r="B724" s="23">
        <v>0</v>
      </c>
      <c r="C724" s="23">
        <v>0</v>
      </c>
      <c r="D724" s="23" t="s">
        <v>159</v>
      </c>
      <c r="E724" s="56">
        <v>0.746497175432838</v>
      </c>
      <c r="F724" s="56">
        <v>0.77042061610315304</v>
      </c>
      <c r="G724" s="56">
        <v>0.83204255710896902</v>
      </c>
      <c r="H724" s="56">
        <v>0.74821001381793295</v>
      </c>
      <c r="I724" s="56">
        <v>0.81815008110223397</v>
      </c>
      <c r="J724" s="56">
        <v>0.84854205378681802</v>
      </c>
      <c r="K724" s="56">
        <v>0.88597814067512004</v>
      </c>
      <c r="L724" s="56">
        <v>0.70628109859914401</v>
      </c>
      <c r="M724" s="85">
        <v>0.58505692542105603</v>
      </c>
    </row>
    <row r="725" spans="1:13" x14ac:dyDescent="0.35">
      <c r="A725" s="23" t="str">
        <f>B555&amp;C693&amp;D725</f>
        <v>CONSUMO PER CAPITA (kg ó litros por individuo)Total Bebidas FriasCON COMPAÑEROS DE CLASE</v>
      </c>
      <c r="B725" s="23">
        <v>0</v>
      </c>
      <c r="C725" s="23">
        <v>0</v>
      </c>
      <c r="D725" s="24" t="s">
        <v>161</v>
      </c>
      <c r="E725" s="24">
        <v>2.39636079064189E-2</v>
      </c>
      <c r="F725" s="24">
        <v>3.9040727291523199E-2</v>
      </c>
      <c r="G725" s="24">
        <v>5.7046880801083603E-2</v>
      </c>
      <c r="H725" s="24">
        <v>2.7114451274092601E-2</v>
      </c>
      <c r="I725" s="24">
        <v>2.4111159954334001E-2</v>
      </c>
      <c r="J725" s="24">
        <v>4.0174725352071901E-2</v>
      </c>
      <c r="K725" s="24">
        <v>5.1488914971883203E-2</v>
      </c>
      <c r="L725" s="24">
        <v>2.9910143655841201E-2</v>
      </c>
      <c r="M725" s="85">
        <v>2.0386359050310901E-2</v>
      </c>
    </row>
    <row r="726" spans="1:13" x14ac:dyDescent="0.35">
      <c r="A726" s="23" t="str">
        <f>B555&amp;C693&amp;D726</f>
        <v>CONSUMO PER CAPITA (kg ó litros por individuo)Total Bebidas FriasCON FAMILIA</v>
      </c>
      <c r="B726" s="23">
        <v>0</v>
      </c>
      <c r="C726" s="23">
        <v>0</v>
      </c>
      <c r="D726" s="23" t="s">
        <v>163</v>
      </c>
      <c r="E726" s="56">
        <v>2.98076185183404</v>
      </c>
      <c r="F726" s="56">
        <v>3.8153952291634599</v>
      </c>
      <c r="G726" s="56">
        <v>6.9670295801017197</v>
      </c>
      <c r="H726" s="56">
        <v>3.3217224087961901</v>
      </c>
      <c r="I726" s="56">
        <v>2.9248004542435901</v>
      </c>
      <c r="J726" s="56">
        <v>3.6590327215563199</v>
      </c>
      <c r="K726" s="56">
        <v>6.65216439269284</v>
      </c>
      <c r="L726" s="56">
        <v>3.2501587742554299</v>
      </c>
      <c r="M726" s="85">
        <v>3.1389061609919402</v>
      </c>
    </row>
    <row r="727" spans="1:13" x14ac:dyDescent="0.35">
      <c r="A727" s="23" t="str">
        <f>B555&amp;C693&amp;D727</f>
        <v>CONSUMO PER CAPITA (kg ó litros por individuo)Total Bebidas FriasCON LA PAREJA</v>
      </c>
      <c r="B727" s="23">
        <v>0</v>
      </c>
      <c r="C727" s="23">
        <v>0</v>
      </c>
      <c r="D727" s="24" t="s">
        <v>165</v>
      </c>
      <c r="E727" s="24">
        <v>1.7800392346373699</v>
      </c>
      <c r="F727" s="24">
        <v>2.20467313955259</v>
      </c>
      <c r="G727" s="24">
        <v>3.3864127210086901</v>
      </c>
      <c r="H727" s="24">
        <v>1.8277587806397999</v>
      </c>
      <c r="I727" s="24">
        <v>1.7280730074645101</v>
      </c>
      <c r="J727" s="24">
        <v>2.0202012146449801</v>
      </c>
      <c r="K727" s="24">
        <v>3.3149865092108599</v>
      </c>
      <c r="L727" s="24">
        <v>1.7172674099071901</v>
      </c>
      <c r="M727" s="85">
        <v>1.5581610072113501</v>
      </c>
    </row>
    <row r="728" spans="1:13" x14ac:dyDescent="0.35">
      <c r="A728" s="23" t="str">
        <f>B555&amp;C693&amp;D728</f>
        <v>CONSUMO PER CAPITA (kg ó litros por individuo)Total Bebidas FriasESTABA SOLO/A</v>
      </c>
      <c r="B728" s="23">
        <v>0</v>
      </c>
      <c r="C728" s="23">
        <v>0</v>
      </c>
      <c r="D728" s="23" t="s">
        <v>167</v>
      </c>
      <c r="E728" s="56">
        <v>1.6643316724142101</v>
      </c>
      <c r="F728" s="56">
        <v>1.8932419857184699</v>
      </c>
      <c r="G728" s="56">
        <v>2.6785427062548499</v>
      </c>
      <c r="H728" s="56">
        <v>1.64040452307105</v>
      </c>
      <c r="I728" s="56">
        <v>1.50307196628727</v>
      </c>
      <c r="J728" s="56">
        <v>1.6177779686595699</v>
      </c>
      <c r="K728" s="56">
        <v>2.4063620759197599</v>
      </c>
      <c r="L728" s="56">
        <v>1.63150135582718</v>
      </c>
      <c r="M728" s="85">
        <v>1.56230699269909</v>
      </c>
    </row>
    <row r="729" spans="1:13" x14ac:dyDescent="0.35">
      <c r="A729" s="23" t="str">
        <f>B555&amp;C693&amp;D729</f>
        <v>CONSUMO PER CAPITA (kg ó litros por individuo)Total Bebidas FriasOTROS</v>
      </c>
      <c r="B729" s="23">
        <v>0</v>
      </c>
      <c r="C729" s="23">
        <v>0</v>
      </c>
      <c r="D729" s="24" t="s">
        <v>169</v>
      </c>
      <c r="E729" s="24">
        <v>8.5797952526911705E-2</v>
      </c>
      <c r="F729" s="24">
        <v>7.9045944591090003E-2</v>
      </c>
      <c r="G729" s="24">
        <v>9.6178312501335905E-2</v>
      </c>
      <c r="H729" s="24">
        <v>6.1914981919979302E-2</v>
      </c>
      <c r="I729" s="24">
        <v>4.5083209717643298E-2</v>
      </c>
      <c r="J729" s="24">
        <v>7.84651687404712E-2</v>
      </c>
      <c r="K729" s="24">
        <v>9.7974212629826002E-2</v>
      </c>
      <c r="L729" s="24">
        <v>5.9452055802721199E-2</v>
      </c>
      <c r="M729" s="85">
        <v>6.5126007796796101E-2</v>
      </c>
    </row>
    <row r="730" spans="1:13" x14ac:dyDescent="0.35">
      <c r="A730" s="23" t="str">
        <f>B555&amp;C693&amp;D730</f>
        <v>CONSUMO PER CAPITA (kg ó litros por individuo)Total Bebidas FriasESTAR TRABAJANDO</v>
      </c>
      <c r="B730" s="23">
        <v>0</v>
      </c>
      <c r="C730" s="23">
        <v>0</v>
      </c>
      <c r="D730" s="23" t="s">
        <v>171</v>
      </c>
      <c r="E730" s="56">
        <v>1.33145658340949</v>
      </c>
      <c r="F730" s="56">
        <v>1.40941231938545</v>
      </c>
      <c r="G730" s="56">
        <v>1.6817801007026401</v>
      </c>
      <c r="H730" s="56">
        <v>1.11978864602328</v>
      </c>
      <c r="I730" s="56">
        <v>1.2943755228796701</v>
      </c>
      <c r="J730" s="56">
        <v>1.2330384664187199</v>
      </c>
      <c r="K730" s="56">
        <v>1.46891791835903</v>
      </c>
      <c r="L730" s="56">
        <v>1.1034313821097499</v>
      </c>
      <c r="M730" s="85">
        <v>1.0465878991361699</v>
      </c>
    </row>
    <row r="731" spans="1:13" x14ac:dyDescent="0.35">
      <c r="A731" s="23" t="str">
        <f>B555&amp;C693&amp;D731</f>
        <v>CONSUMO PER CAPITA (kg ó litros por individuo)Total Bebidas FriasCOMIDA DE NEGOCIOS</v>
      </c>
      <c r="B731" s="23">
        <v>0</v>
      </c>
      <c r="C731" s="23">
        <v>0</v>
      </c>
      <c r="D731" s="24" t="s">
        <v>173</v>
      </c>
      <c r="E731" s="24">
        <v>2.9489388621299899E-2</v>
      </c>
      <c r="F731" s="24">
        <v>3.4115940599148097E-2</v>
      </c>
      <c r="G731" s="24">
        <v>4.3965839467911501E-2</v>
      </c>
      <c r="H731" s="24">
        <v>2.5795178727824299E-2</v>
      </c>
      <c r="I731" s="24">
        <v>2.7643820158313799E-2</v>
      </c>
      <c r="J731" s="24">
        <v>2.6530375618043299E-2</v>
      </c>
      <c r="K731" s="24">
        <v>5.2251605328848101E-2</v>
      </c>
      <c r="L731" s="24">
        <v>5.3850404273045702E-2</v>
      </c>
      <c r="M731" s="85">
        <v>2.85985504634419E-2</v>
      </c>
    </row>
    <row r="732" spans="1:13" x14ac:dyDescent="0.35">
      <c r="A732" s="23" t="str">
        <f>B555&amp;C693&amp;D732</f>
        <v>CONSUMO PER CAPITA (kg ó litros por individuo)Total Bebidas FriasPOR PLACER/RELAX</v>
      </c>
      <c r="B732" s="23">
        <v>0</v>
      </c>
      <c r="C732" s="23">
        <v>0</v>
      </c>
      <c r="D732" s="23" t="s">
        <v>175</v>
      </c>
      <c r="E732" s="56">
        <v>1.7170403450057601</v>
      </c>
      <c r="F732" s="56">
        <v>2.1469871592568501</v>
      </c>
      <c r="G732" s="56">
        <v>4.0851756244163404</v>
      </c>
      <c r="H732" s="56">
        <v>1.7886056775503301</v>
      </c>
      <c r="I732" s="56">
        <v>1.5843012298206001</v>
      </c>
      <c r="J732" s="56">
        <v>2.01780239887943</v>
      </c>
      <c r="K732" s="56">
        <v>4.0223475279445404</v>
      </c>
      <c r="L732" s="56">
        <v>1.8373919017615199</v>
      </c>
      <c r="M732" s="85">
        <v>1.6577839918545101</v>
      </c>
    </row>
    <row r="733" spans="1:13" x14ac:dyDescent="0.35">
      <c r="A733" s="23" t="str">
        <f>B555&amp;C693&amp;D733</f>
        <v>CONSUMO PER CAPITA (kg ó litros por individuo)Total Bebidas FriasTENER HAMBRE/SIN PLANIFICAR</v>
      </c>
      <c r="B733" s="23">
        <v>0</v>
      </c>
      <c r="C733" s="23">
        <v>0</v>
      </c>
      <c r="D733" s="24" t="s">
        <v>177</v>
      </c>
      <c r="E733" s="24">
        <v>2.4058741182700598</v>
      </c>
      <c r="F733" s="24">
        <v>2.88235299479767</v>
      </c>
      <c r="G733" s="24">
        <v>4.7383649903399103</v>
      </c>
      <c r="H733" s="24">
        <v>2.6641921142153402</v>
      </c>
      <c r="I733" s="24">
        <v>2.26747484088123</v>
      </c>
      <c r="J733" s="24">
        <v>2.7390493154911399</v>
      </c>
      <c r="K733" s="24">
        <v>4.4258045868127303</v>
      </c>
      <c r="L733" s="24">
        <v>2.2948395452841002</v>
      </c>
      <c r="M733" s="85">
        <v>2.2525685221514502</v>
      </c>
    </row>
    <row r="734" spans="1:13" x14ac:dyDescent="0.35">
      <c r="A734" s="23" t="str">
        <f>B555&amp;C693&amp;D734</f>
        <v>CONSUMO PER CAPITA (kg ó litros por individuo)Total Bebidas FriasESTAR DE COMPRAS</v>
      </c>
      <c r="B734" s="23">
        <v>0</v>
      </c>
      <c r="C734" s="23">
        <v>0</v>
      </c>
      <c r="D734" s="23" t="s">
        <v>179</v>
      </c>
      <c r="E734" s="56">
        <v>0.31212365383719998</v>
      </c>
      <c r="F734" s="56">
        <v>0.268729596562648</v>
      </c>
      <c r="G734" s="56">
        <v>0.44950101528971698</v>
      </c>
      <c r="H734" s="56">
        <v>0.34307038771658799</v>
      </c>
      <c r="I734" s="56">
        <v>0.27534518612751302</v>
      </c>
      <c r="J734" s="56">
        <v>0.24827476209375399</v>
      </c>
      <c r="K734" s="56">
        <v>0.43860393521331897</v>
      </c>
      <c r="L734" s="56">
        <v>0.29088780724563001</v>
      </c>
      <c r="M734" s="85">
        <v>0.24415958260291401</v>
      </c>
    </row>
    <row r="735" spans="1:13" x14ac:dyDescent="0.35">
      <c r="A735" s="23" t="str">
        <f>B555&amp;C693&amp;D735</f>
        <v>CONSUMO PER CAPITA (kg ó litros por individuo)Total Bebidas FriasNO COCINAR EN CASA</v>
      </c>
      <c r="B735" s="23">
        <v>0</v>
      </c>
      <c r="C735" s="23">
        <v>0</v>
      </c>
      <c r="D735" s="24" t="s">
        <v>181</v>
      </c>
      <c r="E735" s="24">
        <v>0.35035959118146098</v>
      </c>
      <c r="F735" s="24">
        <v>0.37852819526286702</v>
      </c>
      <c r="G735" s="24">
        <v>0.61006231981997505</v>
      </c>
      <c r="H735" s="24">
        <v>0.43212744816651999</v>
      </c>
      <c r="I735" s="24">
        <v>0.357994242744057</v>
      </c>
      <c r="J735" s="24">
        <v>0.45267863543876302</v>
      </c>
      <c r="K735" s="24">
        <v>0.55561833194413701</v>
      </c>
      <c r="L735" s="24">
        <v>0.38197992688718202</v>
      </c>
      <c r="M735" s="85">
        <v>0.32979663228393802</v>
      </c>
    </row>
    <row r="736" spans="1:13" x14ac:dyDescent="0.35">
      <c r="A736" s="23" t="str">
        <f>B555&amp;C693&amp;D736</f>
        <v>CONSUMO PER CAPITA (kg ó litros por individuo)Total Bebidas FriasCELEBRACION/FIESTA/SALIR TOMAR</v>
      </c>
      <c r="B736" s="23">
        <v>0</v>
      </c>
      <c r="C736" s="23">
        <v>0</v>
      </c>
      <c r="D736" s="23" t="s">
        <v>183</v>
      </c>
      <c r="E736" s="56">
        <v>4.00137512792893</v>
      </c>
      <c r="F736" s="56">
        <v>4.8063680164589604</v>
      </c>
      <c r="G736" s="56">
        <v>7.1690480923653199</v>
      </c>
      <c r="H736" s="56">
        <v>4.55436616341402</v>
      </c>
      <c r="I736" s="56">
        <v>3.9266295011735699</v>
      </c>
      <c r="J736" s="56">
        <v>4.6061664982691504</v>
      </c>
      <c r="K736" s="56">
        <v>6.8334611225539401</v>
      </c>
      <c r="L736" s="56">
        <v>4.3055276831600899</v>
      </c>
      <c r="M736" s="85">
        <v>4.0661267611085901</v>
      </c>
    </row>
    <row r="737" spans="1:13" x14ac:dyDescent="0.35">
      <c r="A737" s="23" t="str">
        <f>B555&amp;C693&amp;D737</f>
        <v>CONSUMO PER CAPITA (kg ó litros por individuo)Total Bebidas FriasVIENDO DEPORTES</v>
      </c>
      <c r="B737" s="23">
        <v>0</v>
      </c>
      <c r="C737" s="23">
        <v>0</v>
      </c>
      <c r="D737" s="24" t="s">
        <v>185</v>
      </c>
      <c r="E737" s="24">
        <v>0.23462386032524099</v>
      </c>
      <c r="F737" s="24">
        <v>0.230698289165648</v>
      </c>
      <c r="G737" s="24">
        <v>0.16296609099991799</v>
      </c>
      <c r="H737" s="24">
        <v>0.16536931929880599</v>
      </c>
      <c r="I737" s="24">
        <v>0.19841438147711399</v>
      </c>
      <c r="J737" s="24">
        <v>0.22798882343200599</v>
      </c>
      <c r="K737" s="24">
        <v>0.371962542088351</v>
      </c>
      <c r="L737" s="24">
        <v>0.20467054371707499</v>
      </c>
      <c r="M737" s="85">
        <v>0.242177788666216</v>
      </c>
    </row>
    <row r="738" spans="1:13" x14ac:dyDescent="0.35">
      <c r="A738" s="23" t="str">
        <f>B555&amp;C693&amp;D738</f>
        <v>CONSUMO PER CAPITA (kg ó litros por individuo)Total Bebidas FriasOTROS MOTIVOS</v>
      </c>
      <c r="B738" s="23">
        <v>0</v>
      </c>
      <c r="C738" s="23">
        <v>0</v>
      </c>
      <c r="D738" s="23" t="s">
        <v>186</v>
      </c>
      <c r="E738" s="56">
        <v>0.60047956446975903</v>
      </c>
      <c r="F738" s="56">
        <v>0.74170467017506503</v>
      </c>
      <c r="G738" s="56">
        <v>1.1883568211843401</v>
      </c>
      <c r="H738" s="56">
        <v>0.67256512839930505</v>
      </c>
      <c r="I738" s="56">
        <v>0.63146379027884003</v>
      </c>
      <c r="J738" s="56">
        <v>0.70441842420720102</v>
      </c>
      <c r="K738" s="56">
        <v>1.23079400705645</v>
      </c>
      <c r="L738" s="56">
        <v>0.66279453339592398</v>
      </c>
      <c r="M738" s="85">
        <v>0.63226157348038103</v>
      </c>
    </row>
    <row r="739" spans="1:13" x14ac:dyDescent="0.35">
      <c r="A739" s="23" t="str">
        <f>B555&amp;C739&amp;D739</f>
        <v>CONSUMO PER CAPITA (kg ó litros por individuo)Total Bebidas CalientesT.ESPAÑA</v>
      </c>
      <c r="B739" s="23">
        <v>0</v>
      </c>
      <c r="C739" s="23" t="s">
        <v>62</v>
      </c>
      <c r="D739" s="24" t="s">
        <v>46</v>
      </c>
      <c r="E739" s="24">
        <v>2.0074544741654301</v>
      </c>
      <c r="F739" s="24">
        <v>1.87360233605645</v>
      </c>
      <c r="G739" s="24">
        <v>2.2794099730623301</v>
      </c>
      <c r="H739" s="24">
        <v>1.9133600154517301</v>
      </c>
      <c r="I739" s="24">
        <v>1.9419692519896601</v>
      </c>
      <c r="J739" s="24">
        <v>1.80398728234251</v>
      </c>
      <c r="K739" s="24">
        <v>2.2104595387939598</v>
      </c>
      <c r="L739" s="24">
        <v>1.80861932185296</v>
      </c>
      <c r="M739" s="85">
        <v>1.80606395458319</v>
      </c>
    </row>
    <row r="740" spans="1:13" x14ac:dyDescent="0.35">
      <c r="A740" s="23" t="str">
        <f>B555&amp;C739&amp;D740</f>
        <v>CONSUMO PER CAPITA (kg ó litros por individuo)Total Bebidas CalientesHiper+Super+Discount+G.A</v>
      </c>
      <c r="B740" s="23">
        <v>0</v>
      </c>
      <c r="C740" s="23">
        <v>0</v>
      </c>
      <c r="D740" s="23" t="s">
        <v>109</v>
      </c>
      <c r="E740" s="56">
        <v>2.3676860241272801E-2</v>
      </c>
      <c r="F740" s="56">
        <v>2.9802848340386E-2</v>
      </c>
      <c r="G740" s="56">
        <v>4.6457009880810002E-2</v>
      </c>
      <c r="H740" s="56">
        <v>2.75649547794257E-2</v>
      </c>
      <c r="I740" s="56">
        <v>2.7024836740446999E-2</v>
      </c>
      <c r="J740" s="56">
        <v>2.5704205305304501E-2</v>
      </c>
      <c r="K740" s="56">
        <v>5.37558672303204E-2</v>
      </c>
      <c r="L740" s="56">
        <v>3.1298604322175599E-2</v>
      </c>
      <c r="M740" s="85">
        <v>3.1961800893903797E-2</v>
      </c>
    </row>
    <row r="741" spans="1:13" x14ac:dyDescent="0.35">
      <c r="A741" s="23" t="str">
        <f>B555&amp;C739&amp;D741</f>
        <v>CONSUMO PER CAPITA (kg ó litros por individuo)Total Bebidas CalientesRestaurantes</v>
      </c>
      <c r="B741" s="23">
        <v>0</v>
      </c>
      <c r="C741" s="23">
        <v>0</v>
      </c>
      <c r="D741" s="24" t="s">
        <v>110</v>
      </c>
      <c r="E741" s="24">
        <v>8.4112615278198993E-2</v>
      </c>
      <c r="F741" s="24">
        <v>8.0742867098485396E-2</v>
      </c>
      <c r="G741" s="24">
        <v>0.101711061326398</v>
      </c>
      <c r="H741" s="24">
        <v>8.2773509371355802E-2</v>
      </c>
      <c r="I741" s="24">
        <v>7.5803752134231198E-2</v>
      </c>
      <c r="J741" s="24">
        <v>7.9350887369940906E-2</v>
      </c>
      <c r="K741" s="24">
        <v>0.100827074358577</v>
      </c>
      <c r="L741" s="24">
        <v>7.94873597685197E-2</v>
      </c>
      <c r="M741" s="85">
        <v>7.7157211068764206E-2</v>
      </c>
    </row>
    <row r="742" spans="1:13" x14ac:dyDescent="0.35">
      <c r="A742" s="23" t="str">
        <f>B555&amp;C739&amp;D742</f>
        <v>CONSUMO PER CAPITA (kg ó litros por individuo)Total Bebidas CalientesRestaurantes Fast Food</v>
      </c>
      <c r="B742" s="23">
        <v>0</v>
      </c>
      <c r="C742" s="23">
        <v>0</v>
      </c>
      <c r="D742" s="23" t="s">
        <v>111</v>
      </c>
      <c r="E742" s="56">
        <v>2.5960264328716499E-2</v>
      </c>
      <c r="F742" s="56">
        <v>2.4266507196402901E-2</v>
      </c>
      <c r="G742" s="56">
        <v>3.07995014849675E-2</v>
      </c>
      <c r="H742" s="56">
        <v>2.72828747079891E-2</v>
      </c>
      <c r="I742" s="56">
        <v>3.3726929935285997E-2</v>
      </c>
      <c r="J742" s="56">
        <v>3.2093695372115802E-2</v>
      </c>
      <c r="K742" s="56">
        <v>3.9914600802707298E-2</v>
      </c>
      <c r="L742" s="56">
        <v>3.13257890121992E-2</v>
      </c>
      <c r="M742" s="85">
        <v>3.1541611281397902E-2</v>
      </c>
    </row>
    <row r="743" spans="1:13" x14ac:dyDescent="0.35">
      <c r="A743" s="23" t="str">
        <f>B555&amp;C739&amp;D743</f>
        <v>CONSUMO PER CAPITA (kg ó litros por individuo)Total Bebidas CalientesBares/Cafeterias/Cervecerias</v>
      </c>
      <c r="B743" s="23">
        <v>0</v>
      </c>
      <c r="C743" s="23">
        <v>0</v>
      </c>
      <c r="D743" s="24" t="s">
        <v>112</v>
      </c>
      <c r="E743" s="24">
        <v>1.4608451978026</v>
      </c>
      <c r="F743" s="24">
        <v>1.3512147825729799</v>
      </c>
      <c r="G743" s="24">
        <v>1.63141099922767</v>
      </c>
      <c r="H743" s="24">
        <v>1.39617593973196</v>
      </c>
      <c r="I743" s="24">
        <v>1.40615005253267</v>
      </c>
      <c r="J743" s="24">
        <v>1.3060250444977901</v>
      </c>
      <c r="K743" s="24">
        <v>1.55488468121604</v>
      </c>
      <c r="L743" s="24">
        <v>1.2921087651237699</v>
      </c>
      <c r="M743" s="85">
        <v>1.29278774829813</v>
      </c>
    </row>
    <row r="744" spans="1:13" x14ac:dyDescent="0.35">
      <c r="A744" s="23" t="str">
        <f>B555&amp;C739&amp;D744</f>
        <v>CONSUMO PER CAPITA (kg ó litros por individuo)Total Bebidas CalientesPanaderias/Pastelerias</v>
      </c>
      <c r="B744" s="23">
        <v>0</v>
      </c>
      <c r="C744" s="23">
        <v>0</v>
      </c>
      <c r="D744" s="23" t="s">
        <v>113</v>
      </c>
      <c r="E744" s="56">
        <v>8.1221030459378896E-2</v>
      </c>
      <c r="F744" s="56">
        <v>6.6350000675036103E-2</v>
      </c>
      <c r="G744" s="56">
        <v>7.7838189200505697E-2</v>
      </c>
      <c r="H744" s="56">
        <v>8.6630206416512798E-2</v>
      </c>
      <c r="I744" s="56">
        <v>8.1732306259291398E-2</v>
      </c>
      <c r="J744" s="56">
        <v>6.8905717500774497E-2</v>
      </c>
      <c r="K744" s="56">
        <v>8.81888378247149E-2</v>
      </c>
      <c r="L744" s="56">
        <v>8.60133350099785E-2</v>
      </c>
      <c r="M744" s="85">
        <v>8.6568107815046494E-2</v>
      </c>
    </row>
    <row r="745" spans="1:13" x14ac:dyDescent="0.35">
      <c r="A745" s="23" t="str">
        <f>B555&amp;C739&amp;D745</f>
        <v>CONSUMO PER CAPITA (kg ó litros por individuo)Total Bebidas CalientesTda.Alimentacion/Delicatesen</v>
      </c>
      <c r="B745" s="23">
        <v>0</v>
      </c>
      <c r="C745" s="23">
        <v>0</v>
      </c>
      <c r="D745" s="24" t="s">
        <v>114</v>
      </c>
      <c r="E745" s="24">
        <v>4.62227338960269E-3</v>
      </c>
      <c r="F745" s="24">
        <v>3.84844482825091E-3</v>
      </c>
      <c r="G745" s="24">
        <v>6.2034874799775097E-3</v>
      </c>
      <c r="H745" s="24">
        <v>2.5683364281370298E-3</v>
      </c>
      <c r="I745" s="24">
        <v>3.5603801638596898E-3</v>
      </c>
      <c r="J745" s="24">
        <v>3.2479189944799002E-3</v>
      </c>
      <c r="K745" s="24">
        <v>4.9543443509986896E-3</v>
      </c>
      <c r="L745" s="24">
        <v>2.9458560392608599E-3</v>
      </c>
      <c r="M745" s="85">
        <v>2.0320275422769001E-3</v>
      </c>
    </row>
    <row r="746" spans="1:13" x14ac:dyDescent="0.35">
      <c r="A746" s="23" t="str">
        <f>B555&amp;C739&amp;D746</f>
        <v>CONSUMO PER CAPITA (kg ó litros por individuo)Total Bebidas CalientesCanal Conveniencia/24h</v>
      </c>
      <c r="B746" s="23">
        <v>0</v>
      </c>
      <c r="C746" s="23">
        <v>0</v>
      </c>
      <c r="D746" s="23" t="s">
        <v>116</v>
      </c>
      <c r="E746" s="56">
        <v>6.9492677395438596E-3</v>
      </c>
      <c r="F746" s="56">
        <v>5.2629398203044896E-3</v>
      </c>
      <c r="G746" s="56">
        <v>6.5407532610131302E-3</v>
      </c>
      <c r="H746" s="56">
        <v>8.0052252529703109E-3</v>
      </c>
      <c r="I746" s="56">
        <v>6.8271314690052098E-3</v>
      </c>
      <c r="J746" s="56">
        <v>6.5878906467923097E-3</v>
      </c>
      <c r="K746" s="56">
        <v>7.6473203217466102E-3</v>
      </c>
      <c r="L746" s="56">
        <v>6.4467999078471798E-3</v>
      </c>
      <c r="M746" s="85">
        <v>7.6737303018498699E-3</v>
      </c>
    </row>
    <row r="747" spans="1:13" x14ac:dyDescent="0.35">
      <c r="A747" s="23" t="str">
        <f>B555&amp;C739&amp;D747</f>
        <v>CONSUMO PER CAPITA (kg ó litros por individuo)Total Bebidas CalientesHoteles</v>
      </c>
      <c r="B747" s="23">
        <v>0</v>
      </c>
      <c r="C747" s="23">
        <v>0</v>
      </c>
      <c r="D747" s="24" t="s">
        <v>117</v>
      </c>
      <c r="E747" s="24">
        <v>8.5051418565476392E-3</v>
      </c>
      <c r="F747" s="24">
        <v>1.1771544694643501E-2</v>
      </c>
      <c r="G747" s="24">
        <v>1.5592306702789599E-2</v>
      </c>
      <c r="H747" s="24">
        <v>5.0716407020905997E-3</v>
      </c>
      <c r="I747" s="24">
        <v>7.65044240670683E-3</v>
      </c>
      <c r="J747" s="24">
        <v>1.0532458152796201E-2</v>
      </c>
      <c r="K747" s="24">
        <v>1.6385788985956301E-2</v>
      </c>
      <c r="L747" s="24">
        <v>9.3159510464498399E-3</v>
      </c>
      <c r="M747" s="85">
        <v>7.7839362642964796E-3</v>
      </c>
    </row>
    <row r="748" spans="1:13" x14ac:dyDescent="0.35">
      <c r="A748" s="23" t="str">
        <f>B555&amp;C739&amp;D748</f>
        <v>CONSUMO PER CAPITA (kg ó litros por individuo)Total Bebidas CalientesEstaciones de servicio</v>
      </c>
      <c r="B748" s="23">
        <v>0</v>
      </c>
      <c r="C748" s="23">
        <v>0</v>
      </c>
      <c r="D748" s="23" t="s">
        <v>118</v>
      </c>
      <c r="E748" s="56">
        <v>3.8142432791572298E-2</v>
      </c>
      <c r="F748" s="56">
        <v>4.2512948818856998E-2</v>
      </c>
      <c r="G748" s="56">
        <v>6.4556626355458502E-2</v>
      </c>
      <c r="H748" s="56">
        <v>4.0016018517788403E-2</v>
      </c>
      <c r="I748" s="56">
        <v>3.7042213278632802E-2</v>
      </c>
      <c r="J748" s="56">
        <v>3.9385646475041003E-2</v>
      </c>
      <c r="K748" s="56">
        <v>5.9854353649020101E-2</v>
      </c>
      <c r="L748" s="56">
        <v>3.8888162251687203E-2</v>
      </c>
      <c r="M748" s="85">
        <v>3.7320447116982597E-2</v>
      </c>
    </row>
    <row r="749" spans="1:13" x14ac:dyDescent="0.35">
      <c r="A749" s="23" t="str">
        <f>B555&amp;C739&amp;D749</f>
        <v>CONSUMO PER CAPITA (kg ó litros por individuo)Total Bebidas CalientesMaquinas dispensadoras</v>
      </c>
      <c r="B749" s="23">
        <v>0</v>
      </c>
      <c r="C749" s="23">
        <v>0</v>
      </c>
      <c r="D749" s="24" t="s">
        <v>119</v>
      </c>
      <c r="E749" s="24">
        <v>0.16601509463928901</v>
      </c>
      <c r="F749" s="24">
        <v>0.14941135459589899</v>
      </c>
      <c r="G749" s="24">
        <v>0.15851859173017399</v>
      </c>
      <c r="H749" s="24">
        <v>0.13203419078802101</v>
      </c>
      <c r="I749" s="24">
        <v>0.15585776510631899</v>
      </c>
      <c r="J749" s="24">
        <v>0.138627831408284</v>
      </c>
      <c r="K749" s="24">
        <v>0.16031339299777</v>
      </c>
      <c r="L749" s="24">
        <v>0.13629331039289599</v>
      </c>
      <c r="M749" s="85">
        <v>0.138581117388303</v>
      </c>
    </row>
    <row r="750" spans="1:13" x14ac:dyDescent="0.35">
      <c r="A750" s="23" t="str">
        <f>B555&amp;C739&amp;D750</f>
        <v>CONSUMO PER CAPITA (kg ó litros por individuo)Total Bebidas CalientesServicio en la empresa</v>
      </c>
      <c r="B750" s="23">
        <v>0</v>
      </c>
      <c r="C750" s="23">
        <v>0</v>
      </c>
      <c r="D750" s="23" t="s">
        <v>120</v>
      </c>
      <c r="E750" s="56">
        <v>6.2562303820856494E-2</v>
      </c>
      <c r="F750" s="56">
        <v>5.6516012339894797E-2</v>
      </c>
      <c r="G750" s="56">
        <v>6.6026049094726494E-2</v>
      </c>
      <c r="H750" s="56">
        <v>5.6858741510177203E-2</v>
      </c>
      <c r="I750" s="56">
        <v>5.8431132970314499E-2</v>
      </c>
      <c r="J750" s="56">
        <v>5.0667246648886499E-2</v>
      </c>
      <c r="K750" s="56">
        <v>5.67468938528084E-2</v>
      </c>
      <c r="L750" s="56">
        <v>5.0019274910716803E-2</v>
      </c>
      <c r="M750" s="85">
        <v>4.8422123734370298E-2</v>
      </c>
    </row>
    <row r="751" spans="1:13" x14ac:dyDescent="0.35">
      <c r="A751" s="23" t="str">
        <f>B555&amp;C739&amp;D751</f>
        <v>CONSUMO PER CAPITA (kg ó litros por individuo)Total Bebidas CalientesResto de canales</v>
      </c>
      <c r="B751" s="23">
        <v>0</v>
      </c>
      <c r="C751" s="23">
        <v>0</v>
      </c>
      <c r="D751" s="24" t="s">
        <v>121</v>
      </c>
      <c r="E751" s="24">
        <v>4.4841940571393603E-2</v>
      </c>
      <c r="F751" s="24">
        <v>5.1902681283132301E-2</v>
      </c>
      <c r="G751" s="24">
        <v>7.3755771717869498E-2</v>
      </c>
      <c r="H751" s="24">
        <v>4.8378581283272298E-2</v>
      </c>
      <c r="I751" s="24">
        <v>4.8162870970566797E-2</v>
      </c>
      <c r="J751" s="24">
        <v>4.2858781999480601E-2</v>
      </c>
      <c r="K751" s="24">
        <v>6.6986020403034599E-2</v>
      </c>
      <c r="L751" s="24">
        <v>4.4475938133237997E-2</v>
      </c>
      <c r="M751" s="85">
        <v>4.4234176710515702E-2</v>
      </c>
    </row>
    <row r="752" spans="1:13" x14ac:dyDescent="0.35">
      <c r="A752" s="23" t="str">
        <f>B555&amp;C739&amp;D752</f>
        <v>CONSUMO PER CAPITA (kg ó litros por individuo)Total Bebidas CalientesEN LA CALLE</v>
      </c>
      <c r="B752" s="23">
        <v>0</v>
      </c>
      <c r="C752" s="23">
        <v>0</v>
      </c>
      <c r="D752" s="23" t="s">
        <v>123</v>
      </c>
      <c r="E752" s="56">
        <v>2.4431390343656E-2</v>
      </c>
      <c r="F752" s="56">
        <v>2.2353162070449899E-2</v>
      </c>
      <c r="G752" s="56">
        <v>4.8352540482447699E-2</v>
      </c>
      <c r="H752" s="56">
        <v>2.67483398870242E-2</v>
      </c>
      <c r="I752" s="56">
        <v>3.01868495321337E-2</v>
      </c>
      <c r="J752" s="56">
        <v>2.73751687574691E-2</v>
      </c>
      <c r="K752" s="56">
        <v>4.3163864623886897E-2</v>
      </c>
      <c r="L752" s="56">
        <v>2.8610732848777298E-2</v>
      </c>
      <c r="M752" s="85">
        <v>2.5813313820638201E-2</v>
      </c>
    </row>
    <row r="753" spans="1:13" x14ac:dyDescent="0.35">
      <c r="A753" s="23" t="str">
        <f>B555&amp;C739&amp;D753</f>
        <v>CONSUMO PER CAPITA (kg ó litros por individuo)Total Bebidas CalientesEN CASA DE OTROS</v>
      </c>
      <c r="B753" s="23">
        <v>0</v>
      </c>
      <c r="C753" s="23">
        <v>0</v>
      </c>
      <c r="D753" s="24" t="s">
        <v>125</v>
      </c>
      <c r="E753" s="24">
        <v>1.35128783266763E-2</v>
      </c>
      <c r="F753" s="24">
        <v>1.3392861131752001E-2</v>
      </c>
      <c r="G753" s="24">
        <v>1.64816104972496E-2</v>
      </c>
      <c r="H753" s="24">
        <v>1.57502884892003E-2</v>
      </c>
      <c r="I753" s="24">
        <v>1.4405327252513599E-2</v>
      </c>
      <c r="J753" s="24">
        <v>1.24711402002843E-2</v>
      </c>
      <c r="K753" s="24">
        <v>2.3723242440500499E-2</v>
      </c>
      <c r="L753" s="24">
        <v>9.3306837169458094E-3</v>
      </c>
      <c r="M753" s="85">
        <v>1.48627253466412E-2</v>
      </c>
    </row>
    <row r="754" spans="1:13" x14ac:dyDescent="0.35">
      <c r="A754" s="23" t="str">
        <f>B555&amp;C739&amp;D754</f>
        <v>CONSUMO PER CAPITA (kg ó litros por individuo)Total Bebidas CalientesEN EL ESTABLECIMIENTO</v>
      </c>
      <c r="B754" s="23">
        <v>0</v>
      </c>
      <c r="C754" s="23">
        <v>0</v>
      </c>
      <c r="D754" s="23" t="s">
        <v>127</v>
      </c>
      <c r="E754" s="56">
        <v>1.65036371496769</v>
      </c>
      <c r="F754" s="56">
        <v>1.5594124306447099</v>
      </c>
      <c r="G754" s="56">
        <v>1.8807850527466301</v>
      </c>
      <c r="H754" s="56">
        <v>1.58349664051216</v>
      </c>
      <c r="I754" s="56">
        <v>1.5924054051550101</v>
      </c>
      <c r="J754" s="56">
        <v>1.49353623681225</v>
      </c>
      <c r="K754" s="56">
        <v>1.8196727458567099</v>
      </c>
      <c r="L754" s="56">
        <v>1.4849667694190101</v>
      </c>
      <c r="M754" s="85">
        <v>1.49591556953877</v>
      </c>
    </row>
    <row r="755" spans="1:13" x14ac:dyDescent="0.35">
      <c r="A755" s="23" t="str">
        <f>B555&amp;C739&amp;D755</f>
        <v>CONSUMO PER CAPITA (kg ó litros por individuo)Total Bebidas CalientesEN EL TRABAJO</v>
      </c>
      <c r="B755" s="23">
        <v>0</v>
      </c>
      <c r="C755" s="23">
        <v>0</v>
      </c>
      <c r="D755" s="24" t="s">
        <v>129</v>
      </c>
      <c r="E755" s="24">
        <v>0.27683788457921898</v>
      </c>
      <c r="F755" s="24">
        <v>0.24072283370585301</v>
      </c>
      <c r="G755" s="24">
        <v>0.29157509521706598</v>
      </c>
      <c r="H755" s="24">
        <v>0.245253860034164</v>
      </c>
      <c r="I755" s="24">
        <v>0.25585589990648999</v>
      </c>
      <c r="J755" s="24">
        <v>0.232041689108998</v>
      </c>
      <c r="K755" s="24">
        <v>0.26929405852926303</v>
      </c>
      <c r="L755" s="24">
        <v>0.231112335249374</v>
      </c>
      <c r="M755" s="85">
        <v>0.21835757423291</v>
      </c>
    </row>
    <row r="756" spans="1:13" x14ac:dyDescent="0.35">
      <c r="A756" s="23" t="str">
        <f>B555&amp;C739&amp;D756</f>
        <v>CONSUMO PER CAPITA (kg ó litros por individuo)Total Bebidas CalientesEN COLEGIO/INSTITUTO/UNIV.</v>
      </c>
      <c r="B756" s="23">
        <v>0</v>
      </c>
      <c r="C756" s="23">
        <v>0</v>
      </c>
      <c r="D756" s="23" t="s">
        <v>131</v>
      </c>
      <c r="E756" s="56">
        <v>1.00447063696042E-2</v>
      </c>
      <c r="F756" s="56">
        <v>7.0739724928954098E-3</v>
      </c>
      <c r="G756" s="56">
        <v>7.0327677562553601E-3</v>
      </c>
      <c r="H756" s="56">
        <v>8.8076430939675807E-3</v>
      </c>
      <c r="I756" s="56">
        <v>6.8130711457264504E-3</v>
      </c>
      <c r="J756" s="56">
        <v>3.6190670485611999E-3</v>
      </c>
      <c r="K756" s="56">
        <v>2.5436157534368801E-3</v>
      </c>
      <c r="L756" s="56">
        <v>7.3021739478820302E-3</v>
      </c>
      <c r="M756" s="85">
        <v>4.5622372135324099E-3</v>
      </c>
    </row>
    <row r="757" spans="1:13" x14ac:dyDescent="0.35">
      <c r="A757" s="23" t="str">
        <f>B555&amp;C739&amp;D757</f>
        <v>CONSUMO PER CAPITA (kg ó litros por individuo)Total Bebidas CalientesEN MI CASA</v>
      </c>
      <c r="B757" s="23">
        <v>0</v>
      </c>
      <c r="C757" s="23">
        <v>0</v>
      </c>
      <c r="D757" s="24" t="s">
        <v>133</v>
      </c>
      <c r="E757" s="24">
        <v>8.0350643311045897E-3</v>
      </c>
      <c r="F757" s="24">
        <v>3.8018992232811701E-3</v>
      </c>
      <c r="G757" s="24">
        <v>5.8026093217161201E-3</v>
      </c>
      <c r="H757" s="24">
        <v>6.8372875697434599E-3</v>
      </c>
      <c r="I757" s="24">
        <v>1.2470115804971999E-2</v>
      </c>
      <c r="J757" s="24">
        <v>1.2257703293064399E-2</v>
      </c>
      <c r="K757" s="24">
        <v>1.7016421406436499E-2</v>
      </c>
      <c r="L757" s="24">
        <v>1.8525962958354701E-2</v>
      </c>
      <c r="M757" s="85">
        <v>1.12370706237083E-2</v>
      </c>
    </row>
    <row r="758" spans="1:13" x14ac:dyDescent="0.35">
      <c r="A758" s="23" t="str">
        <f>B555&amp;C739&amp;D758</f>
        <v>CONSUMO PER CAPITA (kg ó litros por individuo)Total Bebidas CalientesEN M.TRANSP.(AVION,TREN,AUTOC,E</v>
      </c>
      <c r="B758" s="23">
        <v>0</v>
      </c>
      <c r="C758" s="23">
        <v>0</v>
      </c>
      <c r="D758" s="23" t="s">
        <v>135</v>
      </c>
      <c r="E758" s="56">
        <v>2.34372019309898E-3</v>
      </c>
      <c r="F758" s="56">
        <v>2.1876084411600002E-3</v>
      </c>
      <c r="G758" s="56">
        <v>3.3711134555540999E-3</v>
      </c>
      <c r="H758" s="56">
        <v>1.6464491848264999E-3</v>
      </c>
      <c r="I758" s="56">
        <v>2.2802536966193398E-3</v>
      </c>
      <c r="J758" s="56">
        <v>1.6631079480778201E-3</v>
      </c>
      <c r="K758" s="56">
        <v>3.1036409753706401E-3</v>
      </c>
      <c r="L758" s="56">
        <v>2.3424301550059399E-3</v>
      </c>
      <c r="M758" s="85">
        <v>2.0536111831540201E-3</v>
      </c>
    </row>
    <row r="759" spans="1:13" x14ac:dyDescent="0.35">
      <c r="A759" s="23" t="str">
        <f>B555&amp;C739&amp;D759</f>
        <v>CONSUMO PER CAPITA (kg ó litros por individuo)Total Bebidas CalientesEN OTRO LUGAR</v>
      </c>
      <c r="B759" s="23">
        <v>0</v>
      </c>
      <c r="C759" s="23">
        <v>0</v>
      </c>
      <c r="D759" s="24" t="s">
        <v>137</v>
      </c>
      <c r="E759" s="24">
        <v>2.18850085768806E-2</v>
      </c>
      <c r="F759" s="24">
        <v>2.4657917879181701E-2</v>
      </c>
      <c r="G759" s="24">
        <v>2.6009590430747302E-2</v>
      </c>
      <c r="H759" s="24">
        <v>2.4819828540333599E-2</v>
      </c>
      <c r="I759" s="24">
        <v>2.7553205871157001E-2</v>
      </c>
      <c r="J759" s="24">
        <v>2.1023682350054401E-2</v>
      </c>
      <c r="K759" s="24">
        <v>3.1941600086090802E-2</v>
      </c>
      <c r="L759" s="24">
        <v>2.6428257511152499E-2</v>
      </c>
      <c r="M759" s="85">
        <v>3.32615062912969E-2</v>
      </c>
    </row>
    <row r="760" spans="1:13" x14ac:dyDescent="0.35">
      <c r="A760" s="23" t="str">
        <f>B555&amp;C739&amp;D760</f>
        <v>CONSUMO PER CAPITA (kg ó litros por individuo)Total Bebidas CalientesDESAYUNO</v>
      </c>
      <c r="B760" s="23">
        <v>0</v>
      </c>
      <c r="C760" s="23">
        <v>0</v>
      </c>
      <c r="D760" s="23" t="s">
        <v>139</v>
      </c>
      <c r="E760" s="56">
        <v>1.1710948763672</v>
      </c>
      <c r="F760" s="56">
        <v>1.15702734182899</v>
      </c>
      <c r="G760" s="56">
        <v>1.46718070329214</v>
      </c>
      <c r="H760" s="56">
        <v>1.1324431747210499</v>
      </c>
      <c r="I760" s="56">
        <v>1.13743448208417</v>
      </c>
      <c r="J760" s="56">
        <v>1.0755473678432399</v>
      </c>
      <c r="K760" s="56">
        <v>1.3616197087139901</v>
      </c>
      <c r="L760" s="56">
        <v>1.0375748685055399</v>
      </c>
      <c r="M760" s="85">
        <v>1.0347118097525401</v>
      </c>
    </row>
    <row r="761" spans="1:13" x14ac:dyDescent="0.35">
      <c r="A761" s="23" t="str">
        <f>B555&amp;C739&amp;D761</f>
        <v>CONSUMO PER CAPITA (kg ó litros por individuo)Total Bebidas CalientesAPERITIVO/ANTES DE COMER</v>
      </c>
      <c r="B761" s="23">
        <v>0</v>
      </c>
      <c r="C761" s="23">
        <v>0</v>
      </c>
      <c r="D761" s="24" t="s">
        <v>141</v>
      </c>
      <c r="E761" s="24">
        <v>0.20523136211417001</v>
      </c>
      <c r="F761" s="24">
        <v>0.167043651948073</v>
      </c>
      <c r="G761" s="24">
        <v>0.201706116756003</v>
      </c>
      <c r="H761" s="24">
        <v>0.185531291810246</v>
      </c>
      <c r="I761" s="24">
        <v>0.19003100274088</v>
      </c>
      <c r="J761" s="24">
        <v>0.16867055185451499</v>
      </c>
      <c r="K761" s="24">
        <v>0.19821150467016799</v>
      </c>
      <c r="L761" s="24">
        <v>0.170919827618152</v>
      </c>
      <c r="M761" s="85">
        <v>0.186022560819643</v>
      </c>
    </row>
    <row r="762" spans="1:13" x14ac:dyDescent="0.35">
      <c r="A762" s="23" t="str">
        <f>B555&amp;C739&amp;D762</f>
        <v>CONSUMO PER CAPITA (kg ó litros por individuo)Total Bebidas CalientesCOMIDA</v>
      </c>
      <c r="B762" s="23">
        <v>0</v>
      </c>
      <c r="C762" s="23">
        <v>0</v>
      </c>
      <c r="D762" s="23" t="s">
        <v>143</v>
      </c>
      <c r="E762" s="56">
        <v>0.140759806946093</v>
      </c>
      <c r="F762" s="56">
        <v>0.14470200492816401</v>
      </c>
      <c r="G762" s="56">
        <v>0.16341531880735799</v>
      </c>
      <c r="H762" s="56">
        <v>0.13902416127907</v>
      </c>
      <c r="I762" s="56">
        <v>0.142637919625444</v>
      </c>
      <c r="J762" s="56">
        <v>0.15042362099138101</v>
      </c>
      <c r="K762" s="56">
        <v>0.17893465743657799</v>
      </c>
      <c r="L762" s="56">
        <v>0.13679523112543601</v>
      </c>
      <c r="M762" s="85">
        <v>0.13413404257264</v>
      </c>
    </row>
    <row r="763" spans="1:13" x14ac:dyDescent="0.35">
      <c r="A763" s="23" t="str">
        <f>B555&amp;C739&amp;D763</f>
        <v>CONSUMO PER CAPITA (kg ó litros por individuo)Total Bebidas CalientesTARDE/MERIENDA</v>
      </c>
      <c r="B763" s="23">
        <v>0</v>
      </c>
      <c r="C763" s="23">
        <v>0</v>
      </c>
      <c r="D763" s="24" t="s">
        <v>145</v>
      </c>
      <c r="E763" s="24">
        <v>0.36546940107841103</v>
      </c>
      <c r="F763" s="24">
        <v>0.27701087169175698</v>
      </c>
      <c r="G763" s="24">
        <v>0.27276434619204998</v>
      </c>
      <c r="H763" s="24">
        <v>0.32785768858290798</v>
      </c>
      <c r="I763" s="24">
        <v>0.34123879531865903</v>
      </c>
      <c r="J763" s="24">
        <v>0.28064568272440599</v>
      </c>
      <c r="K763" s="24">
        <v>0.29206076492739402</v>
      </c>
      <c r="L763" s="24">
        <v>0.32715819779133098</v>
      </c>
      <c r="M763" s="85">
        <v>0.32331583933361302</v>
      </c>
    </row>
    <row r="764" spans="1:13" x14ac:dyDescent="0.35">
      <c r="A764" s="23" t="str">
        <f>B555&amp;C739&amp;D764</f>
        <v>CONSUMO PER CAPITA (kg ó litros por individuo)Total Bebidas CalientesANTES DE CENAR</v>
      </c>
      <c r="B764" s="23">
        <v>0</v>
      </c>
      <c r="C764" s="23">
        <v>0</v>
      </c>
      <c r="D764" s="23" t="s">
        <v>147</v>
      </c>
      <c r="E764" s="56">
        <v>2.7257313208509899E-2</v>
      </c>
      <c r="F764" s="56">
        <v>2.0980030387187602E-2</v>
      </c>
      <c r="G764" s="56">
        <v>2.3351475622280099E-2</v>
      </c>
      <c r="H764" s="56">
        <v>2.4940438678676999E-2</v>
      </c>
      <c r="I764" s="56">
        <v>2.25500023960831E-2</v>
      </c>
      <c r="J764" s="56">
        <v>2.0322628700108699E-2</v>
      </c>
      <c r="K764" s="56">
        <v>2.5752147159734E-2</v>
      </c>
      <c r="L764" s="56">
        <v>2.63757097500903E-2</v>
      </c>
      <c r="M764" s="85">
        <v>2.4507506305636799E-2</v>
      </c>
    </row>
    <row r="765" spans="1:13" x14ac:dyDescent="0.35">
      <c r="A765" s="23" t="str">
        <f>B555&amp;C739&amp;D765</f>
        <v>CONSUMO PER CAPITA (kg ó litros por individuo)Total Bebidas CalientesCENA</v>
      </c>
      <c r="B765" s="23">
        <v>0</v>
      </c>
      <c r="C765" s="23">
        <v>0</v>
      </c>
      <c r="D765" s="24" t="s">
        <v>149</v>
      </c>
      <c r="E765" s="24">
        <v>2.9488576875679899E-2</v>
      </c>
      <c r="F765" s="24">
        <v>2.6127090096918999E-2</v>
      </c>
      <c r="G765" s="24">
        <v>4.4110672738389402E-2</v>
      </c>
      <c r="H765" s="24">
        <v>2.7590064757925602E-2</v>
      </c>
      <c r="I765" s="24">
        <v>2.616700209377E-2</v>
      </c>
      <c r="J765" s="24">
        <v>2.7736008567448601E-2</v>
      </c>
      <c r="K765" s="24">
        <v>4.0455147816940998E-2</v>
      </c>
      <c r="L765" s="24">
        <v>2.8912208680253602E-2</v>
      </c>
      <c r="M765" s="85">
        <v>2.63316797670404E-2</v>
      </c>
    </row>
    <row r="766" spans="1:13" x14ac:dyDescent="0.35">
      <c r="A766" s="23" t="str">
        <f>B555&amp;C739&amp;D766</f>
        <v>CONSUMO PER CAPITA (kg ó litros por individuo)Total Bebidas CalientesDESPUES DE LA CENA</v>
      </c>
      <c r="B766" s="23">
        <v>0</v>
      </c>
      <c r="C766" s="23">
        <v>0</v>
      </c>
      <c r="D766" s="23" t="s">
        <v>151</v>
      </c>
      <c r="E766" s="56">
        <v>1.8729964441941901E-2</v>
      </c>
      <c r="F766" s="56">
        <v>1.8777979061578E-2</v>
      </c>
      <c r="G766" s="56">
        <v>3.4167554697707901E-2</v>
      </c>
      <c r="H766" s="56">
        <v>1.7289012121829098E-2</v>
      </c>
      <c r="I766" s="56">
        <v>1.6538161446092599E-2</v>
      </c>
      <c r="J766" s="56">
        <v>1.8723576141087099E-2</v>
      </c>
      <c r="K766" s="56">
        <v>3.0790320049484701E-2</v>
      </c>
      <c r="L766" s="56">
        <v>2.2904960855892099E-2</v>
      </c>
      <c r="M766" s="85">
        <v>2.32176137983485E-2</v>
      </c>
    </row>
    <row r="767" spans="1:13" x14ac:dyDescent="0.35">
      <c r="A767" s="23" t="str">
        <f>B555&amp;C739&amp;D767</f>
        <v>CONSUMO PER CAPITA (kg ó litros por individuo)Total Bebidas CalientesDURANTE EL DIA</v>
      </c>
      <c r="B767" s="23">
        <v>0</v>
      </c>
      <c r="C767" s="23">
        <v>0</v>
      </c>
      <c r="D767" s="24" t="s">
        <v>153</v>
      </c>
      <c r="E767" s="24">
        <v>4.9423498993857097E-2</v>
      </c>
      <c r="F767" s="24">
        <v>6.1933986231682801E-2</v>
      </c>
      <c r="G767" s="24">
        <v>7.2713682442602706E-2</v>
      </c>
      <c r="H767" s="24">
        <v>5.8684197010293697E-2</v>
      </c>
      <c r="I767" s="24">
        <v>6.5372456126202905E-2</v>
      </c>
      <c r="J767" s="24">
        <v>6.19178379083727E-2</v>
      </c>
      <c r="K767" s="24">
        <v>8.2634942258415306E-2</v>
      </c>
      <c r="L767" s="24">
        <v>5.7978378062778703E-2</v>
      </c>
      <c r="M767" s="85">
        <v>5.3823038770514899E-2</v>
      </c>
    </row>
    <row r="768" spans="1:13" x14ac:dyDescent="0.35">
      <c r="A768" s="23" t="str">
        <f>B555&amp;C739&amp;D768</f>
        <v>CONSUMO PER CAPITA (kg ó litros por individuo)Total Bebidas CalientesCON AMIGOS</v>
      </c>
      <c r="B768" s="23">
        <v>0</v>
      </c>
      <c r="C768" s="23">
        <v>0</v>
      </c>
      <c r="D768" s="23" t="s">
        <v>155</v>
      </c>
      <c r="E768" s="56">
        <v>0.42167980823462198</v>
      </c>
      <c r="F768" s="56">
        <v>0.33607865495150502</v>
      </c>
      <c r="G768" s="56">
        <v>0.39159155430092102</v>
      </c>
      <c r="H768" s="56">
        <v>0.38051067477316602</v>
      </c>
      <c r="I768" s="56">
        <v>0.37405635422405897</v>
      </c>
      <c r="J768" s="56">
        <v>0.32563491822601098</v>
      </c>
      <c r="K768" s="56">
        <v>0.36887429060244298</v>
      </c>
      <c r="L768" s="56">
        <v>0.35434000810229499</v>
      </c>
      <c r="M768" s="85">
        <v>0.36697145708579199</v>
      </c>
    </row>
    <row r="769" spans="1:13" x14ac:dyDescent="0.35">
      <c r="A769" s="23" t="str">
        <f>B555&amp;C739&amp;D769</f>
        <v>CONSUMO PER CAPITA (kg ó litros por individuo)Total Bebidas CalientesCON CLIENTES</v>
      </c>
      <c r="B769" s="23">
        <v>0</v>
      </c>
      <c r="C769" s="23">
        <v>0</v>
      </c>
      <c r="D769" s="24" t="s">
        <v>157</v>
      </c>
      <c r="E769" s="24">
        <v>1.88100806262422E-2</v>
      </c>
      <c r="F769" s="24">
        <v>1.7557652594810499E-2</v>
      </c>
      <c r="G769" s="24">
        <v>2.0846597955888401E-2</v>
      </c>
      <c r="H769" s="24">
        <v>1.62740770581738E-2</v>
      </c>
      <c r="I769" s="24">
        <v>1.7517409448131401E-2</v>
      </c>
      <c r="J769" s="24">
        <v>1.5843402854832499E-2</v>
      </c>
      <c r="K769" s="24">
        <v>1.6667717615422201E-2</v>
      </c>
      <c r="L769" s="24">
        <v>1.59580592184588E-2</v>
      </c>
      <c r="M769" s="85">
        <v>1.7286184319008299E-2</v>
      </c>
    </row>
    <row r="770" spans="1:13" x14ac:dyDescent="0.35">
      <c r="A770" s="23" t="str">
        <f>B555&amp;C739&amp;D770</f>
        <v>CONSUMO PER CAPITA (kg ó litros por individuo)Total Bebidas CalientesCON COMPAÑEROS DE TRABAJO</v>
      </c>
      <c r="B770" s="23">
        <v>0</v>
      </c>
      <c r="C770" s="23">
        <v>0</v>
      </c>
      <c r="D770" s="23" t="s">
        <v>159</v>
      </c>
      <c r="E770" s="56">
        <v>0.35912486416440897</v>
      </c>
      <c r="F770" s="56">
        <v>0.34481184880364901</v>
      </c>
      <c r="G770" s="56">
        <v>0.36902537342971597</v>
      </c>
      <c r="H770" s="56">
        <v>0.31824605070735401</v>
      </c>
      <c r="I770" s="56">
        <v>0.34683406771665098</v>
      </c>
      <c r="J770" s="56">
        <v>0.308742062144851</v>
      </c>
      <c r="K770" s="56">
        <v>0.355119364242522</v>
      </c>
      <c r="L770" s="56">
        <v>0.293485537828442</v>
      </c>
      <c r="M770" s="85">
        <v>0.29198195758277901</v>
      </c>
    </row>
    <row r="771" spans="1:13" x14ac:dyDescent="0.35">
      <c r="A771" s="23" t="str">
        <f>B555&amp;C739&amp;D771</f>
        <v>CONSUMO PER CAPITA (kg ó litros por individuo)Total Bebidas CalientesCON COMPAÑEROS DE CLASE</v>
      </c>
      <c r="B771" s="23">
        <v>0</v>
      </c>
      <c r="C771" s="23">
        <v>0</v>
      </c>
      <c r="D771" s="24" t="s">
        <v>161</v>
      </c>
      <c r="E771" s="24">
        <v>1.2456818711977799E-2</v>
      </c>
      <c r="F771" s="24">
        <v>8.9377957564245394E-3</v>
      </c>
      <c r="G771" s="24">
        <v>1.09678979586324E-2</v>
      </c>
      <c r="H771" s="24">
        <v>1.01098786349566E-2</v>
      </c>
      <c r="I771" s="24">
        <v>1.09201855048999E-2</v>
      </c>
      <c r="J771" s="24">
        <v>8.0157640246773607E-3</v>
      </c>
      <c r="K771" s="24">
        <v>1.2197439633391099E-2</v>
      </c>
      <c r="L771" s="24">
        <v>1.40760234223329E-2</v>
      </c>
      <c r="M771" s="85">
        <v>1.20499053628311E-2</v>
      </c>
    </row>
    <row r="772" spans="1:13" x14ac:dyDescent="0.35">
      <c r="A772" s="23" t="str">
        <f>B555&amp;C739&amp;D772</f>
        <v>CONSUMO PER CAPITA (kg ó litros por individuo)Total Bebidas CalientesCON FAMILIA</v>
      </c>
      <c r="B772" s="23">
        <v>0</v>
      </c>
      <c r="C772" s="23">
        <v>0</v>
      </c>
      <c r="D772" s="23" t="s">
        <v>163</v>
      </c>
      <c r="E772" s="56">
        <v>0.32896040244026498</v>
      </c>
      <c r="F772" s="56">
        <v>0.319346490101035</v>
      </c>
      <c r="G772" s="56">
        <v>0.44447935512014097</v>
      </c>
      <c r="H772" s="56">
        <v>0.358279125991257</v>
      </c>
      <c r="I772" s="56">
        <v>0.32524044456310103</v>
      </c>
      <c r="J772" s="56">
        <v>0.31624580938164298</v>
      </c>
      <c r="K772" s="56">
        <v>0.422186651429933</v>
      </c>
      <c r="L772" s="56">
        <v>0.29818702645565898</v>
      </c>
      <c r="M772" s="85">
        <v>0.30391369164813198</v>
      </c>
    </row>
    <row r="773" spans="1:13" x14ac:dyDescent="0.35">
      <c r="A773" s="23" t="str">
        <f>B555&amp;C739&amp;D773</f>
        <v>CONSUMO PER CAPITA (kg ó litros por individuo)Total Bebidas CalientesCON LA PAREJA</v>
      </c>
      <c r="B773" s="23">
        <v>0</v>
      </c>
      <c r="C773" s="23">
        <v>0</v>
      </c>
      <c r="D773" s="24" t="s">
        <v>165</v>
      </c>
      <c r="E773" s="24">
        <v>0.31424849449836401</v>
      </c>
      <c r="F773" s="24">
        <v>0.31879499770438302</v>
      </c>
      <c r="G773" s="24">
        <v>0.38788391588848398</v>
      </c>
      <c r="H773" s="24">
        <v>0.31610789434412701</v>
      </c>
      <c r="I773" s="24">
        <v>0.30912244924642601</v>
      </c>
      <c r="J773" s="24">
        <v>0.31252019104598</v>
      </c>
      <c r="K773" s="24">
        <v>0.40623807188387101</v>
      </c>
      <c r="L773" s="24">
        <v>0.31854454329516102</v>
      </c>
      <c r="M773" s="85">
        <v>0.30051040353592501</v>
      </c>
    </row>
    <row r="774" spans="1:13" x14ac:dyDescent="0.35">
      <c r="A774" s="23" t="str">
        <f>B555&amp;C739&amp;D774</f>
        <v>CONSUMO PER CAPITA (kg ó litros por individuo)Total Bebidas CalientesESTABA SOLO/A</v>
      </c>
      <c r="B774" s="23">
        <v>0</v>
      </c>
      <c r="C774" s="23">
        <v>0</v>
      </c>
      <c r="D774" s="23" t="s">
        <v>167</v>
      </c>
      <c r="E774" s="56">
        <v>0.543358464869794</v>
      </c>
      <c r="F774" s="56">
        <v>0.520121579248495</v>
      </c>
      <c r="G774" s="56">
        <v>0.64386743895240095</v>
      </c>
      <c r="H774" s="56">
        <v>0.50524304245958196</v>
      </c>
      <c r="I774" s="56">
        <v>0.54816125385168801</v>
      </c>
      <c r="J774" s="56">
        <v>0.50829949304615096</v>
      </c>
      <c r="K774" s="56">
        <v>0.621188691046487</v>
      </c>
      <c r="L774" s="56">
        <v>0.50511905063254103</v>
      </c>
      <c r="M774" s="85">
        <v>0.50786345871391902</v>
      </c>
    </row>
    <row r="775" spans="1:13" x14ac:dyDescent="0.35">
      <c r="A775" s="23" t="str">
        <f>B555&amp;C739&amp;D775</f>
        <v>CONSUMO PER CAPITA (kg ó litros por individuo)Total Bebidas CalientesOTROS</v>
      </c>
      <c r="B775" s="23">
        <v>0</v>
      </c>
      <c r="C775" s="23">
        <v>0</v>
      </c>
      <c r="D775" s="24" t="s">
        <v>169</v>
      </c>
      <c r="E775" s="24">
        <v>8.8157570470861306E-3</v>
      </c>
      <c r="F775" s="24">
        <v>7.9535889307369104E-3</v>
      </c>
      <c r="G775" s="24">
        <v>1.07477703146202E-2</v>
      </c>
      <c r="H775" s="24">
        <v>8.5894574892176404E-3</v>
      </c>
      <c r="I775" s="24">
        <v>1.01175214131241E-2</v>
      </c>
      <c r="J775" s="24">
        <v>8.6857017793535302E-3</v>
      </c>
      <c r="K775" s="24">
        <v>7.9864296637334395E-3</v>
      </c>
      <c r="L775" s="24">
        <v>8.9089174307656095E-3</v>
      </c>
      <c r="M775" s="85">
        <v>5.4869097474552504E-3</v>
      </c>
    </row>
    <row r="776" spans="1:13" x14ac:dyDescent="0.35">
      <c r="A776" s="23" t="str">
        <f>B555&amp;C739&amp;D776</f>
        <v>CONSUMO PER CAPITA (kg ó litros por individuo)Total Bebidas CalientesESTAR TRABAJANDO</v>
      </c>
      <c r="B776" s="23">
        <v>0</v>
      </c>
      <c r="C776" s="23">
        <v>0</v>
      </c>
      <c r="D776" s="23" t="s">
        <v>171</v>
      </c>
      <c r="E776" s="56">
        <v>0.53479957509835496</v>
      </c>
      <c r="F776" s="56">
        <v>0.51847257305023597</v>
      </c>
      <c r="G776" s="56">
        <v>0.57051756942375897</v>
      </c>
      <c r="H776" s="56">
        <v>0.46932649810367799</v>
      </c>
      <c r="I776" s="56">
        <v>0.50858825238284699</v>
      </c>
      <c r="J776" s="56">
        <v>0.45822115239830402</v>
      </c>
      <c r="K776" s="56">
        <v>0.53350148548155996</v>
      </c>
      <c r="L776" s="56">
        <v>0.43917830518814199</v>
      </c>
      <c r="M776" s="85">
        <v>0.43753583775235</v>
      </c>
    </row>
    <row r="777" spans="1:13" x14ac:dyDescent="0.35">
      <c r="A777" s="23" t="str">
        <f>B555&amp;C739&amp;D777</f>
        <v>CONSUMO PER CAPITA (kg ó litros por individuo)Total Bebidas CalientesCOMIDA DE NEGOCIOS</v>
      </c>
      <c r="B777" s="23">
        <v>0</v>
      </c>
      <c r="C777" s="23">
        <v>0</v>
      </c>
      <c r="D777" s="24" t="s">
        <v>173</v>
      </c>
      <c r="E777" s="24">
        <v>3.9701977397684496E-3</v>
      </c>
      <c r="F777" s="24">
        <v>3.3383730626824E-3</v>
      </c>
      <c r="G777" s="24">
        <v>5.4284774902327504E-3</v>
      </c>
      <c r="H777" s="24">
        <v>2.8180728450420199E-3</v>
      </c>
      <c r="I777" s="24">
        <v>2.92297977971023E-3</v>
      </c>
      <c r="J777" s="24">
        <v>2.6977030114221901E-3</v>
      </c>
      <c r="K777" s="24">
        <v>3.6817271653532902E-3</v>
      </c>
      <c r="L777" s="24">
        <v>3.0447566296453901E-3</v>
      </c>
      <c r="M777" s="85">
        <v>2.95456114681136E-3</v>
      </c>
    </row>
    <row r="778" spans="1:13" x14ac:dyDescent="0.35">
      <c r="A778" s="23" t="str">
        <f>B555&amp;C739&amp;D778</f>
        <v>CONSUMO PER CAPITA (kg ó litros por individuo)Total Bebidas CalientesPOR PLACER/RELAX</v>
      </c>
      <c r="B778" s="23">
        <v>0</v>
      </c>
      <c r="C778" s="23">
        <v>0</v>
      </c>
      <c r="D778" s="23" t="s">
        <v>175</v>
      </c>
      <c r="E778" s="56">
        <v>0.27387002771767499</v>
      </c>
      <c r="F778" s="56">
        <v>0.27180865874957799</v>
      </c>
      <c r="G778" s="56">
        <v>0.35107905005148299</v>
      </c>
      <c r="H778" s="56">
        <v>0.24797877257904799</v>
      </c>
      <c r="I778" s="56">
        <v>0.256014525385314</v>
      </c>
      <c r="J778" s="56">
        <v>0.26160583559822498</v>
      </c>
      <c r="K778" s="56">
        <v>0.34923788779265702</v>
      </c>
      <c r="L778" s="56">
        <v>0.247274772174879</v>
      </c>
      <c r="M778" s="85">
        <v>0.228896437512669</v>
      </c>
    </row>
    <row r="779" spans="1:13" x14ac:dyDescent="0.35">
      <c r="A779" s="23" t="str">
        <f>B555&amp;C739&amp;D779</f>
        <v>CONSUMO PER CAPITA (kg ó litros por individuo)Total Bebidas CalientesTENER HAMBRE/SIN PLANIFICAR</v>
      </c>
      <c r="B779" s="23">
        <v>0</v>
      </c>
      <c r="C779" s="23">
        <v>0</v>
      </c>
      <c r="D779" s="24" t="s">
        <v>177</v>
      </c>
      <c r="E779" s="24">
        <v>0.47899080853328302</v>
      </c>
      <c r="F779" s="24">
        <v>0.43610004658262003</v>
      </c>
      <c r="G779" s="24">
        <v>0.53755782327411905</v>
      </c>
      <c r="H779" s="24">
        <v>0.47772753426790199</v>
      </c>
      <c r="I779" s="24">
        <v>0.44642552163767402</v>
      </c>
      <c r="J779" s="24">
        <v>0.40664578344612401</v>
      </c>
      <c r="K779" s="24">
        <v>0.50049409455043303</v>
      </c>
      <c r="L779" s="24">
        <v>0.433361513330902</v>
      </c>
      <c r="M779" s="85">
        <v>0.41681487050042598</v>
      </c>
    </row>
    <row r="780" spans="1:13" x14ac:dyDescent="0.35">
      <c r="A780" s="23" t="str">
        <f>B555&amp;C739&amp;D780</f>
        <v>CONSUMO PER CAPITA (kg ó litros por individuo)Total Bebidas CalientesESTAR DE COMPRAS</v>
      </c>
      <c r="B780" s="23">
        <v>0</v>
      </c>
      <c r="C780" s="23">
        <v>0</v>
      </c>
      <c r="D780" s="23" t="s">
        <v>179</v>
      </c>
      <c r="E780" s="56">
        <v>6.6792703187470201E-2</v>
      </c>
      <c r="F780" s="56">
        <v>5.4353727275077098E-2</v>
      </c>
      <c r="G780" s="56">
        <v>6.6063021880250594E-2</v>
      </c>
      <c r="H780" s="56">
        <v>7.0760062469750806E-2</v>
      </c>
      <c r="I780" s="56">
        <v>5.8170493561086001E-2</v>
      </c>
      <c r="J780" s="56">
        <v>5.7391561881344699E-2</v>
      </c>
      <c r="K780" s="56">
        <v>6.9866337360630498E-2</v>
      </c>
      <c r="L780" s="56">
        <v>6.23693979179313E-2</v>
      </c>
      <c r="M780" s="85">
        <v>7.1602230510053697E-2</v>
      </c>
    </row>
    <row r="781" spans="1:13" x14ac:dyDescent="0.35">
      <c r="A781" s="23" t="str">
        <f>B555&amp;C739&amp;D781</f>
        <v>CONSUMO PER CAPITA (kg ó litros por individuo)Total Bebidas CalientesNO COCINAR EN CASA</v>
      </c>
      <c r="B781" s="23">
        <v>0</v>
      </c>
      <c r="C781" s="23">
        <v>0</v>
      </c>
      <c r="D781" s="24" t="s">
        <v>181</v>
      </c>
      <c r="E781" s="24">
        <v>3.4624288816747999E-2</v>
      </c>
      <c r="F781" s="24">
        <v>3.5736748961271103E-2</v>
      </c>
      <c r="G781" s="24">
        <v>5.3579976944809697E-2</v>
      </c>
      <c r="H781" s="24">
        <v>3.8747452587433902E-2</v>
      </c>
      <c r="I781" s="24">
        <v>4.0294595690308903E-2</v>
      </c>
      <c r="J781" s="24">
        <v>3.95823453650445E-2</v>
      </c>
      <c r="K781" s="24">
        <v>5.6089646961587802E-2</v>
      </c>
      <c r="L781" s="24">
        <v>3.52458645787882E-2</v>
      </c>
      <c r="M781" s="85">
        <v>3.8761604771156803E-2</v>
      </c>
    </row>
    <row r="782" spans="1:13" x14ac:dyDescent="0.35">
      <c r="A782" s="23" t="str">
        <f>B555&amp;C739&amp;D782</f>
        <v>CONSUMO PER CAPITA (kg ó litros por individuo)Total Bebidas CalientesCELEBRACION/FIESTA/SALIR TOMAR</v>
      </c>
      <c r="B782" s="23">
        <v>0</v>
      </c>
      <c r="C782" s="23">
        <v>0</v>
      </c>
      <c r="D782" s="23" t="s">
        <v>183</v>
      </c>
      <c r="E782" s="56">
        <v>0.46919560698148799</v>
      </c>
      <c r="F782" s="56">
        <v>0.417593149651656</v>
      </c>
      <c r="G782" s="56">
        <v>0.52875749327585997</v>
      </c>
      <c r="H782" s="56">
        <v>0.46464577253454298</v>
      </c>
      <c r="I782" s="56">
        <v>0.48069380715732202</v>
      </c>
      <c r="J782" s="56">
        <v>0.44557536925065899</v>
      </c>
      <c r="K782" s="56">
        <v>0.52775065462189397</v>
      </c>
      <c r="L782" s="56">
        <v>0.45700017400562698</v>
      </c>
      <c r="M782" s="85">
        <v>0.47729111537361502</v>
      </c>
    </row>
    <row r="783" spans="1:13" x14ac:dyDescent="0.35">
      <c r="A783" s="23" t="str">
        <f>B555&amp;C739&amp;D783</f>
        <v>CONSUMO PER CAPITA (kg ó litros por individuo)Total Bebidas CalientesVIENDO DEPORTES</v>
      </c>
      <c r="B783" s="23">
        <v>0</v>
      </c>
      <c r="C783" s="23">
        <v>0</v>
      </c>
      <c r="D783" s="24" t="s">
        <v>185</v>
      </c>
      <c r="E783" s="24">
        <v>1.21837127266847E-2</v>
      </c>
      <c r="F783" s="24">
        <v>6.4671529149238896E-3</v>
      </c>
      <c r="G783" s="24">
        <v>4.1100437347847598E-3</v>
      </c>
      <c r="H783" s="24">
        <v>7.4581164168987099E-3</v>
      </c>
      <c r="I783" s="24">
        <v>8.73511964593973E-3</v>
      </c>
      <c r="J783" s="24">
        <v>8.0456697356262891E-3</v>
      </c>
      <c r="K783" s="24">
        <v>5.6551121604952398E-3</v>
      </c>
      <c r="L783" s="24">
        <v>6.1931419266745402E-3</v>
      </c>
      <c r="M783" s="85">
        <v>8.8462100592432494E-3</v>
      </c>
    </row>
    <row r="784" spans="1:13" x14ac:dyDescent="0.35">
      <c r="A784" s="23" t="str">
        <f>B555&amp;C739&amp;D784</f>
        <v>CONSUMO PER CAPITA (kg ó litros por individuo)Total Bebidas CalientesOTROS MOTIVOS</v>
      </c>
      <c r="B784" s="23">
        <v>0</v>
      </c>
      <c r="C784" s="23">
        <v>0</v>
      </c>
      <c r="D784" s="23" t="s">
        <v>186</v>
      </c>
      <c r="E784" s="56">
        <v>0.13302775484440199</v>
      </c>
      <c r="F784" s="56">
        <v>0.12973192163465999</v>
      </c>
      <c r="G784" s="56">
        <v>0.16231643593161801</v>
      </c>
      <c r="H784" s="56">
        <v>0.133897906771756</v>
      </c>
      <c r="I784" s="56">
        <v>0.140123970884142</v>
      </c>
      <c r="J784" s="56">
        <v>0.124221867469576</v>
      </c>
      <c r="K784" s="56">
        <v>0.16418196381578501</v>
      </c>
      <c r="L784" s="56">
        <v>0.124951332334372</v>
      </c>
      <c r="M784" s="85">
        <v>0.123361279026609</v>
      </c>
    </row>
    <row r="785" spans="1:13" x14ac:dyDescent="0.35">
      <c r="A785" s="23" t="str">
        <f>B555&amp;C785&amp;D785</f>
        <v>CONSUMO PER CAPITA (kg ó litros por individuo)Total AperitivosT.ESPAÑA</v>
      </c>
      <c r="B785" s="23">
        <v>0</v>
      </c>
      <c r="C785" s="23" t="s">
        <v>66</v>
      </c>
      <c r="D785" s="24" t="s">
        <v>46</v>
      </c>
      <c r="E785" s="24">
        <v>0.37582563116596002</v>
      </c>
      <c r="F785" s="24">
        <v>0.36266769325885501</v>
      </c>
      <c r="G785" s="24">
        <v>0.45869211964310003</v>
      </c>
      <c r="H785" s="24">
        <v>0.33720973267149901</v>
      </c>
      <c r="I785" s="24">
        <v>0.32627272606375302</v>
      </c>
      <c r="J785" s="24">
        <v>0.31785155919538599</v>
      </c>
      <c r="K785" s="24">
        <v>0.435476723675153</v>
      </c>
      <c r="L785" s="24">
        <v>0.34437583767851099</v>
      </c>
      <c r="M785" s="85">
        <v>0.33317443338232799</v>
      </c>
    </row>
    <row r="786" spans="1:13" x14ac:dyDescent="0.35">
      <c r="A786" s="23" t="str">
        <f>B555&amp;C785&amp;D786</f>
        <v>CONSUMO PER CAPITA (kg ó litros por individuo)Total AperitivosHiper+Super+Discount+G.A</v>
      </c>
      <c r="B786" s="23">
        <v>0</v>
      </c>
      <c r="C786" s="23">
        <v>0</v>
      </c>
      <c r="D786" s="23" t="s">
        <v>109</v>
      </c>
      <c r="E786" s="56">
        <v>0.196473590135362</v>
      </c>
      <c r="F786" s="56">
        <v>0.17514094455917001</v>
      </c>
      <c r="G786" s="56">
        <v>0.21113172735582</v>
      </c>
      <c r="H786" s="56">
        <v>0.17872876585870001</v>
      </c>
      <c r="I786" s="56">
        <v>0.170695308076173</v>
      </c>
      <c r="J786" s="56">
        <v>0.16912341072193801</v>
      </c>
      <c r="K786" s="56">
        <v>0.220077806220387</v>
      </c>
      <c r="L786" s="56">
        <v>0.187634569686883</v>
      </c>
      <c r="M786" s="85">
        <v>0.19043542008144601</v>
      </c>
    </row>
    <row r="787" spans="1:13" x14ac:dyDescent="0.35">
      <c r="A787" s="23" t="str">
        <f>B555&amp;C785&amp;D787</f>
        <v>CONSUMO PER CAPITA (kg ó litros por individuo)Total AperitivosRestaurantes</v>
      </c>
      <c r="B787" s="23">
        <v>0</v>
      </c>
      <c r="C787" s="23">
        <v>0</v>
      </c>
      <c r="D787" s="24" t="s">
        <v>110</v>
      </c>
      <c r="E787" s="24">
        <v>8.6232484583367505E-3</v>
      </c>
      <c r="F787" s="24">
        <v>3.46760677302077E-3</v>
      </c>
      <c r="G787" s="24">
        <v>7.49012236044015E-3</v>
      </c>
      <c r="H787" s="24">
        <v>3.9234099325371804E-3</v>
      </c>
      <c r="I787" s="24">
        <v>5.0401353172712998E-3</v>
      </c>
      <c r="J787" s="24">
        <v>8.6000170203768701E-3</v>
      </c>
      <c r="K787" s="24">
        <v>9.2336818782841907E-3</v>
      </c>
      <c r="L787" s="24">
        <v>6.2708485320806702E-3</v>
      </c>
      <c r="M787" s="85">
        <v>5.5758699705086298E-3</v>
      </c>
    </row>
    <row r="788" spans="1:13" x14ac:dyDescent="0.35">
      <c r="A788" s="23" t="str">
        <f>B555&amp;C785&amp;D788</f>
        <v>CONSUMO PER CAPITA (kg ó litros por individuo)Total AperitivosRestaurantes Fast Food</v>
      </c>
      <c r="B788" s="23">
        <v>0</v>
      </c>
      <c r="C788" s="23">
        <v>0</v>
      </c>
      <c r="D788" s="23" t="s">
        <v>111</v>
      </c>
      <c r="E788" s="56">
        <v>7.3707567993367097E-3</v>
      </c>
      <c r="F788" s="56">
        <v>5.0748478149903603E-3</v>
      </c>
      <c r="G788" s="56">
        <v>1.1184362897065999E-2</v>
      </c>
      <c r="H788" s="56">
        <v>6.7425857304855702E-3</v>
      </c>
      <c r="I788" s="56">
        <v>6.4595002343714901E-3</v>
      </c>
      <c r="J788" s="56">
        <v>5.8301192094131898E-3</v>
      </c>
      <c r="K788" s="56">
        <v>7.1584660041556199E-3</v>
      </c>
      <c r="L788" s="56">
        <v>6.7680744770301903E-3</v>
      </c>
      <c r="M788" s="85">
        <v>6.6592063524255098E-3</v>
      </c>
    </row>
    <row r="789" spans="1:13" x14ac:dyDescent="0.35">
      <c r="A789" s="23" t="str">
        <f>B555&amp;C785&amp;D789</f>
        <v>CONSUMO PER CAPITA (kg ó litros por individuo)Total AperitivosBares/Cafeterias/Cervecerias</v>
      </c>
      <c r="B789" s="23">
        <v>0</v>
      </c>
      <c r="C789" s="23">
        <v>0</v>
      </c>
      <c r="D789" s="24" t="s">
        <v>112</v>
      </c>
      <c r="E789" s="24">
        <v>2.7387240175486199E-2</v>
      </c>
      <c r="F789" s="24">
        <v>3.00523940745085E-2</v>
      </c>
      <c r="G789" s="24">
        <v>4.1902631310851701E-2</v>
      </c>
      <c r="H789" s="24">
        <v>2.6183947252519001E-2</v>
      </c>
      <c r="I789" s="24">
        <v>2.66242104727639E-2</v>
      </c>
      <c r="J789" s="24">
        <v>2.4172061075050801E-2</v>
      </c>
      <c r="K789" s="24">
        <v>4.3052497427079499E-2</v>
      </c>
      <c r="L789" s="24">
        <v>1.9599313146991801E-2</v>
      </c>
      <c r="M789" s="85">
        <v>2.1507527989966E-2</v>
      </c>
    </row>
    <row r="790" spans="1:13" x14ac:dyDescent="0.35">
      <c r="A790" s="23" t="str">
        <f>B555&amp;C785&amp;D790</f>
        <v>CONSUMO PER CAPITA (kg ó litros por individuo)Total AperitivosPanaderias/Pastelerias</v>
      </c>
      <c r="B790" s="23">
        <v>0</v>
      </c>
      <c r="C790" s="23">
        <v>0</v>
      </c>
      <c r="D790" s="23" t="s">
        <v>113</v>
      </c>
      <c r="E790" s="56">
        <v>3.5364683061316401E-3</v>
      </c>
      <c r="F790" s="56">
        <v>6.8879669338492702E-3</v>
      </c>
      <c r="G790" s="56">
        <v>5.1620889318363004E-3</v>
      </c>
      <c r="H790" s="56">
        <v>5.7435587277907098E-3</v>
      </c>
      <c r="I790" s="56">
        <v>4.6980145546413896E-3</v>
      </c>
      <c r="J790" s="56">
        <v>4.9762626104921E-3</v>
      </c>
      <c r="K790" s="56">
        <v>3.93297439187122E-3</v>
      </c>
      <c r="L790" s="56">
        <v>3.0185072160677099E-3</v>
      </c>
      <c r="M790" s="85">
        <v>2.9199800700474899E-3</v>
      </c>
    </row>
    <row r="791" spans="1:13" x14ac:dyDescent="0.35">
      <c r="A791" s="23" t="str">
        <f>B555&amp;C785&amp;D791</f>
        <v>CONSUMO PER CAPITA (kg ó litros por individuo)Total AperitivosTda.Alimentacion/Delicatesen</v>
      </c>
      <c r="B791" s="23">
        <v>0</v>
      </c>
      <c r="C791" s="23">
        <v>0</v>
      </c>
      <c r="D791" s="24" t="s">
        <v>114</v>
      </c>
      <c r="E791" s="24">
        <v>2.15973311760797E-2</v>
      </c>
      <c r="F791" s="24">
        <v>2.9764024614565301E-2</v>
      </c>
      <c r="G791" s="24">
        <v>3.6583145487503702E-2</v>
      </c>
      <c r="H791" s="24">
        <v>2.5125092775007601E-2</v>
      </c>
      <c r="I791" s="24">
        <v>2.05596259946433E-2</v>
      </c>
      <c r="J791" s="24">
        <v>2.2659583513165101E-2</v>
      </c>
      <c r="K791" s="24">
        <v>2.8441874789868499E-2</v>
      </c>
      <c r="L791" s="24">
        <v>2.0619901671288899E-2</v>
      </c>
      <c r="M791" s="85">
        <v>2.3126171184801699E-2</v>
      </c>
    </row>
    <row r="792" spans="1:13" x14ac:dyDescent="0.35">
      <c r="A792" s="23" t="str">
        <f>B555&amp;C785&amp;D792</f>
        <v>CONSUMO PER CAPITA (kg ó litros por individuo)Total AperitivosCanal Conveniencia/24h</v>
      </c>
      <c r="B792" s="23">
        <v>0</v>
      </c>
      <c r="C792" s="23">
        <v>0</v>
      </c>
      <c r="D792" s="23" t="s">
        <v>116</v>
      </c>
      <c r="E792" s="56">
        <v>6.5010331933223697E-2</v>
      </c>
      <c r="F792" s="56">
        <v>6.0724440397174499E-2</v>
      </c>
      <c r="G792" s="56">
        <v>6.4474654611566401E-2</v>
      </c>
      <c r="H792" s="56">
        <v>4.8137501328003499E-2</v>
      </c>
      <c r="I792" s="56">
        <v>5.2137676351161302E-2</v>
      </c>
      <c r="J792" s="56">
        <v>4.4933133853588297E-2</v>
      </c>
      <c r="K792" s="56">
        <v>5.6229935025021098E-2</v>
      </c>
      <c r="L792" s="56">
        <v>5.2428452314474502E-2</v>
      </c>
      <c r="M792" s="85">
        <v>4.5679555151853402E-2</v>
      </c>
    </row>
    <row r="793" spans="1:13" x14ac:dyDescent="0.35">
      <c r="A793" s="23" t="str">
        <f>B555&amp;C785&amp;D793</f>
        <v>CONSUMO PER CAPITA (kg ó litros por individuo)Total AperitivosHoteles</v>
      </c>
      <c r="B793" s="23">
        <v>0</v>
      </c>
      <c r="C793" s="23">
        <v>0</v>
      </c>
      <c r="D793" s="24" t="s">
        <v>117</v>
      </c>
      <c r="E793" s="24">
        <v>2.3999358340140301E-4</v>
      </c>
      <c r="F793" s="24">
        <v>1.81733689162784E-4</v>
      </c>
      <c r="G793" s="24">
        <v>1.18995157056364E-3</v>
      </c>
      <c r="H793" s="24">
        <v>7.8353292637302796E-4</v>
      </c>
      <c r="I793" s="24">
        <v>7.3052986541543395E-5</v>
      </c>
      <c r="J793" s="24">
        <v>1.69132667849108E-4</v>
      </c>
      <c r="K793" s="24">
        <v>2.5880633694192601E-4</v>
      </c>
      <c r="L793" s="24">
        <v>2.60044923492515E-3</v>
      </c>
      <c r="M793" s="85">
        <v>5.3252861313854503E-4</v>
      </c>
    </row>
    <row r="794" spans="1:13" x14ac:dyDescent="0.35">
      <c r="A794" s="23" t="str">
        <f>B555&amp;C785&amp;D794</f>
        <v>CONSUMO PER CAPITA (kg ó litros por individuo)Total AperitivosEstaciones de servicio</v>
      </c>
      <c r="B794" s="23">
        <v>0</v>
      </c>
      <c r="C794" s="23">
        <v>0</v>
      </c>
      <c r="D794" s="23" t="s">
        <v>118</v>
      </c>
      <c r="E794" s="56">
        <v>7.8572367437312798E-3</v>
      </c>
      <c r="F794" s="56">
        <v>1.1969673182547399E-2</v>
      </c>
      <c r="G794" s="56">
        <v>1.8563096773031799E-2</v>
      </c>
      <c r="H794" s="56">
        <v>1.00732526612542E-2</v>
      </c>
      <c r="I794" s="56">
        <v>7.2658089442935898E-3</v>
      </c>
      <c r="J794" s="56">
        <v>9.2206610336835904E-3</v>
      </c>
      <c r="K794" s="56">
        <v>1.51397971255335E-2</v>
      </c>
      <c r="L794" s="56">
        <v>1.0138507773051E-2</v>
      </c>
      <c r="M794" s="85">
        <v>5.7294837848617603E-3</v>
      </c>
    </row>
    <row r="795" spans="1:13" x14ac:dyDescent="0.35">
      <c r="A795" s="23" t="str">
        <f>B555&amp;C785&amp;D795</f>
        <v>CONSUMO PER CAPITA (kg ó litros por individuo)Total AperitivosMaquinas dispensadoras</v>
      </c>
      <c r="B795" s="23">
        <v>0</v>
      </c>
      <c r="C795" s="23">
        <v>0</v>
      </c>
      <c r="D795" s="23" t="s">
        <v>119</v>
      </c>
      <c r="E795" s="56">
        <v>1.4500484264938201E-2</v>
      </c>
      <c r="F795" s="56">
        <v>1.35163880039485E-2</v>
      </c>
      <c r="G795" s="56">
        <v>1.5951635743922901E-2</v>
      </c>
      <c r="H795" s="56">
        <v>1.22926351024586E-2</v>
      </c>
      <c r="I795" s="56">
        <v>1.3900289349247801E-2</v>
      </c>
      <c r="J795" s="56">
        <v>1.38305866234918E-2</v>
      </c>
      <c r="K795" s="56">
        <v>1.7679092736363599E-2</v>
      </c>
      <c r="L795" s="56">
        <v>9.7126738511981291E-3</v>
      </c>
      <c r="M795" s="85">
        <v>1.2041701926376601E-2</v>
      </c>
    </row>
    <row r="796" spans="1:13" x14ac:dyDescent="0.35">
      <c r="A796" s="23" t="str">
        <f>B555&amp;C785&amp;D796</f>
        <v>CONSUMO PER CAPITA (kg ó litros por individuo)Total AperitivosServicio en la empresa</v>
      </c>
      <c r="B796" s="23">
        <v>0</v>
      </c>
      <c r="C796" s="23">
        <v>0</v>
      </c>
      <c r="D796" s="23" t="s">
        <v>120</v>
      </c>
      <c r="E796" s="56">
        <v>2.57997871612661E-3</v>
      </c>
      <c r="F796" s="56">
        <v>1.94483204262422E-3</v>
      </c>
      <c r="G796" s="56">
        <v>1.61949818839379E-3</v>
      </c>
      <c r="H796" s="56">
        <v>1.53973779731204E-3</v>
      </c>
      <c r="I796" s="56">
        <v>9.8675874091629697E-4</v>
      </c>
      <c r="J796" s="56">
        <v>1.6407198081863699E-3</v>
      </c>
      <c r="K796" s="56">
        <v>1.2401668727050901E-3</v>
      </c>
      <c r="L796" s="56">
        <v>2.98441276295281E-3</v>
      </c>
      <c r="M796" s="85">
        <v>2.0686725469275099E-3</v>
      </c>
    </row>
    <row r="797" spans="1:13" x14ac:dyDescent="0.35">
      <c r="A797" s="23" t="str">
        <f>B555&amp;C785&amp;D797</f>
        <v>CONSUMO PER CAPITA (kg ó litros por individuo)Total AperitivosResto de canales</v>
      </c>
      <c r="B797" s="23">
        <v>0</v>
      </c>
      <c r="C797" s="23">
        <v>0</v>
      </c>
      <c r="D797" s="23" t="s">
        <v>121</v>
      </c>
      <c r="E797" s="56">
        <v>2.0649022068899899E-2</v>
      </c>
      <c r="F797" s="56">
        <v>2.3942936975556599E-2</v>
      </c>
      <c r="G797" s="56">
        <v>4.3439252398089101E-2</v>
      </c>
      <c r="H797" s="56">
        <v>1.7935629134954102E-2</v>
      </c>
      <c r="I797" s="56">
        <v>1.7832286868544201E-2</v>
      </c>
      <c r="J797" s="56">
        <v>1.2695692961095101E-2</v>
      </c>
      <c r="K797" s="56">
        <v>3.3031676586546099E-2</v>
      </c>
      <c r="L797" s="56">
        <v>2.2600203889387299E-2</v>
      </c>
      <c r="M797" s="85">
        <v>1.6898179306344401E-2</v>
      </c>
    </row>
    <row r="798" spans="1:13" x14ac:dyDescent="0.35">
      <c r="A798" s="23" t="str">
        <f>B555&amp;C785&amp;D798</f>
        <v>CONSUMO PER CAPITA (kg ó litros por individuo)Total AperitivosEN LA CALLE</v>
      </c>
      <c r="B798" s="23">
        <v>0</v>
      </c>
      <c r="C798" s="23">
        <v>0</v>
      </c>
      <c r="D798" s="23" t="s">
        <v>123</v>
      </c>
      <c r="E798" s="56">
        <v>0.12606370950168599</v>
      </c>
      <c r="F798" s="56">
        <v>0.13916138364333999</v>
      </c>
      <c r="G798" s="56">
        <v>0.171874092488043</v>
      </c>
      <c r="H798" s="56">
        <v>0.10968910975020001</v>
      </c>
      <c r="I798" s="56">
        <v>0.10647397429873701</v>
      </c>
      <c r="J798" s="56">
        <v>0.106954480497119</v>
      </c>
      <c r="K798" s="56">
        <v>0.14620026957877599</v>
      </c>
      <c r="L798" s="56">
        <v>0.105817417987335</v>
      </c>
      <c r="M798" s="85">
        <v>0.11771387176169899</v>
      </c>
    </row>
    <row r="799" spans="1:13" x14ac:dyDescent="0.35">
      <c r="A799" s="23" t="str">
        <f>B555&amp;C785&amp;D799</f>
        <v>CONSUMO PER CAPITA (kg ó litros por individuo)Total AperitivosEN CASA DE OTROS</v>
      </c>
      <c r="B799" s="23">
        <v>0</v>
      </c>
      <c r="C799" s="23">
        <v>0</v>
      </c>
      <c r="D799" s="23" t="s">
        <v>125</v>
      </c>
      <c r="E799" s="56">
        <v>8.2011753884686303E-2</v>
      </c>
      <c r="F799" s="56">
        <v>6.7814475603742194E-2</v>
      </c>
      <c r="G799" s="56">
        <v>6.6219122789680701E-2</v>
      </c>
      <c r="H799" s="56">
        <v>8.4821992643242403E-2</v>
      </c>
      <c r="I799" s="56">
        <v>7.3040214834586795E-2</v>
      </c>
      <c r="J799" s="56">
        <v>7.3142481815362495E-2</v>
      </c>
      <c r="K799" s="56">
        <v>8.8981592841272703E-2</v>
      </c>
      <c r="L799" s="56">
        <v>7.9831157500802996E-2</v>
      </c>
      <c r="M799" s="85">
        <v>7.1660236703111196E-2</v>
      </c>
    </row>
    <row r="800" spans="1:13" x14ac:dyDescent="0.35">
      <c r="A800" s="23" t="str">
        <f>B555&amp;C785&amp;D800</f>
        <v>CONSUMO PER CAPITA (kg ó litros por individuo)Total AperitivosEN EL ESTABLECIMIENTO</v>
      </c>
      <c r="B800" s="23">
        <v>0</v>
      </c>
      <c r="C800" s="23">
        <v>0</v>
      </c>
      <c r="D800" s="23" t="s">
        <v>127</v>
      </c>
      <c r="E800" s="56">
        <v>5.2666739893213202E-2</v>
      </c>
      <c r="F800" s="56">
        <v>5.4064617453383798E-2</v>
      </c>
      <c r="G800" s="56">
        <v>7.7656538780438295E-2</v>
      </c>
      <c r="H800" s="56">
        <v>4.8308500151609597E-2</v>
      </c>
      <c r="I800" s="56">
        <v>4.5457738314082799E-2</v>
      </c>
      <c r="J800" s="56">
        <v>4.2322494606049497E-2</v>
      </c>
      <c r="K800" s="56">
        <v>7.3637064875381603E-2</v>
      </c>
      <c r="L800" s="56">
        <v>4.17392387312552E-2</v>
      </c>
      <c r="M800" s="85">
        <v>4.1474188946605497E-2</v>
      </c>
    </row>
    <row r="801" spans="1:13" x14ac:dyDescent="0.35">
      <c r="A801" s="23" t="str">
        <f>B555&amp;C785&amp;D801</f>
        <v>CONSUMO PER CAPITA (kg ó litros por individuo)Total AperitivosEN EL TRABAJO</v>
      </c>
      <c r="B801" s="23">
        <v>0</v>
      </c>
      <c r="C801" s="23">
        <v>0</v>
      </c>
      <c r="D801" s="23" t="s">
        <v>129</v>
      </c>
      <c r="E801" s="56">
        <v>3.8209034165244002E-2</v>
      </c>
      <c r="F801" s="56">
        <v>3.0986037647107799E-2</v>
      </c>
      <c r="G801" s="56">
        <v>3.5598036364047798E-2</v>
      </c>
      <c r="H801" s="56">
        <v>2.97526018545454E-2</v>
      </c>
      <c r="I801" s="56">
        <v>2.9871387615560799E-2</v>
      </c>
      <c r="J801" s="56">
        <v>3.7846020594603902E-2</v>
      </c>
      <c r="K801" s="56">
        <v>3.10032570360908E-2</v>
      </c>
      <c r="L801" s="56">
        <v>2.9848982768199799E-2</v>
      </c>
      <c r="M801" s="85">
        <v>2.5792686596680901E-2</v>
      </c>
    </row>
    <row r="802" spans="1:13" x14ac:dyDescent="0.35">
      <c r="A802" s="23" t="str">
        <f>B555&amp;C785&amp;D802</f>
        <v>CONSUMO PER CAPITA (kg ó litros por individuo)Total AperitivosEN COLEGIO/INSTITUTO/UNIV.</v>
      </c>
      <c r="B802" s="23">
        <v>0</v>
      </c>
      <c r="C802" s="23">
        <v>0</v>
      </c>
      <c r="D802" s="23" t="s">
        <v>131</v>
      </c>
      <c r="E802" s="56">
        <v>5.9174819390626597E-3</v>
      </c>
      <c r="F802" s="56">
        <v>5.6989300272908697E-3</v>
      </c>
      <c r="G802" s="56">
        <v>5.5087989224631697E-3</v>
      </c>
      <c r="H802" s="56">
        <v>4.4697337768356601E-3</v>
      </c>
      <c r="I802" s="56">
        <v>4.9113483068308804E-3</v>
      </c>
      <c r="J802" s="56">
        <v>2.8477651677169002E-3</v>
      </c>
      <c r="K802" s="56">
        <v>2.9706333503406201E-3</v>
      </c>
      <c r="L802" s="56">
        <v>5.2556242918418896E-3</v>
      </c>
      <c r="M802" s="85">
        <v>2.0342728648741499E-3</v>
      </c>
    </row>
    <row r="803" spans="1:13" x14ac:dyDescent="0.35">
      <c r="A803" s="23" t="str">
        <f>B555&amp;C785&amp;D803</f>
        <v>CONSUMO PER CAPITA (kg ó litros por individuo)Total AperitivosEN MI CASA</v>
      </c>
      <c r="B803" s="23">
        <v>0</v>
      </c>
      <c r="C803" s="23">
        <v>0</v>
      </c>
      <c r="D803" s="23" t="s">
        <v>133</v>
      </c>
      <c r="E803" s="56">
        <v>2.7567973699011102E-2</v>
      </c>
      <c r="F803" s="56">
        <v>2.1785471716906799E-2</v>
      </c>
      <c r="G803" s="56">
        <v>2.5304436245745101E-2</v>
      </c>
      <c r="H803" s="56">
        <v>1.9192670061579001E-2</v>
      </c>
      <c r="I803" s="56">
        <v>2.0587666841419099E-2</v>
      </c>
      <c r="J803" s="56">
        <v>1.7040368378856099E-2</v>
      </c>
      <c r="K803" s="56">
        <v>3.5925119489910902E-2</v>
      </c>
      <c r="L803" s="56">
        <v>2.8033575299690802E-2</v>
      </c>
      <c r="M803" s="85">
        <v>2.6131031810948301E-2</v>
      </c>
    </row>
    <row r="804" spans="1:13" x14ac:dyDescent="0.35">
      <c r="A804" s="23" t="str">
        <f>B555&amp;C785&amp;D804</f>
        <v>CONSUMO PER CAPITA (kg ó litros por individuo)Total AperitivosEN M.TRANSP.(AVION,TREN,AUTOC,E</v>
      </c>
      <c r="B804" s="23">
        <v>0</v>
      </c>
      <c r="C804" s="23">
        <v>0</v>
      </c>
      <c r="D804" s="23" t="s">
        <v>135</v>
      </c>
      <c r="E804" s="56">
        <v>1.95008760520771E-3</v>
      </c>
      <c r="F804" s="56">
        <v>1.24551109032971E-3</v>
      </c>
      <c r="G804" s="56">
        <v>2.906473136356E-3</v>
      </c>
      <c r="H804" s="56">
        <v>5.3836578885158601E-4</v>
      </c>
      <c r="I804" s="56">
        <v>1.7896782527824901E-3</v>
      </c>
      <c r="J804" s="56">
        <v>7.0186506202895497E-4</v>
      </c>
      <c r="K804" s="56">
        <v>1.7132723189133201E-3</v>
      </c>
      <c r="L804" s="56">
        <v>1.8000004856452E-3</v>
      </c>
      <c r="M804" s="85">
        <v>1.2380209129225299E-3</v>
      </c>
    </row>
    <row r="805" spans="1:13" x14ac:dyDescent="0.35">
      <c r="A805" s="23" t="str">
        <f>B555&amp;C785&amp;D805</f>
        <v>CONSUMO PER CAPITA (kg ó litros por individuo)Total AperitivosEN OTRO LUGAR</v>
      </c>
      <c r="B805" s="23">
        <v>0</v>
      </c>
      <c r="C805" s="23">
        <v>0</v>
      </c>
      <c r="D805" s="23" t="s">
        <v>137</v>
      </c>
      <c r="E805" s="56">
        <v>4.1438937305016903E-2</v>
      </c>
      <c r="F805" s="56">
        <v>4.19113210641925E-2</v>
      </c>
      <c r="G805" s="56">
        <v>7.3624675521907504E-2</v>
      </c>
      <c r="H805" s="56">
        <v>4.0436783033185299E-2</v>
      </c>
      <c r="I805" s="56">
        <v>4.4140669692403302E-2</v>
      </c>
      <c r="J805" s="56">
        <v>3.6995986412673897E-2</v>
      </c>
      <c r="K805" s="56">
        <v>5.5045577611990602E-2</v>
      </c>
      <c r="L805" s="56">
        <v>5.2049790364120899E-2</v>
      </c>
      <c r="M805" s="85">
        <v>4.7130012698391698E-2</v>
      </c>
    </row>
    <row r="806" spans="1:13" x14ac:dyDescent="0.35">
      <c r="A806" s="23" t="str">
        <f>B555&amp;C785&amp;D806</f>
        <v>CONSUMO PER CAPITA (kg ó litros por individuo)Total AperitivosDESAYUNO</v>
      </c>
      <c r="B806" s="23">
        <v>0</v>
      </c>
      <c r="C806" s="23">
        <v>0</v>
      </c>
      <c r="D806" s="23" t="s">
        <v>139</v>
      </c>
      <c r="E806" s="56">
        <v>2.2214310453514501E-2</v>
      </c>
      <c r="F806" s="56">
        <v>1.6588959697049301E-2</v>
      </c>
      <c r="G806" s="56">
        <v>3.02670874336659E-2</v>
      </c>
      <c r="H806" s="56">
        <v>1.55466864563878E-2</v>
      </c>
      <c r="I806" s="56">
        <v>1.6681874115734501E-2</v>
      </c>
      <c r="J806" s="56">
        <v>1.1753402646388401E-2</v>
      </c>
      <c r="K806" s="56">
        <v>1.5476131731793401E-2</v>
      </c>
      <c r="L806" s="56">
        <v>1.03536020872699E-2</v>
      </c>
      <c r="M806" s="85">
        <v>8.7269072766185396E-3</v>
      </c>
    </row>
    <row r="807" spans="1:13" x14ac:dyDescent="0.35">
      <c r="A807" s="23" t="str">
        <f>B555&amp;C785&amp;D807</f>
        <v>CONSUMO PER CAPITA (kg ó litros por individuo)Total AperitivosAPERITIVO/ANTES DE COMER</v>
      </c>
      <c r="B807" s="23">
        <v>0</v>
      </c>
      <c r="C807" s="23">
        <v>0</v>
      </c>
      <c r="D807" s="23" t="s">
        <v>141</v>
      </c>
      <c r="E807" s="56">
        <v>7.1719407975323599E-2</v>
      </c>
      <c r="F807" s="56">
        <v>7.1224488068377806E-2</v>
      </c>
      <c r="G807" s="56">
        <v>9.7843885056174598E-2</v>
      </c>
      <c r="H807" s="56">
        <v>6.6038814756032294E-2</v>
      </c>
      <c r="I807" s="56">
        <v>5.8667201301707397E-2</v>
      </c>
      <c r="J807" s="56">
        <v>6.4138096122350594E-2</v>
      </c>
      <c r="K807" s="56">
        <v>9.1551452133713102E-2</v>
      </c>
      <c r="L807" s="56">
        <v>8.1981889896567295E-2</v>
      </c>
      <c r="M807" s="85">
        <v>7.7488834751504795E-2</v>
      </c>
    </row>
    <row r="808" spans="1:13" x14ac:dyDescent="0.35">
      <c r="A808" s="23" t="str">
        <f>B555&amp;C785&amp;D808</f>
        <v>CONSUMO PER CAPITA (kg ó litros por individuo)Total AperitivosCOMIDA</v>
      </c>
      <c r="B808" s="23">
        <v>0</v>
      </c>
      <c r="C808" s="23">
        <v>0</v>
      </c>
      <c r="D808" s="23" t="s">
        <v>143</v>
      </c>
      <c r="E808" s="56">
        <v>3.3497473382053798E-2</v>
      </c>
      <c r="F808" s="56">
        <v>3.4736035365321397E-2</v>
      </c>
      <c r="G808" s="56">
        <v>4.4701119747028402E-2</v>
      </c>
      <c r="H808" s="56">
        <v>3.0376322303009601E-2</v>
      </c>
      <c r="I808" s="56">
        <v>2.7465995837460601E-2</v>
      </c>
      <c r="J808" s="56">
        <v>3.01758425565865E-2</v>
      </c>
      <c r="K808" s="56">
        <v>4.75802166574745E-2</v>
      </c>
      <c r="L808" s="56">
        <v>4.3405142007790699E-2</v>
      </c>
      <c r="M808" s="85">
        <v>4.6155710558321197E-2</v>
      </c>
    </row>
    <row r="809" spans="1:13" x14ac:dyDescent="0.35">
      <c r="A809" s="23" t="str">
        <f>B555&amp;C785&amp;D809</f>
        <v>CONSUMO PER CAPITA (kg ó litros por individuo)Total AperitivosTARDE/MERIENDA</v>
      </c>
      <c r="B809" s="23">
        <v>0</v>
      </c>
      <c r="C809" s="23">
        <v>0</v>
      </c>
      <c r="D809" s="23" t="s">
        <v>145</v>
      </c>
      <c r="E809" s="56">
        <v>0.12610026275612299</v>
      </c>
      <c r="F809" s="56">
        <v>0.13102137641537301</v>
      </c>
      <c r="G809" s="56">
        <v>0.14864326907633399</v>
      </c>
      <c r="H809" s="56">
        <v>0.103280791103461</v>
      </c>
      <c r="I809" s="56">
        <v>0.113479013353339</v>
      </c>
      <c r="J809" s="56">
        <v>0.114445722940371</v>
      </c>
      <c r="K809" s="56">
        <v>0.13437981788932299</v>
      </c>
      <c r="L809" s="56">
        <v>0.104708468420175</v>
      </c>
      <c r="M809" s="85">
        <v>0.103424024581449</v>
      </c>
    </row>
    <row r="810" spans="1:13" x14ac:dyDescent="0.35">
      <c r="A810" s="23" t="str">
        <f>B555&amp;C785&amp;D810</f>
        <v>CONSUMO PER CAPITA (kg ó litros por individuo)Total AperitivosANTES DE CENAR</v>
      </c>
      <c r="B810" s="23">
        <v>0</v>
      </c>
      <c r="C810" s="23">
        <v>0</v>
      </c>
      <c r="D810" s="23" t="s">
        <v>147</v>
      </c>
      <c r="E810" s="56">
        <v>2.19621723955041E-2</v>
      </c>
      <c r="F810" s="56">
        <v>2.3729512687882801E-2</v>
      </c>
      <c r="G810" s="56">
        <v>3.5071519454033702E-2</v>
      </c>
      <c r="H810" s="56">
        <v>2.07904604411565E-2</v>
      </c>
      <c r="I810" s="56">
        <v>2.8156039377116499E-2</v>
      </c>
      <c r="J810" s="56">
        <v>2.00889879505874E-2</v>
      </c>
      <c r="K810" s="56">
        <v>3.5680554063455001E-2</v>
      </c>
      <c r="L810" s="56">
        <v>2.1650451982404801E-2</v>
      </c>
      <c r="M810" s="85">
        <v>2.0456916592677801E-2</v>
      </c>
    </row>
    <row r="811" spans="1:13" x14ac:dyDescent="0.35">
      <c r="A811" s="23" t="str">
        <f>B555&amp;C785&amp;D811</f>
        <v>CONSUMO PER CAPITA (kg ó litros por individuo)Total AperitivosCENA</v>
      </c>
      <c r="B811" s="23">
        <v>0</v>
      </c>
      <c r="C811" s="23">
        <v>0</v>
      </c>
      <c r="D811" s="23" t="s">
        <v>149</v>
      </c>
      <c r="E811" s="56">
        <v>2.01592213848578E-2</v>
      </c>
      <c r="F811" s="56">
        <v>1.6583699266618901E-2</v>
      </c>
      <c r="G811" s="56">
        <v>2.4755040161917301E-2</v>
      </c>
      <c r="H811" s="56">
        <v>2.1313440624092801E-2</v>
      </c>
      <c r="I811" s="56">
        <v>1.8228123101340098E-2</v>
      </c>
      <c r="J811" s="56">
        <v>1.3406497574158099E-2</v>
      </c>
      <c r="K811" s="56">
        <v>2.6084744345162E-2</v>
      </c>
      <c r="L811" s="56">
        <v>1.56236208986541E-2</v>
      </c>
      <c r="M811" s="85">
        <v>1.4684549252963501E-2</v>
      </c>
    </row>
    <row r="812" spans="1:13" x14ac:dyDescent="0.35">
      <c r="A812" s="23" t="str">
        <f>B555&amp;C785&amp;D812</f>
        <v>CONSUMO PER CAPITA (kg ó litros por individuo)Total AperitivosDESPUES DE LA CENA</v>
      </c>
      <c r="B812" s="23">
        <v>0</v>
      </c>
      <c r="C812" s="23">
        <v>0</v>
      </c>
      <c r="D812" s="23" t="s">
        <v>151</v>
      </c>
      <c r="E812" s="56">
        <v>5.5281822321592801E-3</v>
      </c>
      <c r="F812" s="56">
        <v>5.3906064365588403E-3</v>
      </c>
      <c r="G812" s="56">
        <v>8.9988690846148998E-3</v>
      </c>
      <c r="H812" s="56">
        <v>7.87339725157595E-3</v>
      </c>
      <c r="I812" s="56">
        <v>5.3989399899756398E-3</v>
      </c>
      <c r="J812" s="56">
        <v>6.0079224265982703E-3</v>
      </c>
      <c r="K812" s="56">
        <v>1.28182647127679E-2</v>
      </c>
      <c r="L812" s="56">
        <v>1.1683149668581199E-2</v>
      </c>
      <c r="M812" s="85">
        <v>4.0998816482378598E-3</v>
      </c>
    </row>
    <row r="813" spans="1:13" x14ac:dyDescent="0.35">
      <c r="A813" s="23" t="str">
        <f>B555&amp;C785&amp;D813</f>
        <v>CONSUMO PER CAPITA (kg ó litros por individuo)Total AperitivosDURANTE EL DIA</v>
      </c>
      <c r="B813" s="23">
        <v>0</v>
      </c>
      <c r="C813" s="23">
        <v>0</v>
      </c>
      <c r="D813" s="23" t="s">
        <v>153</v>
      </c>
      <c r="E813" s="56">
        <v>7.4644739286141404E-2</v>
      </c>
      <c r="F813" s="56">
        <v>6.3393132732498497E-2</v>
      </c>
      <c r="G813" s="56">
        <v>6.8411388105105206E-2</v>
      </c>
      <c r="H813" s="56">
        <v>7.1989823095240907E-2</v>
      </c>
      <c r="I813" s="56">
        <v>5.8195501485742603E-2</v>
      </c>
      <c r="J813" s="56">
        <v>5.78349678606098E-2</v>
      </c>
      <c r="K813" s="56">
        <v>7.1905663509161097E-2</v>
      </c>
      <c r="L813" s="56">
        <v>5.4969540801753598E-2</v>
      </c>
      <c r="M813" s="85">
        <v>5.8137522291297303E-2</v>
      </c>
    </row>
    <row r="814" spans="1:13" x14ac:dyDescent="0.35">
      <c r="A814" s="23" t="str">
        <f>B555&amp;C785&amp;D814</f>
        <v>CONSUMO PER CAPITA (kg ó litros por individuo)Total AperitivosCON AMIGOS</v>
      </c>
      <c r="B814" s="23">
        <v>0</v>
      </c>
      <c r="C814" s="23">
        <v>0</v>
      </c>
      <c r="D814" s="23" t="s">
        <v>155</v>
      </c>
      <c r="E814" s="56">
        <v>6.9831053758951905E-2</v>
      </c>
      <c r="F814" s="56">
        <v>7.5765411002737607E-2</v>
      </c>
      <c r="G814" s="56">
        <v>0.104942066091932</v>
      </c>
      <c r="H814" s="56">
        <v>7.7381257422772104E-2</v>
      </c>
      <c r="I814" s="56">
        <v>6.0202110508763403E-2</v>
      </c>
      <c r="J814" s="56">
        <v>5.1815968931883803E-2</v>
      </c>
      <c r="K814" s="56">
        <v>9.5769680407713803E-2</v>
      </c>
      <c r="L814" s="56">
        <v>8.2993385786527193E-2</v>
      </c>
      <c r="M814" s="85">
        <v>8.7619264205217401E-2</v>
      </c>
    </row>
    <row r="815" spans="1:13" x14ac:dyDescent="0.35">
      <c r="A815" s="23" t="str">
        <f>B555&amp;C785&amp;D815</f>
        <v>CONSUMO PER CAPITA (kg ó litros por individuo)Total AperitivosCON CLIENTES</v>
      </c>
      <c r="B815" s="23">
        <v>0</v>
      </c>
      <c r="C815" s="23">
        <v>0</v>
      </c>
      <c r="D815" s="23" t="s">
        <v>157</v>
      </c>
      <c r="E815" s="56">
        <v>1.0552785047043E-3</v>
      </c>
      <c r="F815" s="56">
        <v>3.1033521991914699E-3</v>
      </c>
      <c r="G815" s="56">
        <v>7.2896688478634201E-4</v>
      </c>
      <c r="H815" s="56">
        <v>1.7946121818290001E-3</v>
      </c>
      <c r="I815" s="56">
        <v>1.05919068521327E-3</v>
      </c>
      <c r="J815" s="56">
        <v>3.8526497332345001E-4</v>
      </c>
      <c r="K815" s="56">
        <v>4.4530229741107598E-4</v>
      </c>
      <c r="L815" s="56">
        <v>5.1415743756468002E-4</v>
      </c>
      <c r="M815" s="85">
        <v>1.25283560803186E-3</v>
      </c>
    </row>
    <row r="816" spans="1:13" x14ac:dyDescent="0.35">
      <c r="A816" s="23" t="str">
        <f>B555&amp;C785&amp;D816</f>
        <v>CONSUMO PER CAPITA (kg ó litros por individuo)Total AperitivosCON COMPAÑEROS DE TRABAJO</v>
      </c>
      <c r="B816" s="23">
        <v>0</v>
      </c>
      <c r="C816" s="23">
        <v>0</v>
      </c>
      <c r="D816" s="23" t="s">
        <v>159</v>
      </c>
      <c r="E816" s="56">
        <v>2.6375532219761501E-2</v>
      </c>
      <c r="F816" s="56">
        <v>1.6286485637287799E-2</v>
      </c>
      <c r="G816" s="56">
        <v>2.0788979584316698E-2</v>
      </c>
      <c r="H816" s="56">
        <v>1.47924220809715E-2</v>
      </c>
      <c r="I816" s="56">
        <v>1.62323445395137E-2</v>
      </c>
      <c r="J816" s="56">
        <v>1.82999342036749E-2</v>
      </c>
      <c r="K816" s="56">
        <v>1.24391365136114E-2</v>
      </c>
      <c r="L816" s="56">
        <v>1.3916590120209699E-2</v>
      </c>
      <c r="M816" s="85">
        <v>1.0567139286042301E-2</v>
      </c>
    </row>
    <row r="817" spans="1:13" x14ac:dyDescent="0.35">
      <c r="A817" s="23" t="str">
        <f>B555&amp;C785&amp;D817</f>
        <v>CONSUMO PER CAPITA (kg ó litros por individuo)Total AperitivosCON COMPAÑEROS DE CLASE</v>
      </c>
      <c r="B817" s="23">
        <v>0</v>
      </c>
      <c r="C817" s="23">
        <v>0</v>
      </c>
      <c r="D817" s="23" t="s">
        <v>161</v>
      </c>
      <c r="E817" s="56">
        <v>5.0434606113065796E-3</v>
      </c>
      <c r="F817" s="56">
        <v>2.7512613981426899E-3</v>
      </c>
      <c r="G817" s="56">
        <v>3.6058791637510702E-3</v>
      </c>
      <c r="H817" s="56">
        <v>1.53069909837941E-3</v>
      </c>
      <c r="I817" s="56">
        <v>5.1134410635210797E-3</v>
      </c>
      <c r="J817" s="56">
        <v>2.2984669846534099E-3</v>
      </c>
      <c r="K817" s="56">
        <v>2.9210627105600499E-3</v>
      </c>
      <c r="L817" s="56">
        <v>3.0777712247453798E-3</v>
      </c>
      <c r="M817" s="85">
        <v>2.2705186584409502E-3</v>
      </c>
    </row>
    <row r="818" spans="1:13" x14ac:dyDescent="0.35">
      <c r="A818" s="23" t="str">
        <f>B555&amp;C785&amp;D818</f>
        <v>CONSUMO PER CAPITA (kg ó litros por individuo)Total AperitivosCON FAMILIA</v>
      </c>
      <c r="B818" s="23">
        <v>0</v>
      </c>
      <c r="C818" s="23">
        <v>0</v>
      </c>
      <c r="D818" s="23" t="s">
        <v>163</v>
      </c>
      <c r="E818" s="56">
        <v>0.14868162835873799</v>
      </c>
      <c r="F818" s="56">
        <v>0.142319118595361</v>
      </c>
      <c r="G818" s="56">
        <v>0.17579737118408301</v>
      </c>
      <c r="H818" s="56">
        <v>0.127107201938915</v>
      </c>
      <c r="I818" s="56">
        <v>0.122453092598603</v>
      </c>
      <c r="J818" s="56">
        <v>0.124244125076846</v>
      </c>
      <c r="K818" s="56">
        <v>0.18257167826703599</v>
      </c>
      <c r="L818" s="56">
        <v>0.12766104120896499</v>
      </c>
      <c r="M818" s="85">
        <v>0.120062269131207</v>
      </c>
    </row>
    <row r="819" spans="1:13" x14ac:dyDescent="0.35">
      <c r="A819" s="23" t="str">
        <f>B555&amp;C785&amp;D819</f>
        <v>CONSUMO PER CAPITA (kg ó litros por individuo)Total AperitivosCON LA PAREJA</v>
      </c>
      <c r="B819" s="23">
        <v>0</v>
      </c>
      <c r="C819" s="23">
        <v>0</v>
      </c>
      <c r="D819" s="23" t="s">
        <v>165</v>
      </c>
      <c r="E819" s="56">
        <v>2.8464271445379899E-2</v>
      </c>
      <c r="F819" s="56">
        <v>3.3120534873602898E-2</v>
      </c>
      <c r="G819" s="56">
        <v>4.8139244044473201E-2</v>
      </c>
      <c r="H819" s="56">
        <v>3.00811636294245E-2</v>
      </c>
      <c r="I819" s="56">
        <v>2.9036917395066499E-2</v>
      </c>
      <c r="J819" s="56">
        <v>3.2111142600786499E-2</v>
      </c>
      <c r="K819" s="56">
        <v>4.2607520142880398E-2</v>
      </c>
      <c r="L819" s="56">
        <v>2.8970577378230201E-2</v>
      </c>
      <c r="M819" s="85">
        <v>2.3767183820677301E-2</v>
      </c>
    </row>
    <row r="820" spans="1:13" x14ac:dyDescent="0.35">
      <c r="A820" s="23" t="str">
        <f>B555&amp;C785&amp;D820</f>
        <v>CONSUMO PER CAPITA (kg ó litros por individuo)Total AperitivosESTABA SOLO/A</v>
      </c>
      <c r="B820" s="23">
        <v>0</v>
      </c>
      <c r="C820" s="23">
        <v>0</v>
      </c>
      <c r="D820" s="23" t="s">
        <v>167</v>
      </c>
      <c r="E820" s="56">
        <v>8.6336670214647401E-2</v>
      </c>
      <c r="F820" s="56">
        <v>8.3628803905923005E-2</v>
      </c>
      <c r="G820" s="56">
        <v>9.9736575266965097E-2</v>
      </c>
      <c r="H820" s="56">
        <v>7.8783658044936006E-2</v>
      </c>
      <c r="I820" s="56">
        <v>8.9552848109180905E-2</v>
      </c>
      <c r="J820" s="56">
        <v>8.3943529744077705E-2</v>
      </c>
      <c r="K820" s="56">
        <v>9.4189939567547898E-2</v>
      </c>
      <c r="L820" s="56">
        <v>8.1778501302339296E-2</v>
      </c>
      <c r="M820" s="85">
        <v>8.2808960288451902E-2</v>
      </c>
    </row>
    <row r="821" spans="1:13" x14ac:dyDescent="0.35">
      <c r="A821" s="23" t="str">
        <f>B555&amp;C785&amp;D821</f>
        <v>CONSUMO PER CAPITA (kg ó litros por individuo)Total AperitivosOTROS</v>
      </c>
      <c r="B821" s="23">
        <v>0</v>
      </c>
      <c r="C821" s="23">
        <v>0</v>
      </c>
      <c r="D821" s="23" t="s">
        <v>169</v>
      </c>
      <c r="E821" s="56">
        <v>1.0037885916003301E-2</v>
      </c>
      <c r="F821" s="56">
        <v>5.6928021934495804E-3</v>
      </c>
      <c r="G821" s="56">
        <v>4.9530318628135898E-3</v>
      </c>
      <c r="H821" s="56">
        <v>5.7387824227314102E-3</v>
      </c>
      <c r="I821" s="56">
        <v>2.6226975646020802E-3</v>
      </c>
      <c r="J821" s="56">
        <v>4.7530582179744797E-3</v>
      </c>
      <c r="K821" s="56">
        <v>4.5324990891808404E-3</v>
      </c>
      <c r="L821" s="56">
        <v>5.4637820706043899E-3</v>
      </c>
      <c r="M821" s="85">
        <v>4.8261760562708497E-3</v>
      </c>
    </row>
    <row r="822" spans="1:13" x14ac:dyDescent="0.35">
      <c r="A822" s="23" t="str">
        <f>B555&amp;C785&amp;D822</f>
        <v>CONSUMO PER CAPITA (kg ó litros por individuo)Total AperitivosESTAR TRABAJANDO</v>
      </c>
      <c r="B822" s="23">
        <v>0</v>
      </c>
      <c r="C822" s="23">
        <v>0</v>
      </c>
      <c r="D822" s="23" t="s">
        <v>171</v>
      </c>
      <c r="E822" s="56">
        <v>3.1249030410534898E-2</v>
      </c>
      <c r="F822" s="56">
        <v>2.6244590810014502E-2</v>
      </c>
      <c r="G822" s="56">
        <v>2.9100728929355599E-2</v>
      </c>
      <c r="H822" s="56">
        <v>2.6471135402191599E-2</v>
      </c>
      <c r="I822" s="56">
        <v>2.4268591219618999E-2</v>
      </c>
      <c r="J822" s="56">
        <v>3.0050160061393601E-2</v>
      </c>
      <c r="K822" s="56">
        <v>2.3062951102873999E-2</v>
      </c>
      <c r="L822" s="56">
        <v>2.2540834267669799E-2</v>
      </c>
      <c r="M822" s="85">
        <v>2.13087752270157E-2</v>
      </c>
    </row>
    <row r="823" spans="1:13" x14ac:dyDescent="0.35">
      <c r="A823" s="23" t="str">
        <f>B555&amp;C785&amp;D823</f>
        <v>CONSUMO PER CAPITA (kg ó litros por individuo)Total AperitivosCOMIDA DE NEGOCIOS</v>
      </c>
      <c r="B823" s="23">
        <v>0</v>
      </c>
      <c r="C823" s="23">
        <v>0</v>
      </c>
      <c r="D823" s="23" t="s">
        <v>173</v>
      </c>
      <c r="E823" s="56">
        <v>1.2410300197831601E-3</v>
      </c>
      <c r="F823" s="56">
        <v>7.1807781344166897E-4</v>
      </c>
      <c r="G823" s="56">
        <v>2.1340590495797599E-4</v>
      </c>
      <c r="H823" s="56">
        <v>1.15590517312812E-3</v>
      </c>
      <c r="I823" s="56">
        <v>2.18155148660366E-3</v>
      </c>
      <c r="J823" s="56" t="s">
        <v>203</v>
      </c>
      <c r="K823" s="56">
        <v>1.07873940252725E-3</v>
      </c>
      <c r="L823" s="56">
        <v>1.9846488663285999E-3</v>
      </c>
      <c r="M823" s="85">
        <v>5.3397726673221795E-4</v>
      </c>
    </row>
    <row r="824" spans="1:13" x14ac:dyDescent="0.35">
      <c r="A824" s="23" t="str">
        <f>B555&amp;C785&amp;D824</f>
        <v>CONSUMO PER CAPITA (kg ó litros por individuo)Total AperitivosPOR PLACER/RELAX</v>
      </c>
      <c r="B824" s="23">
        <v>0</v>
      </c>
      <c r="C824" s="23">
        <v>0</v>
      </c>
      <c r="D824" s="23" t="s">
        <v>175</v>
      </c>
      <c r="E824" s="56">
        <v>5.8869532576432598E-2</v>
      </c>
      <c r="F824" s="56">
        <v>7.186077078217E-2</v>
      </c>
      <c r="G824" s="56">
        <v>0.106601346143969</v>
      </c>
      <c r="H824" s="56">
        <v>6.5208271681413493E-2</v>
      </c>
      <c r="I824" s="56">
        <v>6.5482474318887499E-2</v>
      </c>
      <c r="J824" s="56">
        <v>6.1312124524554597E-2</v>
      </c>
      <c r="K824" s="56">
        <v>0.10716113848226</v>
      </c>
      <c r="L824" s="56">
        <v>6.3573087710961096E-2</v>
      </c>
      <c r="M824" s="85">
        <v>5.8211548966437099E-2</v>
      </c>
    </row>
    <row r="825" spans="1:13" x14ac:dyDescent="0.35">
      <c r="A825" s="23" t="str">
        <f>B555&amp;C785&amp;D825</f>
        <v>CONSUMO PER CAPITA (kg ó litros por individuo)Total AperitivosTENER HAMBRE/SIN PLANIFICAR</v>
      </c>
      <c r="B825" s="23">
        <v>0</v>
      </c>
      <c r="C825" s="23">
        <v>0</v>
      </c>
      <c r="D825" s="23" t="s">
        <v>177</v>
      </c>
      <c r="E825" s="56">
        <v>0.148668382892789</v>
      </c>
      <c r="F825" s="56">
        <v>0.14236675348303601</v>
      </c>
      <c r="G825" s="56">
        <v>0.16924859664931599</v>
      </c>
      <c r="H825" s="56">
        <v>0.12732381893870601</v>
      </c>
      <c r="I825" s="56">
        <v>0.13186708564858601</v>
      </c>
      <c r="J825" s="56">
        <v>0.12556989291801501</v>
      </c>
      <c r="K825" s="56">
        <v>0.15213968651697399</v>
      </c>
      <c r="L825" s="56">
        <v>0.147068953379169</v>
      </c>
      <c r="M825" s="85">
        <v>0.14348436630615299</v>
      </c>
    </row>
    <row r="826" spans="1:13" x14ac:dyDescent="0.35">
      <c r="A826" s="23" t="str">
        <f>B555&amp;C785&amp;D826</f>
        <v>CONSUMO PER CAPITA (kg ó litros por individuo)Total AperitivosESTAR DE COMPRAS</v>
      </c>
      <c r="B826" s="23">
        <v>0</v>
      </c>
      <c r="C826" s="23">
        <v>0</v>
      </c>
      <c r="D826" s="23" t="s">
        <v>179</v>
      </c>
      <c r="E826" s="56">
        <v>1.7218821366377299E-2</v>
      </c>
      <c r="F826" s="56">
        <v>8.3892592696074592E-3</v>
      </c>
      <c r="G826" s="56">
        <v>9.8439246894713207E-3</v>
      </c>
      <c r="H826" s="56">
        <v>1.11851726001855E-2</v>
      </c>
      <c r="I826" s="56">
        <v>6.5854078674000699E-3</v>
      </c>
      <c r="J826" s="56">
        <v>5.3122938452514201E-3</v>
      </c>
      <c r="K826" s="56">
        <v>1.13893965064642E-2</v>
      </c>
      <c r="L826" s="56">
        <v>7.9496651192870992E-3</v>
      </c>
      <c r="M826" s="85">
        <v>6.6231414147580802E-3</v>
      </c>
    </row>
    <row r="827" spans="1:13" x14ac:dyDescent="0.35">
      <c r="A827" s="23" t="str">
        <f>B555&amp;C785&amp;D827</f>
        <v>CONSUMO PER CAPITA (kg ó litros por individuo)Total AperitivosNO COCINAR EN CASA</v>
      </c>
      <c r="B827" s="23">
        <v>0</v>
      </c>
      <c r="C827" s="23">
        <v>0</v>
      </c>
      <c r="D827" s="23" t="s">
        <v>181</v>
      </c>
      <c r="E827" s="56">
        <v>1.3321761178765599E-2</v>
      </c>
      <c r="F827" s="56">
        <v>8.9893695363981903E-3</v>
      </c>
      <c r="G827" s="56">
        <v>1.3456568209582E-2</v>
      </c>
      <c r="H827" s="56">
        <v>1.09445255457205E-2</v>
      </c>
      <c r="I827" s="56">
        <v>1.1434356503503201E-2</v>
      </c>
      <c r="J827" s="56">
        <v>1.0500553839253799E-2</v>
      </c>
      <c r="K827" s="56">
        <v>1.62233212302983E-2</v>
      </c>
      <c r="L827" s="56">
        <v>1.00241454682003E-2</v>
      </c>
      <c r="M827" s="85">
        <v>1.0668186668269301E-2</v>
      </c>
    </row>
    <row r="828" spans="1:13" x14ac:dyDescent="0.35">
      <c r="A828" s="23" t="str">
        <f>B555&amp;C785&amp;D828</f>
        <v>CONSUMO PER CAPITA (kg ó litros por individuo)Total AperitivosCELEBRACION/FIESTA/SALIR TOMAR</v>
      </c>
      <c r="B828" s="23">
        <v>0</v>
      </c>
      <c r="C828" s="23">
        <v>0</v>
      </c>
      <c r="D828" s="23" t="s">
        <v>183</v>
      </c>
      <c r="E828" s="56">
        <v>6.4565462411183897E-2</v>
      </c>
      <c r="F828" s="56">
        <v>6.8685022933644702E-2</v>
      </c>
      <c r="G828" s="56">
        <v>8.7461833428954305E-2</v>
      </c>
      <c r="H828" s="56">
        <v>5.9958440303696098E-2</v>
      </c>
      <c r="I828" s="56">
        <v>5.3150036013532902E-2</v>
      </c>
      <c r="J828" s="56">
        <v>5.1789974012943399E-2</v>
      </c>
      <c r="K828" s="56">
        <v>7.6067082253211196E-2</v>
      </c>
      <c r="L828" s="56">
        <v>5.5909698056379298E-2</v>
      </c>
      <c r="M828" s="85">
        <v>5.78790056704638E-2</v>
      </c>
    </row>
    <row r="829" spans="1:13" x14ac:dyDescent="0.35">
      <c r="A829" s="23" t="str">
        <f>B555&amp;C785&amp;D829</f>
        <v>CONSUMO PER CAPITA (kg ó litros por individuo)Total AperitivosVIENDO DEPORTES</v>
      </c>
      <c r="B829" s="23">
        <v>0</v>
      </c>
      <c r="C829" s="23">
        <v>0</v>
      </c>
      <c r="D829" s="23" t="s">
        <v>185</v>
      </c>
      <c r="E829" s="56">
        <v>1.53896625199147E-2</v>
      </c>
      <c r="F829" s="56">
        <v>1.12012384631241E-2</v>
      </c>
      <c r="G829" s="56">
        <v>6.5951643356941597E-3</v>
      </c>
      <c r="H829" s="56">
        <v>1.01416219342565E-2</v>
      </c>
      <c r="I829" s="56">
        <v>9.1686671717727992E-3</v>
      </c>
      <c r="J829" s="56">
        <v>6.6759171702344602E-3</v>
      </c>
      <c r="K829" s="56">
        <v>1.3434121515591899E-2</v>
      </c>
      <c r="L829" s="56">
        <v>7.8696591766012798E-3</v>
      </c>
      <c r="M829" s="85">
        <v>9.0448628889209307E-3</v>
      </c>
    </row>
    <row r="830" spans="1:13" x14ac:dyDescent="0.35">
      <c r="A830" s="23" t="str">
        <f>B555&amp;C785&amp;D830</f>
        <v>CONSUMO PER CAPITA (kg ó litros por individuo)Total AperitivosOTROS MOTIVOS</v>
      </c>
      <c r="B830" s="23">
        <v>0</v>
      </c>
      <c r="C830" s="23">
        <v>0</v>
      </c>
      <c r="D830" s="23" t="s">
        <v>186</v>
      </c>
      <c r="E830" s="56">
        <v>2.5301995296860499E-2</v>
      </c>
      <c r="F830" s="56">
        <v>2.4212624106225201E-2</v>
      </c>
      <c r="G830" s="56">
        <v>3.6170578640353702E-2</v>
      </c>
      <c r="H830" s="56">
        <v>2.4820807201052699E-2</v>
      </c>
      <c r="I830" s="56">
        <v>2.21345062134841E-2</v>
      </c>
      <c r="J830" s="56">
        <v>2.6640569120435099E-2</v>
      </c>
      <c r="K830" s="56">
        <v>3.4920437976511801E-2</v>
      </c>
      <c r="L830" s="56">
        <v>2.74551404856672E-2</v>
      </c>
      <c r="M830" s="85">
        <v>2.54204317984871E-2</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75316C202E8FBE4797CDC989E5A23833" ma:contentTypeVersion="19" ma:contentTypeDescription="Crear nuevo documento." ma:contentTypeScope="" ma:versionID="a494e657199c830827ad86294786cce6">
  <xsd:schema xmlns:xsd="http://www.w3.org/2001/XMLSchema" xmlns:xs="http://www.w3.org/2001/XMLSchema" xmlns:p="http://schemas.microsoft.com/office/2006/metadata/properties" xmlns:ns2="8be3414b-2ef9-485f-84d6-269f1d6f703b" xmlns:ns3="724c4985-e433-4d2c-9697-e180992b402a" targetNamespace="http://schemas.microsoft.com/office/2006/metadata/properties" ma:root="true" ma:fieldsID="899e7cd78ef2b4acd7bd8c1f88fe64f4" ns2:_="" ns3:_="">
    <xsd:import namespace="8be3414b-2ef9-485f-84d6-269f1d6f703b"/>
    <xsd:import namespace="724c4985-e433-4d2c-9697-e180992b402a"/>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OCR" minOccurs="0"/>
                <xsd:element ref="ns3:MediaServiceDateTaken" minOccurs="0"/>
                <xsd:element ref="ns3:MediaServiceAutoKeyPoints" minOccurs="0"/>
                <xsd:element ref="ns3:MediaServiceKeyPoints" minOccurs="0"/>
                <xsd:element ref="ns3:MediaServiceLocation" minOccurs="0"/>
                <xsd:element ref="ns3:MediaLengthInSeconds" minOccurs="0"/>
                <xsd:element ref="ns3:lcf76f155ced4ddcb4097134ff3c332f" minOccurs="0"/>
                <xsd:element ref="ns2:TaxCatchAll" minOccurs="0"/>
                <xsd:element ref="ns3:MediaServiceObjectDetectorVersions" minOccurs="0"/>
                <xsd:element ref="ns3:MediaServiceSearchProperties" minOccurs="0"/>
                <xsd:element ref="ns3: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be3414b-2ef9-485f-84d6-269f1d6f703b"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element name="TaxCatchAll" ma:index="23" nillable="true" ma:displayName="Taxonomy Catch All Column" ma:hidden="true" ma:list="{0907d041-451f-4747-b076-47bf0b907713}" ma:internalName="TaxCatchAll" ma:showField="CatchAllData" ma:web="8be3414b-2ef9-485f-84d6-269f1d6f703b">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724c4985-e433-4d2c-9697-e180992b402a"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Etiquetas de imagen" ma:readOnly="false" ma:fieldId="{5cf76f15-5ced-4ddc-b409-7134ff3c332f}" ma:taxonomyMulti="true" ma:sspId="335d02d2-2acc-434b-b7bb-812ff22cbf32"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element name="MediaServiceBillingMetadata" ma:index="26" nillable="true" ma:displayName="MediaServiceBillingMetadata" ma:hidden="true" ma:internalName="MediaServiceBilling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8be3414b-2ef9-485f-84d6-269f1d6f703b" xsi:nil="true"/>
    <lcf76f155ced4ddcb4097134ff3c332f xmlns="724c4985-e433-4d2c-9697-e180992b402a">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F2FBDC52-04EF-448E-9C7C-13750F64661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be3414b-2ef9-485f-84d6-269f1d6f703b"/>
    <ds:schemaRef ds:uri="724c4985-e433-4d2c-9697-e180992b402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2691FB9E-27B1-4BE6-9A22-ABC4B39DE921}">
  <ds:schemaRefs>
    <ds:schemaRef ds:uri="http://schemas.microsoft.com/sharepoint/v3/contenttype/forms"/>
  </ds:schemaRefs>
</ds:datastoreItem>
</file>

<file path=customXml/itemProps3.xml><?xml version="1.0" encoding="utf-8"?>
<ds:datastoreItem xmlns:ds="http://schemas.openxmlformats.org/officeDocument/2006/customXml" ds:itemID="{4A597C7F-84D9-4D0A-88DB-6FF632C0588D}">
  <ds:schemaRef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http://schemas.microsoft.com/office/2006/metadata/properties"/>
    <ds:schemaRef ds:uri="8be3414b-2ef9-485f-84d6-269f1d6f703b"/>
    <ds:schemaRef ds:uri="724c4985-e433-4d2c-9697-e180992b402a"/>
    <ds:schemaRef ds:uri="http://www.w3.org/XML/1998/namespace"/>
    <ds:schemaRef ds:uri="http://purl.org/dc/dcmitype/"/>
  </ds:schemaRefs>
</ds:datastoreItem>
</file>

<file path=docMetadata/LabelInfo.xml><?xml version="1.0" encoding="utf-8"?>
<clbl:labelList xmlns:clbl="http://schemas.microsoft.com/office/2020/mipLabelMetadata">
  <clbl:label id="{3741da7a-79c1-417c-b408-16c0bfe99fca}" enabled="1" method="Standard" siteId="{1e355c04-e0a4-42ed-8e2d-7351591f0ef1}" contentBits="0" removed="0"/>
</clbl:labelLis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2</vt:i4>
      </vt:variant>
    </vt:vector>
  </HeadingPairs>
  <TitlesOfParts>
    <vt:vector size="13" baseType="lpstr">
      <vt:lpstr>PORTADA</vt:lpstr>
      <vt:lpstr>Conclusiones</vt:lpstr>
      <vt:lpstr>VARIABLES</vt:lpstr>
      <vt:lpstr>METODOLOGÍA</vt:lpstr>
      <vt:lpstr>DESPLEGABLES</vt:lpstr>
      <vt:lpstr>KPI_DATOS</vt:lpstr>
      <vt:lpstr>PERFIL_DATOS</vt:lpstr>
      <vt:lpstr>KPI</vt:lpstr>
      <vt:lpstr>MOTIVOS_DATOS</vt:lpstr>
      <vt:lpstr>PERFIL</vt:lpstr>
      <vt:lpstr>MOTIVOS</vt:lpstr>
      <vt:lpstr>KPI!Área_de_impresión</vt:lpstr>
      <vt:lpstr>METODOLOGÍA!Área_de_impresión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Garcia, Fernando (KWSTC)</dc:creator>
  <cp:keywords/>
  <dc:description/>
  <cp:lastModifiedBy>Belén Núñez</cp:lastModifiedBy>
  <cp:revision/>
  <dcterms:created xsi:type="dcterms:W3CDTF">2019-04-04T11:02:49Z</dcterms:created>
  <dcterms:modified xsi:type="dcterms:W3CDTF">2025-05-19T14:26:35Z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0x01010075316C202E8FBE4797CDC989E5A23833</vt:lpwstr>
  </property>
  <property fmtid="{D5CDD505-2E9C-101B-9397-08002B2CF9AE}" pid="3" name="MediaServiceImageTags">
    <vt:lpwstr/>
  </property>
  <property fmtid="{D5CDD505-2E9C-101B-9397-08002B2CF9AE}" pid="4" name="MSIP_Label_3741da7a-79c1-417c-b408-16c0bfe99fca_Enabled">
    <vt:lpwstr>true</vt:lpwstr>
  </property>
  <property fmtid="{D5CDD505-2E9C-101B-9397-08002B2CF9AE}" pid="5" name="MSIP_Label_3741da7a-79c1-417c-b408-16c0bfe99fca_SetDate">
    <vt:lpwstr>2023-02-14T11:33:32Z</vt:lpwstr>
  </property>
  <property fmtid="{D5CDD505-2E9C-101B-9397-08002B2CF9AE}" pid="6" name="MSIP_Label_3741da7a-79c1-417c-b408-16c0bfe99fca_Method">
    <vt:lpwstr>Standard</vt:lpwstr>
  </property>
  <property fmtid="{D5CDD505-2E9C-101B-9397-08002B2CF9AE}" pid="7" name="MSIP_Label_3741da7a-79c1-417c-b408-16c0bfe99fca_Name">
    <vt:lpwstr>Internal Only - Amber</vt:lpwstr>
  </property>
  <property fmtid="{D5CDD505-2E9C-101B-9397-08002B2CF9AE}" pid="8" name="MSIP_Label_3741da7a-79c1-417c-b408-16c0bfe99fca_SiteId">
    <vt:lpwstr>1e355c04-e0a4-42ed-8e2d-7351591f0ef1</vt:lpwstr>
  </property>
  <property fmtid="{D5CDD505-2E9C-101B-9397-08002B2CF9AE}" pid="9" name="MSIP_Label_3741da7a-79c1-417c-b408-16c0bfe99fca_ActionId">
    <vt:lpwstr>c225e2ea-c68a-4a8b-b5bd-1348571ef70e</vt:lpwstr>
  </property>
  <property fmtid="{D5CDD505-2E9C-101B-9397-08002B2CF9AE}" pid="10" name="MSIP_Label_3741da7a-79c1-417c-b408-16c0bfe99fca_ContentBits">
    <vt:lpwstr>0</vt:lpwstr>
  </property>
</Properties>
</file>