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" yWindow="228" windowWidth="14628" windowHeight="7740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pat11ión" sheetId="15" r:id="rId15"/>
    <sheet name="pat12día" sheetId="16" r:id="rId16"/>
    <sheet name="pat13tal" sheetId="17" r:id="rId17"/>
    <sheet name="rem14no)" sheetId="18" r:id="rId18"/>
    <sheet name="rem15no)" sheetId="19" r:id="rId19"/>
    <sheet name="alg16dón" sheetId="20" r:id="rId20"/>
    <sheet name="gir17sol" sheetId="21" r:id="rId21"/>
    <sheet name="soj18oja" sheetId="22" r:id="rId22"/>
    <sheet name="tab19aco" sheetId="23" r:id="rId23"/>
    <sheet name="san20día" sheetId="24" r:id="rId24"/>
    <sheet name="mel21lón" sheetId="25" r:id="rId25"/>
    <sheet name="tom22-V)" sheetId="26" r:id="rId26"/>
    <sheet name="tom23IX)" sheetId="27" r:id="rId27"/>
    <sheet name="tom24II)" sheetId="28" r:id="rId28"/>
    <sheet name="tom25rva" sheetId="29" r:id="rId29"/>
    <sheet name="pim26rva" sheetId="30" r:id="rId30"/>
    <sheet name="ceb27ano" sheetId="31" r:id="rId31"/>
    <sheet name="end28ias" sheetId="32" r:id="rId32"/>
    <sheet name="esp29cas" sheetId="33" r:id="rId33"/>
    <sheet name="cha30ñón" sheetId="34" r:id="rId34"/>
    <sheet name="otr31tas" sheetId="35" r:id="rId35"/>
    <sheet name="bró32oli" sheetId="36" r:id="rId36"/>
    <sheet name="api33pio" sheetId="37" r:id="rId37"/>
    <sheet name="pep34llo" sheetId="38" r:id="rId38"/>
    <sheet name="ber35ena" sheetId="39" r:id="rId39"/>
    <sheet name="cal36aza" sheetId="40" r:id="rId40"/>
    <sheet name="zan37ria" sheetId="41" r:id="rId41"/>
    <sheet name="nab38abo" sheetId="42" r:id="rId42"/>
    <sheet name="pue39rro" sheetId="43" r:id="rId43"/>
    <sheet name="sat40mas" sheetId="44" r:id="rId44"/>
    <sheet name="man41esa" sheetId="45" r:id="rId45"/>
    <sheet name="per42tal" sheetId="46" r:id="rId46"/>
    <sheet name="mel43tón" sheetId="47" r:id="rId47"/>
    <sheet name="kiw44iwi" sheetId="48" r:id="rId48"/>
    <sheet name="nue45uez" sheetId="49" r:id="rId49"/>
    <sheet name="cas46aña" sheetId="50" r:id="rId50"/>
    <sheet name="alm47dra" sheetId="51" r:id="rId51"/>
    <sheet name="ave48ana" sheetId="52" r:id="rId52"/>
    <sheet name="uva49esa" sheetId="53" r:id="rId53"/>
    <sheet name="uva50ión" sheetId="54" r:id="rId54"/>
    <sheet name="vin51sto" sheetId="55" r:id="rId55"/>
    <sheet name="ace52ezo" sheetId="56" r:id="rId56"/>
    <sheet name="ace53ara" sheetId="57" r:id="rId57"/>
    <sheet name="ace54ite" sheetId="58" r:id="rId58"/>
    <sheet name="Hoja_del_programa" sheetId="59" r:id="rId59"/>
  </sheets>
  <externalReferences>
    <externalReference r:id="rId62"/>
    <externalReference r:id="rId63"/>
  </externalReferences>
  <definedNames>
    <definedName name="_xlnm.Print_Area" localSheetId="1">'índice'!$A$1:$I$78</definedName>
    <definedName name="_xlnm.Print_Area" localSheetId="0">'portada'!$A$1:$K$70</definedName>
    <definedName name="_xlnm.Print_Area" localSheetId="2">'resumen nacional'!$A$1:$AB$94</definedName>
    <definedName name="CALEABRIL" localSheetId="0">#REF!</definedName>
    <definedName name="CALEABRIL">#REF!</definedName>
    <definedName name="CALEAGOSTO" localSheetId="0">#REF!</definedName>
    <definedName name="CALEAGOSTO">#REF!</definedName>
    <definedName name="CALEAÑOAVANCE" localSheetId="0">#REF!</definedName>
    <definedName name="CALEAÑOAVANCE">#REF!</definedName>
    <definedName name="CALEDICIEMBRE" localSheetId="0">#REF!</definedName>
    <definedName name="CALEDICIEMBRE">#REF!</definedName>
    <definedName name="CALEENERO" localSheetId="0">#REF!</definedName>
    <definedName name="CALEENERO">#REF!</definedName>
    <definedName name="CALEFEBRERO" localSheetId="0">#REF!</definedName>
    <definedName name="CALEFEBRERO">#REF!</definedName>
    <definedName name="CALEJULIO" localSheetId="0">#REF!</definedName>
    <definedName name="CALEJULIO">#REF!</definedName>
    <definedName name="CALEJUNIO" localSheetId="0">#REF!</definedName>
    <definedName name="CALEJUNIO">#REF!</definedName>
    <definedName name="CALEMARZO" localSheetId="0">#REF!</definedName>
    <definedName name="CALEMARZO">#REF!</definedName>
    <definedName name="CALEMAYO" localSheetId="0">#REF!</definedName>
    <definedName name="CALEMAYO">#REF!</definedName>
    <definedName name="CALENOVIEMBRE" localSheetId="0">#REF!</definedName>
    <definedName name="CALENOVIEMBRE">#REF!</definedName>
    <definedName name="CALEOCTUBRE" localSheetId="0">#REF!</definedName>
    <definedName name="CALEOCTUBRE">#REF!</definedName>
    <definedName name="CALESEPTIEMBRE" localSheetId="0">#REF!</definedName>
    <definedName name="CALESEPTIEMBRE">#REF!</definedName>
    <definedName name="CALETOTAL" localSheetId="0">#REF!</definedName>
    <definedName name="CALETOTAL">#REF!</definedName>
    <definedName name="Menú_cuaderno" localSheetId="55">'ace52ezo'!#REF!</definedName>
    <definedName name="Menú_cuaderno" localSheetId="56">'ace53ara'!#REF!</definedName>
    <definedName name="Menú_cuaderno" localSheetId="57">'ace54ite'!#REF!</definedName>
    <definedName name="Menú_cuaderno" localSheetId="19">'alg16dón'!#REF!</definedName>
    <definedName name="Menú_cuaderno" localSheetId="50">'alm47dra'!#REF!</definedName>
    <definedName name="Menú_cuaderno" localSheetId="36">'api33pio'!#REF!</definedName>
    <definedName name="Menú_cuaderno" localSheetId="13">'arr10roz'!#REF!</definedName>
    <definedName name="Menú_cuaderno" localSheetId="51">'ave48ana'!#REF!</definedName>
    <definedName name="Menú_cuaderno" localSheetId="9">'ave6ena'!#REF!</definedName>
    <definedName name="Menú_cuaderno" localSheetId="38">'ber35ena'!#REF!</definedName>
    <definedName name="Menú_cuaderno" localSheetId="35">'bró32oli'!#REF!</definedName>
    <definedName name="Menú_cuaderno" localSheetId="39">'cal36aza'!#REF!</definedName>
    <definedName name="Menú_cuaderno" localSheetId="49">'cas46aña'!#REF!</definedName>
    <definedName name="Menú_cuaderno" localSheetId="30">'ceb27ano'!#REF!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33">'cha30ñón'!#REF!</definedName>
    <definedName name="Menú_cuaderno" localSheetId="31">'end28ias'!#REF!</definedName>
    <definedName name="Menú_cuaderno" localSheetId="32">'esp29cas'!#REF!</definedName>
    <definedName name="Menú_cuaderno" localSheetId="20">'gir17sol'!#REF!</definedName>
    <definedName name="Menú_cuaderno" localSheetId="47">'kiw44iwi'!#REF!</definedName>
    <definedName name="Menú_cuaderno" localSheetId="12">'maí9aíz'!#REF!</definedName>
    <definedName name="Menú_cuaderno" localSheetId="44">'man41esa'!#REF!</definedName>
    <definedName name="Menú_cuaderno" localSheetId="24">'mel21lón'!#REF!</definedName>
    <definedName name="Menú_cuaderno" localSheetId="46">'mel43tón'!#REF!</definedName>
    <definedName name="Menú_cuaderno" localSheetId="41">'nab38abo'!#REF!</definedName>
    <definedName name="Menú_cuaderno" localSheetId="48">'nue45uez'!#REF!</definedName>
    <definedName name="Menú_cuaderno" localSheetId="34">'otr31tas'!#REF!</definedName>
    <definedName name="Menú_cuaderno" localSheetId="14">'pat11ión'!#REF!</definedName>
    <definedName name="Menú_cuaderno" localSheetId="15">'pat12día'!#REF!</definedName>
    <definedName name="Menú_cuaderno" localSheetId="16">'pat13tal'!#REF!</definedName>
    <definedName name="Menú_cuaderno" localSheetId="37">'pep34llo'!#REF!</definedName>
    <definedName name="Menú_cuaderno" localSheetId="45">'per42tal'!#REF!</definedName>
    <definedName name="Menú_cuaderno" localSheetId="29">'pim26rva'!#REF!</definedName>
    <definedName name="Menú_cuaderno" localSheetId="42">'pue39rro'!#REF!</definedName>
    <definedName name="Menú_cuaderno" localSheetId="17">'rem14no)'!#REF!</definedName>
    <definedName name="Menú_cuaderno" localSheetId="18">'rem15no)'!#REF!</definedName>
    <definedName name="Menú_cuaderno" localSheetId="23">'san20día'!#REF!</definedName>
    <definedName name="Menú_cuaderno" localSheetId="43">'sat40mas'!#REF!</definedName>
    <definedName name="Menú_cuaderno" localSheetId="21">'soj18oja'!#REF!</definedName>
    <definedName name="Menú_cuaderno" localSheetId="22">'tab19aco'!#REF!</definedName>
    <definedName name="Menú_cuaderno" localSheetId="25">'tom22-V)'!#REF!</definedName>
    <definedName name="Menú_cuaderno" localSheetId="26">'tom23IX)'!#REF!</definedName>
    <definedName name="Menú_cuaderno" localSheetId="27">'tom24II)'!#REF!</definedName>
    <definedName name="Menú_cuaderno" localSheetId="28">'tom25rva'!#REF!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'uva49esa'!#REF!</definedName>
    <definedName name="Menú_cuaderno" localSheetId="53">'uva50ión'!#REF!</definedName>
    <definedName name="Menú_cuaderno" localSheetId="54">'vin51sto'!#REF!</definedName>
    <definedName name="Menú_cuaderno" localSheetId="40">'zan37ria'!#REF!</definedName>
    <definedName name="Menú_cuaderno">'tri0ndo'!#REF!</definedName>
    <definedName name="Menú_índice">'índice'!$A$89:$D$106</definedName>
    <definedName name="Menú_portada" localSheetId="0">'portada'!$A$77:$D$90</definedName>
    <definedName name="Menú_portada">#REF!</definedName>
    <definedName name="Menú_resumen">'resumen nacional'!$A$160:$D$173</definedName>
    <definedName name="MESCORTO" localSheetId="0">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<sst xmlns="http://schemas.openxmlformats.org/spreadsheetml/2006/main" count="4232" uniqueCount="329">
  <si>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</si>
  <si>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</si>
  <si>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</si>
  <si>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</si>
  <si>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</si>
  <si>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</si>
  <si>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</si>
  <si>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</si>
  <si>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</si>
  <si>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</si>
  <si>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</si>
  <si>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</si>
  <si>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</si>
  <si>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</si>
  <si>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</si>
  <si>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</si>
  <si>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</si>
  <si>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</si>
  <si>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</si>
  <si>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</si>
  <si>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</si>
  <si>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</si>
  <si>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</si>
  <si>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</si>
  <si>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</si>
  <si>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</si>
  <si>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</si>
  <si>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</si>
  <si>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</si>
  <si>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</si>
  <si>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</si>
  <si>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</si>
  <si>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</si>
  <si>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</si>
  <si>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</si>
  <si>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</si>
  <si>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</si>
  <si>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</si>
  <si>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</si>
  <si>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</si>
  <si>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</si>
  <si>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</si>
  <si>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</si>
  <si>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</si>
  <si>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</si>
  <si>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</si>
  <si>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</si>
  <si>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</si>
  <si>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</si>
  <si>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</si>
  <si>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</si>
  <si>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</si>
  <si>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</si>
  <si>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</si>
  <si>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</si>
  <si>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</si>
  <si>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</si>
  <si>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</si>
  <si>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</si>
  <si>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</si>
  <si>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</si>
  <si>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</si>
  <si>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</si>
  <si>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</si>
  <si>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</si>
  <si>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</si>
  <si>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</si>
  <si>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</si>
  <si>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</si>
  <si>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</si>
  <si>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2015 SEPTIEMBRE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</si>
  <si>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</si>
  <si>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</si>
  <si>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</si>
  <si>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</si>
  <si>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</si>
  <si>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</si>
  <si>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</si>
  <si>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</si>
  <si>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</si>
  <si>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</si>
  <si>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PATATA MEDIA ESTACIÓN</t>
  </si>
  <si>
    <t>PATATA TARDÍA</t>
  </si>
  <si>
    <t>PATATA TOTAL</t>
  </si>
  <si>
    <t>REMOLACHA AZUCARERA (R. VERANO)</t>
  </si>
  <si>
    <t>REMOLACHA AZUCARERA (R. INVIERNO)</t>
  </si>
  <si>
    <t>ALGODÓN</t>
  </si>
  <si>
    <t>GIRASOL</t>
  </si>
  <si>
    <t>SOJA</t>
  </si>
  <si>
    <t>TABACO</t>
  </si>
  <si>
    <t>SANDÍA</t>
  </si>
  <si>
    <t>MELÓN</t>
  </si>
  <si>
    <t>TOMATE (REC. 1-I/31-V)</t>
  </si>
  <si>
    <t>TOMATE (REC. 1-VI/30-IX)</t>
  </si>
  <si>
    <t>TOMATE (REC. 1-X/31XII)</t>
  </si>
  <si>
    <t>TOMATE CONSERVA</t>
  </si>
  <si>
    <t>PIMIENTO CONSERVA</t>
  </si>
  <si>
    <t>CEBOLLA GRANO Y MEDIO GRANO</t>
  </si>
  <si>
    <t>ENDIVIAS</t>
  </si>
  <si>
    <t>ESPINACAS</t>
  </si>
  <si>
    <t>CHAMPIÑÓN</t>
  </si>
  <si>
    <t>OTRAS SETAS</t>
  </si>
  <si>
    <t>BRÓCOLI</t>
  </si>
  <si>
    <t>APIO</t>
  </si>
  <si>
    <t>PEPINILLO</t>
  </si>
  <si>
    <t>BERENJENA</t>
  </si>
  <si>
    <t>CALABAZA</t>
  </si>
  <si>
    <t>ZANAHORIA</t>
  </si>
  <si>
    <t>NABO</t>
  </si>
  <si>
    <t>PUERRO</t>
  </si>
  <si>
    <t>SATSUMAS</t>
  </si>
  <si>
    <t>MANZANA DE MESA</t>
  </si>
  <si>
    <t>PERA TOTAL</t>
  </si>
  <si>
    <t>MELOCOTÓN</t>
  </si>
  <si>
    <t>KIWI</t>
  </si>
  <si>
    <t>NUEZ</t>
  </si>
  <si>
    <t>CASTAÑA</t>
  </si>
  <si>
    <t>ALMENDRA</t>
  </si>
  <si>
    <t>AVELLANA</t>
  </si>
  <si>
    <t>UVA DE MESA</t>
  </si>
  <si>
    <t>UVA VINIFICACIÓN</t>
  </si>
  <si>
    <t>VINO + MOSTO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</si>
  <si>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</si>
  <si>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</si>
  <si>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</si>
  <si>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</si>
  <si>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</si>
  <si>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</si>
  <si>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</si>
  <si>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</si>
  <si>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</si>
  <si>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</si>
  <si>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MES (*)</t>
  </si>
  <si>
    <t>SEPTIEMBRE 2015</t>
  </si>
  <si>
    <t>HORTALIZAS</t>
  </si>
  <si>
    <t>tomate (rec. 1-i/31-v)</t>
  </si>
  <si>
    <t>apio</t>
  </si>
  <si>
    <t>berenjena</t>
  </si>
  <si>
    <t>zanahoria</t>
  </si>
  <si>
    <t>nabo</t>
  </si>
  <si>
    <t>puerro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</si>
  <si>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</si>
  <si>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</si>
  <si>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</si>
  <si>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</si>
  <si>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</si>
  <si>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</si>
  <si>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</si>
  <si>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</si>
  <si>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</si>
  <si>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</si>
  <si>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</si>
  <si>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</si>
  <si>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</si>
  <si>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</si>
  <si>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</si>
  <si>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</si>
  <si>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</si>
  <si>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</si>
  <si>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</si>
  <si>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</si>
  <si>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</si>
  <si>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</si>
  <si>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</si>
  <si>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</si>
  <si>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</si>
  <si>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</si>
  <si>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</si>
  <si>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</si>
  <si>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</si>
  <si>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</si>
  <si>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</si>
  <si>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</si>
  <si>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</si>
  <si>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</si>
  <si>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</si>
  <si>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</si>
  <si>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</si>
  <si>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</si>
  <si>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</si>
  <si>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</si>
  <si>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</si>
  <si>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</si>
  <si>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</si>
  <si>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</si>
  <si>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</si>
  <si>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</si>
  <si>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</si>
  <si>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</si>
  <si>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</si>
  <si>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</si>
  <si>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</si>
  <si>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</si>
  <si>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</si>
  <si>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</si>
  <si>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</si>
  <si>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</si>
  <si>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</si>
  <si>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</si>
  <si>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</si>
  <si>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</si>
  <si>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</si>
  <si>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habas verdes</t>
  </si>
  <si>
    <t>escarolas</t>
  </si>
  <si>
    <t>espinacas</t>
  </si>
  <si>
    <t>brócoli</t>
  </si>
  <si>
    <t>pepino</t>
  </si>
  <si>
    <t>calabaza</t>
  </si>
  <si>
    <t>calabacín</t>
  </si>
  <si>
    <t>CÍTRICOS</t>
  </si>
  <si>
    <t>naranja dulce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</si>
  <si>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</si>
  <si>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</si>
  <si>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</si>
  <si>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</si>
  <si>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</si>
  <si>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</si>
  <si>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</si>
  <si>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</si>
  <si>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</si>
  <si>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melocotón</t>
  </si>
  <si>
    <t>ciruela</t>
  </si>
  <si>
    <t>plátano</t>
  </si>
  <si>
    <t>higo</t>
  </si>
  <si>
    <t>kiwi</t>
  </si>
  <si>
    <t>aguacate</t>
  </si>
  <si>
    <t>nectarina</t>
  </si>
  <si>
    <t>nuez</t>
  </si>
  <si>
    <t>castaña</t>
  </si>
  <si>
    <t>frambuesa</t>
  </si>
  <si>
    <t>almendra</t>
  </si>
  <si>
    <t>avellana</t>
  </si>
  <si>
    <t>VIÑEDO</t>
  </si>
  <si>
    <t>uva de mesa</t>
  </si>
  <si>
    <t>uva vinificación</t>
  </si>
  <si>
    <t>uva pasa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</si>
  <si>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</si>
  <si>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</si>
  <si>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</si>
  <si>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</si>
  <si>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</si>
  <si>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</si>
  <si>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</si>
  <si>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</si>
  <si>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</si>
  <si>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</si>
  <si>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</si>
  <si>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</si>
  <si>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</si>
  <si>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</si>
  <si>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</si>
  <si>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</si>
  <si>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</si>
  <si>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</si>
  <si>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</si>
  <si>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patata media estación</t>
  </si>
  <si>
    <t xml:space="preserve"> patata tardía</t>
  </si>
  <si>
    <t xml:space="preserve"> patata total</t>
  </si>
  <si>
    <t xml:space="preserve"> remolacha azucarera (r. verano)</t>
  </si>
  <si>
    <t xml:space="preserve"> remolacha azucarera (r. invierno)</t>
  </si>
  <si>
    <t xml:space="preserve"> algodón</t>
  </si>
  <si>
    <t xml:space="preserve"> girasol</t>
  </si>
  <si>
    <t xml:space="preserve"> soja</t>
  </si>
  <si>
    <t xml:space="preserve"> tabaco</t>
  </si>
  <si>
    <t xml:space="preserve"> sandía</t>
  </si>
  <si>
    <t xml:space="preserve"> melón</t>
  </si>
  <si>
    <t xml:space="preserve"> tomate (rec. 1-i/31-v)</t>
  </si>
  <si>
    <t xml:space="preserve"> tomate (rec. 1-vi/30-ix)</t>
  </si>
  <si>
    <t xml:space="preserve"> tomate (rec. 1-x/31xii)</t>
  </si>
  <si>
    <t xml:space="preserve"> tomate conserva</t>
  </si>
  <si>
    <t xml:space="preserve"> pimiento conserva</t>
  </si>
  <si>
    <t xml:space="preserve"> cebolla grano y medio grano</t>
  </si>
  <si>
    <t xml:space="preserve"> endivias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</si>
  <si>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</si>
  <si>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</si>
  <si>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</si>
  <si>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</si>
  <si>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apio</t>
  </si>
  <si>
    <t xml:space="preserve"> pepinillo</t>
  </si>
  <si>
    <t xml:space="preserve"> berenjena</t>
  </si>
  <si>
    <t xml:space="preserve"> calabaza</t>
  </si>
  <si>
    <t xml:space="preserve"> zanahoria</t>
  </si>
  <si>
    <t xml:space="preserve"> nabo</t>
  </si>
  <si>
    <t xml:space="preserve"> puerro</t>
  </si>
  <si>
    <t xml:space="preserve"> satsumas</t>
  </si>
  <si>
    <t xml:space="preserve"> manzana de mesa</t>
  </si>
  <si>
    <t xml:space="preserve"> pera total</t>
  </si>
  <si>
    <t xml:space="preserve"> melocotón</t>
  </si>
  <si>
    <t xml:space="preserve"> kiwi</t>
  </si>
  <si>
    <t xml:space="preserve"> nuez</t>
  </si>
  <si>
    <t xml:space="preserve"> castaña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</si>
  <si>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</si>
  <si>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</si>
  <si>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</si>
  <si>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</si>
  <si>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vino + mosto</t>
  </si>
  <si>
    <t xml:space="preserve"> aceituna de aderezo</t>
  </si>
  <si>
    <t xml:space="preserve"> aceituna de almazara</t>
  </si>
  <si>
    <t xml:space="preserve"> aceite</t>
  </si>
  <si>
    <t xml:space="preserve"> </t>
  </si>
  <si>
    <t>DEFINITIVO</t>
  </si>
  <si>
    <t>PRODUCCIONES (1000 Hectolitros)</t>
  </si>
  <si>
    <t>cereales otoño invierno</t>
  </si>
  <si>
    <t>remolacha total</t>
  </si>
  <si>
    <t>DEFINIT.</t>
  </si>
  <si>
    <t>endivias   (**)</t>
  </si>
  <si>
    <t>champiñón   (**)</t>
  </si>
  <si>
    <t>otras setas   (**)</t>
  </si>
  <si>
    <t>pepinillo   (**)</t>
  </si>
  <si>
    <t>rábano   (**)</t>
  </si>
  <si>
    <t>limón (***)</t>
  </si>
  <si>
    <t>pomelo (***)</t>
  </si>
  <si>
    <t>mandarina total</t>
  </si>
  <si>
    <t>manzana total</t>
  </si>
  <si>
    <t>(*) Mes al que corresponde la última estimación</t>
  </si>
  <si>
    <t>(**) La superficie se expresa en miles de áreas</t>
  </si>
  <si>
    <t>(***) Se ha producido un cambio en la metodología en 2014</t>
  </si>
  <si>
    <t>(****) Producción total de Vino y Mosto en miles de Hectolitros. No corresponde a las existencias  a 25 de noviembre</t>
  </si>
  <si>
    <t>Nota.- En la Comunidad Autónoma de Madrid, sin actualizar datos por falta de envío de los datos requeridos</t>
  </si>
  <si>
    <t>vino + mosto (****)</t>
  </si>
  <si>
    <t>MINISTERIO DE AGRICULTURA, ALIMENTACIÓN Y MEDIO AMBIENTE</t>
  </si>
  <si>
    <t>SECRETARÍA GENERAL TÉCNICA</t>
  </si>
  <si>
    <t>SUBDIRECCIÓN GENERAL DE ESTADÍSTICA</t>
  </si>
  <si>
    <t xml:space="preserve">Área de Estadísticas Físicas </t>
  </si>
  <si>
    <t>AVANCES DE SUPERFICIES Y PRODUCCIONES AGRÍCOLAS</t>
  </si>
  <si>
    <t>ESTIMACIONES DE SEPTIEMBRE</t>
  </si>
  <si>
    <t>3. DISPONIBLE EN LA WEB DEL MAGRAMA:</t>
  </si>
  <si>
    <t xml:space="preserve">     http://www.magrama.es/</t>
  </si>
  <si>
    <t>FECHA:  30/09/2015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</si>
</sst>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#,##0.000000000"/>
    <numFmt numFmtId="173" formatCode="#,##0.0000000000"/>
    <numFmt numFmtId="174" formatCode="#,##0.00000000000"/>
    <numFmt numFmtId="175" formatCode="#,##0.000000000000"/>
    <numFmt numFmtId="176" formatCode="#,##0.00_);\(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8"/>
      <name val="Courier"/>
      <family val="0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94">
    <xf numFmtId="0" fontId="0" fillId="0" borderId="0" xfId="0" applyFont="1" applyAlignment="1">
      <alignment/>
    </xf>
    <xf numFmtId="0" fontId="4" fillId="0" borderId="0" xfId="51" applyFont="1" applyAlignment="1">
      <alignment vertical="justify"/>
      <protection/>
    </xf>
    <xf numFmtId="0" fontId="4" fillId="33" borderId="0" xfId="51" applyFont="1" applyFill="1" applyAlignment="1">
      <alignment vertical="justify"/>
      <protection/>
    </xf>
    <xf numFmtId="0" fontId="5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 vertical="justify"/>
      <protection/>
    </xf>
    <xf numFmtId="0" fontId="5" fillId="33" borderId="0" xfId="51" applyFont="1" applyFill="1" applyBorder="1" applyAlignment="1" quotePrefix="1">
      <alignment horizontal="left" vertical="justify"/>
      <protection/>
    </xf>
    <xf numFmtId="0" fontId="5" fillId="33" borderId="0" xfId="51" applyFont="1" applyFill="1" applyBorder="1" applyAlignment="1">
      <alignment horizontal="left" vertical="center"/>
      <protection/>
    </xf>
    <xf numFmtId="0" fontId="2" fillId="0" borderId="0" xfId="51">
      <alignment/>
      <protection/>
    </xf>
    <xf numFmtId="0" fontId="6" fillId="34" borderId="10" xfId="51" applyFont="1" applyFill="1" applyBorder="1" applyAlignment="1" quotePrefix="1">
      <alignment horizontal="center" vertical="justify"/>
      <protection/>
    </xf>
    <xf numFmtId="0" fontId="6" fillId="33" borderId="0" xfId="51" applyFont="1" applyFill="1" applyBorder="1" applyAlignment="1">
      <alignment vertical="justify"/>
      <protection/>
    </xf>
    <xf numFmtId="0" fontId="6" fillId="33" borderId="0" xfId="51" applyFont="1" applyFill="1" applyAlignment="1">
      <alignment vertical="justify"/>
      <protection/>
    </xf>
    <xf numFmtId="0" fontId="5" fillId="0" borderId="0" xfId="51" applyFont="1" applyAlignment="1">
      <alignment vertical="justify"/>
      <protection/>
    </xf>
    <xf numFmtId="0" fontId="6" fillId="34" borderId="11" xfId="51" applyFont="1" applyFill="1" applyBorder="1" applyAlignment="1" quotePrefix="1">
      <alignment horizontal="center" vertical="justify"/>
      <protection/>
    </xf>
    <xf numFmtId="0" fontId="6" fillId="34" borderId="12" xfId="51" applyFont="1" applyFill="1" applyBorder="1" applyAlignment="1">
      <alignment vertical="justify"/>
      <protection/>
    </xf>
    <xf numFmtId="0" fontId="6" fillId="34" borderId="13" xfId="51" applyFont="1" applyFill="1" applyBorder="1" applyAlignment="1">
      <alignment vertical="justify"/>
      <protection/>
    </xf>
    <xf numFmtId="0" fontId="6" fillId="34" borderId="14" xfId="51" applyFont="1" applyFill="1" applyBorder="1" applyAlignment="1">
      <alignment vertical="justify"/>
      <protection/>
    </xf>
    <xf numFmtId="1" fontId="6" fillId="34" borderId="15" xfId="51" applyNumberFormat="1" applyFont="1" applyFill="1" applyBorder="1" applyAlignment="1">
      <alignment horizontal="center" vertical="justify"/>
      <protection/>
    </xf>
    <xf numFmtId="1" fontId="6" fillId="34" borderId="16" xfId="51" applyNumberFormat="1" applyFont="1" applyFill="1" applyBorder="1" applyAlignment="1">
      <alignment horizontal="center" vertical="justify"/>
      <protection/>
    </xf>
    <xf numFmtId="1" fontId="6" fillId="34" borderId="17" xfId="51" applyNumberFormat="1" applyFont="1" applyFill="1" applyBorder="1" applyAlignment="1">
      <alignment horizontal="center" vertical="justify"/>
      <protection/>
    </xf>
    <xf numFmtId="1" fontId="6" fillId="33" borderId="0" xfId="51" applyNumberFormat="1" applyFont="1" applyFill="1" applyAlignment="1">
      <alignment horizontal="center" vertical="justify"/>
      <protection/>
    </xf>
    <xf numFmtId="0" fontId="6" fillId="34" borderId="18" xfId="51" applyFont="1" applyFill="1" applyBorder="1" applyAlignment="1">
      <alignment vertical="justify"/>
      <protection/>
    </xf>
    <xf numFmtId="0" fontId="6" fillId="34" borderId="12" xfId="51" applyFont="1" applyFill="1" applyBorder="1" applyAlignment="1">
      <alignment horizontal="center" vertical="justify"/>
      <protection/>
    </xf>
    <xf numFmtId="0" fontId="6" fillId="34" borderId="13" xfId="51" applyFont="1" applyFill="1" applyBorder="1" applyAlignment="1">
      <alignment horizontal="center" vertical="justify"/>
      <protection/>
    </xf>
    <xf numFmtId="0" fontId="6" fillId="34" borderId="14" xfId="51" applyFont="1" applyFill="1" applyBorder="1" applyAlignment="1">
      <alignment horizontal="center" vertical="justify"/>
      <protection/>
    </xf>
    <xf numFmtId="0" fontId="6" fillId="33" borderId="0" xfId="51" applyFont="1" applyFill="1" applyAlignment="1">
      <alignment horizontal="center" vertical="justify"/>
      <protection/>
    </xf>
    <xf numFmtId="0" fontId="4" fillId="33" borderId="19" xfId="51" applyFont="1" applyFill="1" applyBorder="1" applyAlignment="1">
      <alignment horizontal="fill" vertical="justify"/>
      <protection/>
    </xf>
    <xf numFmtId="0" fontId="4" fillId="33" borderId="0" xfId="51" applyFont="1" applyFill="1" applyAlignment="1">
      <alignment horizontal="fill" vertical="justify"/>
      <protection/>
    </xf>
    <xf numFmtId="0" fontId="4" fillId="33" borderId="0" xfId="51" applyFont="1" applyFill="1" applyBorder="1" applyAlignment="1">
      <alignment horizontal="fill" vertical="justify"/>
      <protection/>
    </xf>
    <xf numFmtId="0" fontId="4" fillId="33" borderId="20" xfId="51" applyFont="1" applyFill="1" applyBorder="1" applyAlignment="1">
      <alignment horizontal="fill" vertical="justify"/>
      <protection/>
    </xf>
    <xf numFmtId="0" fontId="7" fillId="33" borderId="19" xfId="51" applyFont="1" applyFill="1" applyBorder="1" applyAlignment="1" quotePrefix="1">
      <alignment horizontal="left" vertical="justify"/>
      <protection/>
    </xf>
    <xf numFmtId="0" fontId="7" fillId="33" borderId="0" xfId="51" applyFont="1" applyFill="1" applyAlignment="1">
      <alignment vertical="justify"/>
      <protection/>
    </xf>
    <xf numFmtId="3" fontId="7" fillId="33" borderId="0" xfId="51" applyNumberFormat="1" applyFont="1" applyFill="1" applyAlignment="1" applyProtection="1">
      <alignment vertical="justify"/>
      <protection/>
    </xf>
    <xf numFmtId="164" fontId="7" fillId="33" borderId="0" xfId="51" applyNumberFormat="1" applyFont="1" applyFill="1" applyAlignment="1" applyProtection="1">
      <alignment vertical="justify"/>
      <protection/>
    </xf>
    <xf numFmtId="165" fontId="7" fillId="33" borderId="0" xfId="51" applyNumberFormat="1" applyFont="1" applyFill="1" applyBorder="1" applyAlignment="1" applyProtection="1">
      <alignment vertical="justify"/>
      <protection/>
    </xf>
    <xf numFmtId="164" fontId="7" fillId="33" borderId="20" xfId="51" applyNumberFormat="1" applyFont="1" applyFill="1" applyBorder="1" applyAlignment="1" applyProtection="1">
      <alignment vertical="justify"/>
      <protection/>
    </xf>
    <xf numFmtId="0" fontId="7" fillId="0" borderId="0" xfId="51" applyFont="1" applyAlignment="1">
      <alignment vertical="justify"/>
      <protection/>
    </xf>
    <xf numFmtId="0" fontId="7" fillId="0" borderId="19" xfId="51" applyFont="1" applyBorder="1" applyAlignment="1">
      <alignment vertical="justify"/>
      <protection/>
    </xf>
    <xf numFmtId="0" fontId="7" fillId="33" borderId="19" xfId="51" applyFont="1" applyFill="1" applyBorder="1" applyAlignment="1">
      <alignment vertical="justify"/>
      <protection/>
    </xf>
    <xf numFmtId="0" fontId="6" fillId="34" borderId="21" xfId="51" applyFont="1" applyFill="1" applyBorder="1" applyAlignment="1">
      <alignment vertical="justify"/>
      <protection/>
    </xf>
    <xf numFmtId="0" fontId="6" fillId="34" borderId="22" xfId="51" applyFont="1" applyFill="1" applyBorder="1" applyAlignment="1">
      <alignment vertical="justify"/>
      <protection/>
    </xf>
    <xf numFmtId="3" fontId="6" fillId="34" borderId="22" xfId="51" applyNumberFormat="1" applyFont="1" applyFill="1" applyBorder="1" applyAlignment="1" applyProtection="1">
      <alignment vertical="justify"/>
      <protection/>
    </xf>
    <xf numFmtId="164" fontId="6" fillId="34" borderId="23" xfId="51" applyNumberFormat="1" applyFont="1" applyFill="1" applyBorder="1" applyAlignment="1" applyProtection="1">
      <alignment vertical="justify"/>
      <protection/>
    </xf>
    <xf numFmtId="164" fontId="6" fillId="33" borderId="0" xfId="51" applyNumberFormat="1" applyFont="1" applyFill="1" applyAlignment="1" applyProtection="1">
      <alignment vertical="justify"/>
      <protection/>
    </xf>
    <xf numFmtId="164" fontId="6" fillId="34" borderId="24" xfId="51" applyNumberFormat="1" applyFont="1" applyFill="1" applyBorder="1" applyAlignment="1" applyProtection="1">
      <alignment vertical="justify"/>
      <protection/>
    </xf>
    <xf numFmtId="0" fontId="6" fillId="0" borderId="0" xfId="51" applyFont="1" applyAlignment="1">
      <alignment vertical="justify"/>
      <protection/>
    </xf>
    <xf numFmtId="0" fontId="6" fillId="34" borderId="21" xfId="51" applyFont="1" applyFill="1" applyBorder="1" applyAlignment="1" quotePrefix="1">
      <alignment horizontal="left" vertical="justify"/>
      <protection/>
    </xf>
    <xf numFmtId="0" fontId="7" fillId="33" borderId="0" xfId="51" applyFont="1" applyFill="1" applyBorder="1" applyAlignment="1">
      <alignment vertical="justify"/>
      <protection/>
    </xf>
    <xf numFmtId="3" fontId="7" fillId="33" borderId="0" xfId="51" applyNumberFormat="1" applyFont="1" applyFill="1" applyBorder="1" applyAlignment="1" applyProtection="1">
      <alignment vertical="justify"/>
      <protection/>
    </xf>
    <xf numFmtId="164" fontId="7" fillId="33" borderId="0" xfId="51" applyNumberFormat="1" applyFont="1" applyFill="1" applyBorder="1" applyAlignment="1" applyProtection="1">
      <alignment vertical="justify"/>
      <protection/>
    </xf>
    <xf numFmtId="0" fontId="7" fillId="34" borderId="25" xfId="51" applyFont="1" applyFill="1" applyBorder="1" applyAlignment="1">
      <alignment vertical="justify"/>
      <protection/>
    </xf>
    <xf numFmtId="0" fontId="7" fillId="34" borderId="16" xfId="51" applyFont="1" applyFill="1" applyBorder="1" applyAlignment="1">
      <alignment vertical="justify"/>
      <protection/>
    </xf>
    <xf numFmtId="3" fontId="7" fillId="34" borderId="16" xfId="51" applyNumberFormat="1" applyFont="1" applyFill="1" applyBorder="1" applyAlignment="1" applyProtection="1">
      <alignment vertical="justify"/>
      <protection/>
    </xf>
    <xf numFmtId="164" fontId="7" fillId="34" borderId="17" xfId="51" applyNumberFormat="1" applyFont="1" applyFill="1" applyBorder="1" applyAlignment="1" applyProtection="1">
      <alignment vertical="justify"/>
      <protection/>
    </xf>
    <xf numFmtId="165" fontId="7" fillId="34" borderId="15" xfId="51" applyNumberFormat="1" applyFont="1" applyFill="1" applyBorder="1" applyAlignment="1" applyProtection="1">
      <alignment vertical="justify"/>
      <protection/>
    </xf>
    <xf numFmtId="165" fontId="7" fillId="34" borderId="16" xfId="51" applyNumberFormat="1" applyFont="1" applyFill="1" applyBorder="1" applyAlignment="1" applyProtection="1">
      <alignment vertical="justify"/>
      <protection/>
    </xf>
    <xf numFmtId="0" fontId="6" fillId="34" borderId="19" xfId="51" applyFont="1" applyFill="1" applyBorder="1" applyAlignment="1">
      <alignment vertical="justify"/>
      <protection/>
    </xf>
    <xf numFmtId="0" fontId="6" fillId="34" borderId="0" xfId="51" applyFont="1" applyFill="1" applyBorder="1" applyAlignment="1">
      <alignment vertical="justify"/>
      <protection/>
    </xf>
    <xf numFmtId="3" fontId="6" fillId="34" borderId="0" xfId="51" applyNumberFormat="1" applyFont="1" applyFill="1" applyBorder="1" applyAlignment="1" applyProtection="1">
      <alignment vertical="justify"/>
      <protection/>
    </xf>
    <xf numFmtId="164" fontId="6" fillId="34" borderId="20" xfId="51" applyNumberFormat="1" applyFont="1" applyFill="1" applyBorder="1" applyAlignment="1" applyProtection="1">
      <alignment vertical="justify"/>
      <protection/>
    </xf>
    <xf numFmtId="0" fontId="2" fillId="34" borderId="26" xfId="51" applyFont="1" applyFill="1" applyBorder="1" applyAlignment="1">
      <alignment vertical="justify"/>
      <protection/>
    </xf>
    <xf numFmtId="0" fontId="2" fillId="34" borderId="13" xfId="51" applyFont="1" applyFill="1" applyBorder="1" applyAlignment="1">
      <alignment vertical="justify"/>
      <protection/>
    </xf>
    <xf numFmtId="3" fontId="2" fillId="34" borderId="13" xfId="51" applyNumberFormat="1" applyFont="1" applyFill="1" applyBorder="1" applyAlignment="1">
      <alignment vertical="justify"/>
      <protection/>
    </xf>
    <xf numFmtId="0" fontId="2" fillId="34" borderId="14" xfId="51" applyFont="1" applyFill="1" applyBorder="1" applyAlignment="1">
      <alignment vertical="justify"/>
      <protection/>
    </xf>
    <xf numFmtId="0" fontId="2" fillId="33" borderId="13" xfId="51" applyFont="1" applyFill="1" applyBorder="1" applyAlignment="1">
      <alignment vertical="justify"/>
      <protection/>
    </xf>
    <xf numFmtId="165" fontId="2" fillId="34" borderId="12" xfId="51" applyNumberFormat="1" applyFont="1" applyFill="1" applyBorder="1" applyAlignment="1">
      <alignment vertical="justify"/>
      <protection/>
    </xf>
    <xf numFmtId="165" fontId="2" fillId="34" borderId="13" xfId="51" applyNumberFormat="1" applyFont="1" applyFill="1" applyBorder="1" applyAlignment="1">
      <alignment vertical="justify"/>
      <protection/>
    </xf>
    <xf numFmtId="0" fontId="2" fillId="0" borderId="0" xfId="51" applyFont="1" applyAlignment="1">
      <alignment vertical="justify"/>
      <protection/>
    </xf>
    <xf numFmtId="37" fontId="2" fillId="0" borderId="0" xfId="51" applyNumberFormat="1" applyFont="1" applyAlignment="1" applyProtection="1">
      <alignment vertical="justify"/>
      <protection/>
    </xf>
    <xf numFmtId="0" fontId="9" fillId="0" borderId="0" xfId="53" applyFont="1" applyFill="1">
      <alignment/>
      <protection/>
    </xf>
    <xf numFmtId="0" fontId="9" fillId="0" borderId="0" xfId="53" applyFont="1">
      <alignment/>
      <protection/>
    </xf>
    <xf numFmtId="0" fontId="6" fillId="0" borderId="0" xfId="53" applyFont="1" applyFill="1" applyAlignment="1" quotePrefix="1">
      <alignment horizontal="left"/>
      <protection/>
    </xf>
    <xf numFmtId="0" fontId="6" fillId="0" borderId="0" xfId="53" applyFont="1" applyFill="1">
      <alignment/>
      <protection/>
    </xf>
    <xf numFmtId="0" fontId="6" fillId="0" borderId="0" xfId="53" applyFont="1">
      <alignment/>
      <protection/>
    </xf>
    <xf numFmtId="0" fontId="6" fillId="34" borderId="15" xfId="53" applyFont="1" applyFill="1" applyBorder="1">
      <alignment/>
      <protection/>
    </xf>
    <xf numFmtId="0" fontId="6" fillId="34" borderId="17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34" borderId="27" xfId="53" applyFont="1" applyFill="1" applyBorder="1" applyAlignment="1" quotePrefix="1">
      <alignment horizontal="center"/>
      <protection/>
    </xf>
    <xf numFmtId="0" fontId="6" fillId="34" borderId="20" xfId="53" applyFont="1" applyFill="1" applyBorder="1">
      <alignment/>
      <protection/>
    </xf>
    <xf numFmtId="0" fontId="6" fillId="34" borderId="16" xfId="53" applyFont="1" applyFill="1" applyBorder="1" applyAlignment="1">
      <alignment horizontal="center"/>
      <protection/>
    </xf>
    <xf numFmtId="0" fontId="6" fillId="34" borderId="17" xfId="53" applyNumberFormat="1" applyFont="1" applyFill="1" applyBorder="1" applyAlignment="1" applyProtection="1">
      <alignment horizontal="center"/>
      <protection/>
    </xf>
    <xf numFmtId="0" fontId="6" fillId="34" borderId="12" xfId="53" applyFont="1" applyFill="1" applyBorder="1" applyAlignment="1">
      <alignment vertical="center"/>
      <protection/>
    </xf>
    <xf numFmtId="0" fontId="6" fillId="34" borderId="14" xfId="53" applyFont="1" applyFill="1" applyBorder="1" applyAlignment="1">
      <alignment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34" borderId="12" xfId="53" applyFont="1" applyFill="1" applyBorder="1" applyAlignment="1">
      <alignment horizontal="center" vertical="center"/>
      <protection/>
    </xf>
    <xf numFmtId="0" fontId="6" fillId="34" borderId="13" xfId="53" applyNumberFormat="1" applyFont="1" applyFill="1" applyBorder="1" applyAlignment="1" applyProtection="1">
      <alignment horizontal="center" vertical="center"/>
      <protection/>
    </xf>
    <xf numFmtId="0" fontId="6" fillId="34" borderId="14" xfId="51" applyFont="1" applyFill="1" applyBorder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0" fontId="7" fillId="0" borderId="0" xfId="53" applyFont="1" applyFill="1" applyAlignment="1">
      <alignment vertical="justify"/>
      <protection/>
    </xf>
    <xf numFmtId="0" fontId="4" fillId="0" borderId="0" xfId="53" applyFont="1" applyFill="1" applyAlignment="1">
      <alignment vertical="justify"/>
      <protection/>
    </xf>
    <xf numFmtId="165" fontId="4" fillId="0" borderId="0" xfId="53" applyNumberFormat="1" applyFont="1" applyFill="1" applyAlignment="1">
      <alignment vertical="justify"/>
      <protection/>
    </xf>
    <xf numFmtId="0" fontId="4" fillId="0" borderId="0" xfId="53" applyFont="1" applyAlignment="1">
      <alignment vertical="justify"/>
      <protection/>
    </xf>
    <xf numFmtId="165" fontId="4" fillId="0" borderId="0" xfId="53" applyNumberFormat="1" applyFont="1" applyAlignment="1">
      <alignment vertical="justify"/>
      <protection/>
    </xf>
    <xf numFmtId="165" fontId="4" fillId="0" borderId="0" xfId="53" applyNumberFormat="1" applyFont="1" applyAlignment="1" applyProtection="1">
      <alignment vertical="justify"/>
      <protection/>
    </xf>
    <xf numFmtId="0" fontId="7" fillId="0" borderId="0" xfId="53" applyFont="1" applyAlignment="1">
      <alignment vertical="justify"/>
      <protection/>
    </xf>
    <xf numFmtId="0" fontId="4" fillId="0" borderId="0" xfId="53" applyFont="1" applyFill="1" applyAlignment="1">
      <alignment horizontal="right" vertical="justify"/>
      <protection/>
    </xf>
    <xf numFmtId="0" fontId="4" fillId="0" borderId="0" xfId="53" applyFont="1" applyAlignment="1">
      <alignment horizontal="right" vertical="justify"/>
      <protection/>
    </xf>
    <xf numFmtId="165" fontId="4" fillId="0" borderId="0" xfId="53" applyNumberFormat="1" applyFont="1" applyFill="1" applyAlignment="1" applyProtection="1">
      <alignment vertical="justify"/>
      <protection/>
    </xf>
    <xf numFmtId="0" fontId="7" fillId="0" borderId="0" xfId="53" applyFont="1" applyAlignment="1">
      <alignment vertical="center"/>
      <protection/>
    </xf>
    <xf numFmtId="0" fontId="4" fillId="0" borderId="0" xfId="53" applyFont="1">
      <alignment/>
      <protection/>
    </xf>
    <xf numFmtId="0" fontId="8" fillId="0" borderId="0" xfId="53">
      <alignment/>
      <protection/>
    </xf>
    <xf numFmtId="0" fontId="7" fillId="0" borderId="0" xfId="53" applyFont="1">
      <alignment/>
      <protection/>
    </xf>
    <xf numFmtId="165" fontId="4" fillId="0" borderId="0" xfId="53" applyNumberFormat="1" applyFont="1" applyFill="1" applyAlignment="1">
      <alignment horizontal="right" vertical="justify"/>
      <protection/>
    </xf>
    <xf numFmtId="165" fontId="4" fillId="0" borderId="0" xfId="53" applyNumberFormat="1" applyFont="1" applyAlignment="1">
      <alignment horizontal="right" vertical="justify"/>
      <protection/>
    </xf>
    <xf numFmtId="3" fontId="7" fillId="0" borderId="0" xfId="53" applyNumberFormat="1" applyFont="1" applyFill="1" applyAlignment="1">
      <alignment horizontal="right" vertical="justify"/>
      <protection/>
    </xf>
    <xf numFmtId="3" fontId="7" fillId="0" borderId="0" xfId="53" applyNumberFormat="1" applyFont="1" applyAlignment="1">
      <alignment horizontal="right" vertical="justify"/>
      <protection/>
    </xf>
    <xf numFmtId="0" fontId="2" fillId="33" borderId="0" xfId="52" applyFill="1">
      <alignment/>
      <protection/>
    </xf>
    <xf numFmtId="0" fontId="2" fillId="0" borderId="0" xfId="52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applyAlignment="1" quotePrefix="1">
      <alignment/>
      <protection/>
    </xf>
    <xf numFmtId="0" fontId="5" fillId="33" borderId="0" xfId="52" applyFont="1" applyFill="1" applyAlignment="1">
      <alignment/>
      <protection/>
    </xf>
    <xf numFmtId="0" fontId="11" fillId="33" borderId="0" xfId="52" applyFont="1" applyFill="1">
      <alignment/>
      <protection/>
    </xf>
    <xf numFmtId="0" fontId="5" fillId="34" borderId="28" xfId="52" applyFont="1" applyFill="1" applyBorder="1">
      <alignment/>
      <protection/>
    </xf>
    <xf numFmtId="0" fontId="5" fillId="34" borderId="29" xfId="52" applyFont="1" applyFill="1" applyBorder="1">
      <alignment/>
      <protection/>
    </xf>
    <xf numFmtId="0" fontId="5" fillId="34" borderId="30" xfId="52" applyFont="1" applyFill="1" applyBorder="1" applyAlignment="1" quotePrefix="1">
      <alignment horizontal="center"/>
      <protection/>
    </xf>
    <xf numFmtId="0" fontId="5" fillId="33" borderId="0" xfId="52" applyFont="1" applyFill="1">
      <alignment/>
      <protection/>
    </xf>
    <xf numFmtId="0" fontId="5" fillId="34" borderId="19" xfId="52" applyFont="1" applyFill="1" applyBorder="1" applyAlignment="1">
      <alignment horizontal="left"/>
      <protection/>
    </xf>
    <xf numFmtId="0" fontId="5" fillId="34" borderId="0" xfId="52" applyFont="1" applyFill="1" applyBorder="1" applyAlignment="1">
      <alignment horizontal="left"/>
      <protection/>
    </xf>
    <xf numFmtId="0" fontId="5" fillId="34" borderId="31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left"/>
      <protection/>
    </xf>
    <xf numFmtId="0" fontId="5" fillId="33" borderId="0" xfId="52" applyFont="1" applyFill="1" applyBorder="1" applyAlignment="1">
      <alignment horizontal="left"/>
      <protection/>
    </xf>
    <xf numFmtId="0" fontId="5" fillId="33" borderId="31" xfId="52" applyFont="1" applyFill="1" applyBorder="1" applyAlignment="1">
      <alignment horizontal="center"/>
      <protection/>
    </xf>
    <xf numFmtId="0" fontId="5" fillId="34" borderId="32" xfId="52" applyFont="1" applyFill="1" applyBorder="1" applyAlignment="1">
      <alignment horizontal="left"/>
      <protection/>
    </xf>
    <xf numFmtId="0" fontId="5" fillId="34" borderId="33" xfId="52" applyFont="1" applyFill="1" applyBorder="1" applyAlignment="1">
      <alignment horizontal="left"/>
      <protection/>
    </xf>
    <xf numFmtId="0" fontId="5" fillId="34" borderId="34" xfId="52" applyFont="1" applyFill="1" applyBorder="1" applyAlignment="1">
      <alignment horizontal="center"/>
      <protection/>
    </xf>
    <xf numFmtId="0" fontId="2" fillId="0" borderId="0" xfId="52" applyBorder="1">
      <alignment/>
      <protection/>
    </xf>
    <xf numFmtId="166" fontId="7" fillId="33" borderId="0" xfId="51" applyNumberFormat="1" applyFont="1" applyFill="1" applyBorder="1" applyAlignment="1" applyProtection="1">
      <alignment vertical="justify"/>
      <protection/>
    </xf>
    <xf numFmtId="166" fontId="6" fillId="34" borderId="21" xfId="51" applyNumberFormat="1" applyFont="1" applyFill="1" applyBorder="1" applyAlignment="1" applyProtection="1">
      <alignment vertical="justify"/>
      <protection/>
    </xf>
    <xf numFmtId="166" fontId="6" fillId="34" borderId="22" xfId="51" applyNumberFormat="1" applyFont="1" applyFill="1" applyBorder="1" applyAlignment="1" applyProtection="1">
      <alignment vertical="justify"/>
      <protection/>
    </xf>
    <xf numFmtId="166" fontId="6" fillId="34" borderId="27" xfId="51" applyNumberFormat="1" applyFont="1" applyFill="1" applyBorder="1" applyAlignment="1" applyProtection="1">
      <alignment vertical="justify"/>
      <protection/>
    </xf>
    <xf numFmtId="166" fontId="6" fillId="34" borderId="0" xfId="51" applyNumberFormat="1" applyFont="1" applyFill="1" applyBorder="1" applyAlignment="1" applyProtection="1">
      <alignment vertical="justify"/>
      <protection/>
    </xf>
    <xf numFmtId="4" fontId="6" fillId="34" borderId="22" xfId="51" applyNumberFormat="1" applyFont="1" applyFill="1" applyBorder="1" applyAlignment="1" applyProtection="1">
      <alignment vertical="justify"/>
      <protection/>
    </xf>
    <xf numFmtId="176" fontId="6" fillId="34" borderId="24" xfId="51" applyNumberFormat="1" applyFont="1" applyFill="1" applyBorder="1" applyAlignment="1" applyProtection="1">
      <alignment vertical="justify"/>
      <protection/>
    </xf>
    <xf numFmtId="0" fontId="7" fillId="0" borderId="0" xfId="53" applyFont="1" applyAlignment="1">
      <alignment vertical="justify" wrapText="1"/>
      <protection/>
    </xf>
    <xf numFmtId="0" fontId="7" fillId="0" borderId="0" xfId="53" applyFont="1" applyAlignment="1">
      <alignment wrapText="1"/>
      <protection/>
    </xf>
    <xf numFmtId="0" fontId="0" fillId="0" borderId="0" xfId="0" applyAlignment="1">
      <alignment vertical="justify" wrapText="1"/>
    </xf>
    <xf numFmtId="0" fontId="2" fillId="33" borderId="0" xfId="51" applyFill="1">
      <alignment/>
      <protection/>
    </xf>
    <xf numFmtId="0" fontId="2" fillId="33" borderId="0" xfId="51" applyFill="1" applyAlignment="1">
      <alignment/>
      <protection/>
    </xf>
    <xf numFmtId="0" fontId="2" fillId="33" borderId="19" xfId="51" applyFill="1" applyBorder="1" applyAlignment="1">
      <alignment horizontal="left"/>
      <protection/>
    </xf>
    <xf numFmtId="0" fontId="4" fillId="33" borderId="0" xfId="51" applyFont="1" applyFill="1" applyBorder="1" applyAlignment="1">
      <alignment horizontal="left"/>
      <protection/>
    </xf>
    <xf numFmtId="0" fontId="4" fillId="33" borderId="31" xfId="51" applyFont="1" applyFill="1" applyBorder="1" applyAlignment="1">
      <alignment horizontal="left"/>
      <protection/>
    </xf>
    <xf numFmtId="0" fontId="4" fillId="33" borderId="0" xfId="51" applyFont="1" applyFill="1" applyAlignment="1">
      <alignment horizontal="left"/>
      <protection/>
    </xf>
    <xf numFmtId="0" fontId="2" fillId="33" borderId="0" xfId="51" applyFill="1" applyAlignment="1">
      <alignment horizontal="left"/>
      <protection/>
    </xf>
    <xf numFmtId="0" fontId="7" fillId="33" borderId="0" xfId="51" applyFont="1" applyFill="1" applyAlignment="1">
      <alignment horizontal="center"/>
      <protection/>
    </xf>
    <xf numFmtId="0" fontId="2" fillId="34" borderId="35" xfId="51" applyFill="1" applyBorder="1">
      <alignment/>
      <protection/>
    </xf>
    <xf numFmtId="0" fontId="2" fillId="34" borderId="36" xfId="51" applyFill="1" applyBorder="1">
      <alignment/>
      <protection/>
    </xf>
    <xf numFmtId="0" fontId="2" fillId="34" borderId="37" xfId="51" applyFill="1" applyBorder="1">
      <alignment/>
      <protection/>
    </xf>
    <xf numFmtId="0" fontId="2" fillId="34" borderId="38" xfId="51" applyFill="1" applyBorder="1">
      <alignment/>
      <protection/>
    </xf>
    <xf numFmtId="0" fontId="2" fillId="34" borderId="0" xfId="51" applyFill="1" applyBorder="1">
      <alignment/>
      <protection/>
    </xf>
    <xf numFmtId="0" fontId="2" fillId="34" borderId="39" xfId="51" applyFill="1" applyBorder="1">
      <alignment/>
      <protection/>
    </xf>
    <xf numFmtId="0" fontId="2" fillId="34" borderId="40" xfId="51" applyFill="1" applyBorder="1">
      <alignment/>
      <protection/>
    </xf>
    <xf numFmtId="0" fontId="2" fillId="34" borderId="41" xfId="51" applyFill="1" applyBorder="1">
      <alignment/>
      <protection/>
    </xf>
    <xf numFmtId="0" fontId="2" fillId="34" borderId="42" xfId="51" applyFill="1" applyBorder="1">
      <alignment/>
      <protection/>
    </xf>
    <xf numFmtId="0" fontId="10" fillId="33" borderId="0" xfId="51" applyFont="1" applyFill="1" applyAlignment="1">
      <alignment/>
      <protection/>
    </xf>
    <xf numFmtId="0" fontId="13" fillId="33" borderId="0" xfId="51" applyFont="1" applyFill="1">
      <alignment/>
      <protection/>
    </xf>
    <xf numFmtId="0" fontId="3" fillId="33" borderId="0" xfId="51" applyFont="1" applyFill="1" applyAlignment="1">
      <alignment horizontal="center"/>
      <protection/>
    </xf>
    <xf numFmtId="0" fontId="10" fillId="33" borderId="0" xfId="51" applyFont="1" applyFill="1" applyBorder="1" applyAlignment="1" quotePrefix="1">
      <alignment horizontal="center" vertical="center"/>
      <protection/>
    </xf>
    <xf numFmtId="0" fontId="13" fillId="0" borderId="0" xfId="51" applyFont="1">
      <alignment/>
      <protection/>
    </xf>
    <xf numFmtId="0" fontId="2" fillId="0" borderId="0" xfId="51" applyBorder="1">
      <alignment/>
      <protection/>
    </xf>
    <xf numFmtId="0" fontId="3" fillId="33" borderId="0" xfId="51" applyFont="1" applyFill="1" applyAlignment="1">
      <alignment horizontal="left"/>
      <protection/>
    </xf>
    <xf numFmtId="0" fontId="10" fillId="33" borderId="43" xfId="51" applyFont="1" applyFill="1" applyBorder="1" applyAlignment="1">
      <alignment horizontal="center" vertical="center"/>
      <protection/>
    </xf>
    <xf numFmtId="0" fontId="10" fillId="33" borderId="44" xfId="51" applyFont="1" applyFill="1" applyBorder="1" applyAlignment="1" quotePrefix="1">
      <alignment horizontal="center" vertical="center"/>
      <protection/>
    </xf>
    <xf numFmtId="0" fontId="10" fillId="33" borderId="45" xfId="51" applyFont="1" applyFill="1" applyBorder="1" applyAlignment="1" quotePrefix="1">
      <alignment horizontal="center" vertical="center"/>
      <protection/>
    </xf>
    <xf numFmtId="0" fontId="12" fillId="34" borderId="38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 vertical="center"/>
      <protection/>
    </xf>
    <xf numFmtId="0" fontId="12" fillId="34" borderId="39" xfId="51" applyFont="1" applyFill="1" applyBorder="1" applyAlignment="1">
      <alignment horizontal="center" vertical="center"/>
      <protection/>
    </xf>
    <xf numFmtId="0" fontId="10" fillId="33" borderId="0" xfId="51" applyFont="1" applyFill="1" applyAlignment="1">
      <alignment horizontal="left"/>
      <protection/>
    </xf>
    <xf numFmtId="0" fontId="2" fillId="33" borderId="0" xfId="51" applyFill="1" applyAlignment="1">
      <alignment horizontal="center"/>
      <protection/>
    </xf>
    <xf numFmtId="0" fontId="2" fillId="33" borderId="0" xfId="51" applyFill="1" applyAlignment="1">
      <alignment horizontal="center" vertical="center" wrapText="1"/>
      <protection/>
    </xf>
    <xf numFmtId="0" fontId="4" fillId="33" borderId="28" xfId="51" applyFont="1" applyFill="1" applyBorder="1" applyAlignment="1">
      <alignment horizontal="left"/>
      <protection/>
    </xf>
    <xf numFmtId="0" fontId="4" fillId="33" borderId="29" xfId="51" applyFont="1" applyFill="1" applyBorder="1" applyAlignment="1">
      <alignment horizontal="left"/>
      <protection/>
    </xf>
    <xf numFmtId="0" fontId="4" fillId="33" borderId="30" xfId="51" applyFont="1" applyFill="1" applyBorder="1" applyAlignment="1">
      <alignment horizontal="left"/>
      <protection/>
    </xf>
    <xf numFmtId="0" fontId="4" fillId="33" borderId="19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31" xfId="51" applyFont="1" applyFill="1" applyBorder="1" applyAlignment="1">
      <alignment horizontal="center" vertical="center"/>
      <protection/>
    </xf>
    <xf numFmtId="0" fontId="4" fillId="33" borderId="32" xfId="51" applyFont="1" applyFill="1" applyBorder="1" applyAlignment="1">
      <alignment horizontal="left"/>
      <protection/>
    </xf>
    <xf numFmtId="0" fontId="4" fillId="33" borderId="33" xfId="51" applyFont="1" applyFill="1" applyBorder="1" applyAlignment="1">
      <alignment horizontal="left"/>
      <protection/>
    </xf>
    <xf numFmtId="0" fontId="4" fillId="33" borderId="34" xfId="51" applyFont="1" applyFill="1" applyBorder="1" applyAlignment="1">
      <alignment horizontal="left"/>
      <protection/>
    </xf>
    <xf numFmtId="0" fontId="7" fillId="33" borderId="0" xfId="51" applyFont="1" applyFill="1" applyAlignment="1">
      <alignment horizontal="left"/>
      <protection/>
    </xf>
    <xf numFmtId="0" fontId="10" fillId="33" borderId="0" xfId="52" applyFont="1" applyFill="1" applyAlignment="1">
      <alignment horizontal="center"/>
      <protection/>
    </xf>
    <xf numFmtId="0" fontId="6" fillId="0" borderId="0" xfId="53" applyFont="1" applyAlignment="1">
      <alignment vertical="justify" wrapText="1"/>
      <protection/>
    </xf>
    <xf numFmtId="0" fontId="0" fillId="0" borderId="0" xfId="0" applyAlignment="1">
      <alignment/>
    </xf>
    <xf numFmtId="0" fontId="7" fillId="0" borderId="0" xfId="53" applyFont="1" applyAlignment="1">
      <alignment vertical="justify" wrapText="1"/>
      <protection/>
    </xf>
    <xf numFmtId="0" fontId="0" fillId="0" borderId="0" xfId="0" applyAlignment="1">
      <alignment vertical="justify" wrapText="1"/>
    </xf>
    <xf numFmtId="0" fontId="6" fillId="34" borderId="46" xfId="53" applyFont="1" applyFill="1" applyBorder="1" applyAlignment="1" quotePrefix="1">
      <alignment horizontal="center"/>
      <protection/>
    </xf>
    <xf numFmtId="0" fontId="6" fillId="34" borderId="47" xfId="53" applyFont="1" applyFill="1" applyBorder="1" applyAlignment="1" quotePrefix="1">
      <alignment horizontal="center"/>
      <protection/>
    </xf>
    <xf numFmtId="0" fontId="6" fillId="34" borderId="48" xfId="53" applyFont="1" applyFill="1" applyBorder="1" applyAlignment="1" quotePrefix="1">
      <alignment horizontal="center"/>
      <protection/>
    </xf>
    <xf numFmtId="0" fontId="3" fillId="33" borderId="0" xfId="51" applyFont="1" applyFill="1" applyBorder="1" applyAlignment="1" quotePrefix="1">
      <alignment horizontal="center" vertical="center"/>
      <protection/>
    </xf>
    <xf numFmtId="0" fontId="5" fillId="33" borderId="0" xfId="51" applyFont="1" applyFill="1" applyBorder="1" applyAlignment="1">
      <alignment horizontal="center" vertical="justify"/>
      <protection/>
    </xf>
    <xf numFmtId="0" fontId="6" fillId="34" borderId="15" xfId="51" applyFont="1" applyFill="1" applyBorder="1" applyAlignment="1">
      <alignment horizontal="center" vertical="center"/>
      <protection/>
    </xf>
    <xf numFmtId="0" fontId="6" fillId="34" borderId="16" xfId="51" applyFont="1" applyFill="1" applyBorder="1" applyAlignment="1">
      <alignment horizontal="center" vertical="center"/>
      <protection/>
    </xf>
    <xf numFmtId="0" fontId="6" fillId="34" borderId="17" xfId="51" applyFont="1" applyFill="1" applyBorder="1" applyAlignment="1">
      <alignment horizontal="center" vertical="center"/>
      <protection/>
    </xf>
    <xf numFmtId="0" fontId="6" fillId="34" borderId="15" xfId="51" applyFont="1" applyFill="1" applyBorder="1" applyAlignment="1" quotePrefix="1">
      <alignment horizontal="center" vertical="center"/>
      <protection/>
    </xf>
    <xf numFmtId="0" fontId="6" fillId="34" borderId="16" xfId="51" applyFont="1" applyFill="1" applyBorder="1" applyAlignment="1" quotePrefix="1">
      <alignment horizontal="center" vertical="center"/>
      <protection/>
    </xf>
    <xf numFmtId="0" fontId="6" fillId="34" borderId="17" xfId="51" applyFont="1" applyFill="1" applyBorder="1" applyAlignment="1" quotePrefix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AVAGFORM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externalLink" Target="externalLinks/externalLink1.xml" /><Relationship Id="rId63" Type="http://schemas.openxmlformats.org/officeDocument/2006/relationships/externalLink" Target="externalLinks/externalLink2.xml" /><Relationship Id="rId6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RTADA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6"/>
  <sheetViews>
    <sheetView zoomScalePageLayoutView="0" workbookViewId="0" topLeftCell="B14">
      <selection activeCell="E12" sqref="E12"/>
    </sheetView>
  </sheetViews>
  <sheetFormatPr defaultColWidth="11.421875" defaultRowHeight="15"/>
  <cols>
    <col min="1" max="10" width="11.57421875" style="7" customWidth="1"/>
    <col min="11" max="11" width="1.57421875" style="7" customWidth="1"/>
    <col min="12" max="16384" width="11.57421875" style="7" customWidth="1"/>
  </cols>
  <sheetData>
    <row r="1" spans="1:11" ht="12.75">
      <c r="A1" s="135"/>
      <c r="B1" s="167" t="s">
        <v>320</v>
      </c>
      <c r="C1" s="167"/>
      <c r="D1" s="167"/>
      <c r="E1" s="135"/>
      <c r="F1" s="135"/>
      <c r="G1" s="135"/>
      <c r="H1" s="135"/>
      <c r="I1" s="135"/>
      <c r="J1" s="135"/>
      <c r="K1" s="135"/>
    </row>
    <row r="2" spans="1:11" ht="12.75">
      <c r="A2" s="135"/>
      <c r="B2" s="167"/>
      <c r="C2" s="167"/>
      <c r="D2" s="167"/>
      <c r="E2" s="135"/>
      <c r="F2" s="135"/>
      <c r="G2" s="168"/>
      <c r="H2" s="169"/>
      <c r="I2" s="169"/>
      <c r="J2" s="170"/>
      <c r="K2" s="136"/>
    </row>
    <row r="3" spans="1:11" ht="5.25" customHeight="1">
      <c r="A3" s="135"/>
      <c r="B3" s="167"/>
      <c r="C3" s="167"/>
      <c r="D3" s="167"/>
      <c r="E3" s="135"/>
      <c r="F3" s="135"/>
      <c r="G3" s="137"/>
      <c r="H3" s="138"/>
      <c r="I3" s="138"/>
      <c r="J3" s="139"/>
      <c r="K3" s="136"/>
    </row>
    <row r="4" spans="1:11" ht="12.75">
      <c r="A4" s="135"/>
      <c r="B4" s="167"/>
      <c r="C4" s="167"/>
      <c r="D4" s="167"/>
      <c r="E4" s="135"/>
      <c r="F4" s="135"/>
      <c r="G4" s="171" t="s">
        <v>321</v>
      </c>
      <c r="H4" s="172"/>
      <c r="I4" s="172"/>
      <c r="J4" s="173"/>
      <c r="K4" s="136"/>
    </row>
    <row r="5" spans="1:11" ht="12.75">
      <c r="A5" s="135"/>
      <c r="B5" s="135"/>
      <c r="C5" s="135"/>
      <c r="D5" s="135"/>
      <c r="E5" s="135"/>
      <c r="F5" s="135"/>
      <c r="G5" s="174"/>
      <c r="H5" s="175"/>
      <c r="I5" s="175"/>
      <c r="J5" s="176"/>
      <c r="K5" s="136"/>
    </row>
    <row r="6" spans="1:11" ht="12.75">
      <c r="A6" s="135"/>
      <c r="B6" s="135"/>
      <c r="C6" s="135"/>
      <c r="D6" s="135"/>
      <c r="E6" s="135"/>
      <c r="F6" s="135"/>
      <c r="G6" s="140"/>
      <c r="H6" s="140"/>
      <c r="I6" s="140"/>
      <c r="J6" s="140"/>
      <c r="K6" s="136"/>
    </row>
    <row r="7" spans="1:11" ht="5.25" customHeight="1">
      <c r="A7" s="135"/>
      <c r="B7" s="135"/>
      <c r="C7" s="135"/>
      <c r="D7" s="135"/>
      <c r="E7" s="135"/>
      <c r="F7" s="135"/>
      <c r="G7" s="141"/>
      <c r="H7" s="141"/>
      <c r="I7" s="141"/>
      <c r="J7" s="141"/>
      <c r="K7" s="136"/>
    </row>
    <row r="8" spans="1:11" ht="12.75">
      <c r="A8" s="135"/>
      <c r="B8" s="135"/>
      <c r="C8" s="135"/>
      <c r="D8" s="135"/>
      <c r="E8" s="135"/>
      <c r="F8" s="135"/>
      <c r="G8" s="177" t="s">
        <v>322</v>
      </c>
      <c r="H8" s="177"/>
      <c r="I8" s="177"/>
      <c r="J8" s="177"/>
      <c r="K8" s="177"/>
    </row>
    <row r="9" spans="1:11" ht="16.5" customHeight="1">
      <c r="A9" s="135"/>
      <c r="B9" s="135"/>
      <c r="C9" s="135"/>
      <c r="D9" s="142"/>
      <c r="E9" s="142"/>
      <c r="F9" s="135"/>
      <c r="G9" s="177" t="s">
        <v>323</v>
      </c>
      <c r="H9" s="177"/>
      <c r="I9" s="177"/>
      <c r="J9" s="177"/>
      <c r="K9" s="177"/>
    </row>
    <row r="10" spans="1:11" ht="12.7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1:11" ht="12.7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2.7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2.7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</row>
    <row r="14" spans="1:11" ht="12.75">
      <c r="A14" s="135"/>
      <c r="B14" s="135"/>
      <c r="C14" s="135"/>
      <c r="D14" s="135"/>
      <c r="E14" s="135"/>
      <c r="F14" s="135"/>
      <c r="G14" s="135"/>
      <c r="H14" s="135"/>
      <c r="I14" s="135"/>
      <c r="J14" s="135"/>
      <c r="K14" s="135"/>
    </row>
    <row r="15" spans="1:11" ht="12.75">
      <c r="A15" s="135"/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1:11" ht="12.75">
      <c r="A16" s="135"/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12.75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12.7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 ht="12.75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 ht="12.75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 ht="12.7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 ht="12.7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11" ht="13.5" thickBo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1:11" ht="13.5" thickTop="1">
      <c r="A24" s="135"/>
      <c r="B24" s="135"/>
      <c r="C24" s="143"/>
      <c r="D24" s="144"/>
      <c r="E24" s="144"/>
      <c r="F24" s="144"/>
      <c r="G24" s="144"/>
      <c r="H24" s="144"/>
      <c r="I24" s="145"/>
      <c r="J24" s="135"/>
      <c r="K24" s="135"/>
    </row>
    <row r="25" spans="1:11" ht="12.75">
      <c r="A25" s="135"/>
      <c r="B25" s="135"/>
      <c r="C25" s="146"/>
      <c r="D25" s="147"/>
      <c r="E25" s="147"/>
      <c r="F25" s="147"/>
      <c r="G25" s="147"/>
      <c r="H25" s="147"/>
      <c r="I25" s="148"/>
      <c r="J25" s="135"/>
      <c r="K25" s="135"/>
    </row>
    <row r="26" spans="1:11" ht="12.75">
      <c r="A26" s="135"/>
      <c r="B26" s="135"/>
      <c r="C26" s="146"/>
      <c r="D26" s="147"/>
      <c r="E26" s="147"/>
      <c r="F26" s="147"/>
      <c r="G26" s="147"/>
      <c r="H26" s="147"/>
      <c r="I26" s="148"/>
      <c r="J26" s="135"/>
      <c r="K26" s="135"/>
    </row>
    <row r="27" spans="1:11" ht="18.75" customHeight="1">
      <c r="A27" s="135"/>
      <c r="B27" s="135"/>
      <c r="C27" s="162" t="s">
        <v>324</v>
      </c>
      <c r="D27" s="163"/>
      <c r="E27" s="163"/>
      <c r="F27" s="163"/>
      <c r="G27" s="163"/>
      <c r="H27" s="163"/>
      <c r="I27" s="164"/>
      <c r="J27" s="135"/>
      <c r="K27" s="135"/>
    </row>
    <row r="28" spans="1:11" ht="12.75">
      <c r="A28" s="135"/>
      <c r="B28" s="135"/>
      <c r="C28" s="146"/>
      <c r="D28" s="147"/>
      <c r="E28" s="147"/>
      <c r="F28" s="147"/>
      <c r="G28" s="147"/>
      <c r="H28" s="147"/>
      <c r="I28" s="148"/>
      <c r="J28" s="135"/>
      <c r="K28" s="135"/>
    </row>
    <row r="29" spans="1:11" ht="12.75">
      <c r="A29" s="135"/>
      <c r="B29" s="135"/>
      <c r="C29" s="146"/>
      <c r="D29" s="147"/>
      <c r="E29" s="147"/>
      <c r="F29" s="147"/>
      <c r="G29" s="147"/>
      <c r="H29" s="147"/>
      <c r="I29" s="148"/>
      <c r="J29" s="135"/>
      <c r="K29" s="135"/>
    </row>
    <row r="30" spans="1:11" ht="18.75" customHeight="1">
      <c r="A30" s="135"/>
      <c r="B30" s="135"/>
      <c r="C30" s="162" t="s">
        <v>325</v>
      </c>
      <c r="D30" s="163"/>
      <c r="E30" s="163"/>
      <c r="F30" s="163"/>
      <c r="G30" s="163"/>
      <c r="H30" s="163"/>
      <c r="I30" s="164"/>
      <c r="J30" s="135"/>
      <c r="K30" s="135"/>
    </row>
    <row r="31" spans="1:11" ht="12.75">
      <c r="A31" s="135"/>
      <c r="B31" s="135"/>
      <c r="C31" s="146"/>
      <c r="D31" s="147"/>
      <c r="E31" s="147"/>
      <c r="F31" s="147"/>
      <c r="G31" s="147"/>
      <c r="H31" s="147"/>
      <c r="I31" s="148"/>
      <c r="J31" s="135"/>
      <c r="K31" s="135"/>
    </row>
    <row r="32" spans="1:11" ht="12.75">
      <c r="A32" s="135"/>
      <c r="B32" s="135"/>
      <c r="C32" s="146"/>
      <c r="D32" s="147"/>
      <c r="E32" s="147"/>
      <c r="F32" s="147"/>
      <c r="G32" s="147"/>
      <c r="H32" s="147"/>
      <c r="I32" s="148"/>
      <c r="J32" s="135"/>
      <c r="K32" s="135"/>
    </row>
    <row r="33" spans="1:11" ht="12.75">
      <c r="A33" s="135"/>
      <c r="B33" s="135"/>
      <c r="C33" s="146"/>
      <c r="D33" s="147"/>
      <c r="E33" s="147"/>
      <c r="F33" s="147"/>
      <c r="G33" s="147"/>
      <c r="H33" s="147"/>
      <c r="I33" s="148"/>
      <c r="J33" s="135"/>
      <c r="K33" s="135"/>
    </row>
    <row r="34" spans="1:11" ht="13.5" thickBot="1">
      <c r="A34" s="135"/>
      <c r="B34" s="135"/>
      <c r="C34" s="149"/>
      <c r="D34" s="150"/>
      <c r="E34" s="150"/>
      <c r="F34" s="150"/>
      <c r="G34" s="150"/>
      <c r="H34" s="150"/>
      <c r="I34" s="151"/>
      <c r="J34" s="135"/>
      <c r="K34" s="135"/>
    </row>
    <row r="35" spans="1:11" ht="13.5" thickTop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</row>
    <row r="36" spans="1:11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 ht="12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 ht="12.7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1:11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1" ht="15">
      <c r="A40" s="135"/>
      <c r="B40" s="135"/>
      <c r="C40" s="135"/>
      <c r="D40" s="135"/>
      <c r="E40" s="165"/>
      <c r="F40" s="165"/>
      <c r="G40" s="165"/>
      <c r="H40" s="135"/>
      <c r="I40" s="135"/>
      <c r="J40" s="135"/>
      <c r="K40" s="135"/>
    </row>
    <row r="41" spans="1:11" ht="12.75">
      <c r="A41" s="135"/>
      <c r="B41" s="135"/>
      <c r="C41" s="135"/>
      <c r="D41" s="135"/>
      <c r="E41" s="166"/>
      <c r="F41" s="166"/>
      <c r="G41" s="166"/>
      <c r="H41" s="135"/>
      <c r="I41" s="135"/>
      <c r="J41" s="135"/>
      <c r="K41" s="135"/>
    </row>
    <row r="42" spans="1:11" ht="15">
      <c r="A42" s="135"/>
      <c r="B42" s="135"/>
      <c r="C42" s="135"/>
      <c r="D42" s="135"/>
      <c r="E42" s="165"/>
      <c r="F42" s="165"/>
      <c r="G42" s="165"/>
      <c r="H42" s="135"/>
      <c r="I42" s="135"/>
      <c r="J42" s="135"/>
      <c r="K42" s="135"/>
    </row>
    <row r="43" spans="1:11" ht="12.75">
      <c r="A43" s="135"/>
      <c r="B43" s="135"/>
      <c r="C43" s="135"/>
      <c r="D43" s="135"/>
      <c r="E43" s="166"/>
      <c r="F43" s="166"/>
      <c r="G43" s="166"/>
      <c r="H43" s="135"/>
      <c r="I43" s="135"/>
      <c r="J43" s="135"/>
      <c r="K43" s="135"/>
    </row>
    <row r="44" spans="1:11" ht="15">
      <c r="A44" s="135"/>
      <c r="B44" s="135"/>
      <c r="C44" s="135"/>
      <c r="D44" s="135"/>
      <c r="E44" s="152" t="s">
        <v>326</v>
      </c>
      <c r="F44" s="152"/>
      <c r="G44" s="152"/>
      <c r="H44" s="135"/>
      <c r="I44" s="135"/>
      <c r="J44" s="135"/>
      <c r="K44" s="135"/>
    </row>
    <row r="45" spans="1:11" ht="12.75">
      <c r="A45" s="135"/>
      <c r="B45" s="135"/>
      <c r="C45" s="135"/>
      <c r="D45" s="135"/>
      <c r="E45" s="158" t="s">
        <v>327</v>
      </c>
      <c r="F45" s="158"/>
      <c r="G45" s="158"/>
      <c r="H45" s="135"/>
      <c r="I45" s="135"/>
      <c r="J45" s="135"/>
      <c r="K45" s="135"/>
    </row>
    <row r="46" spans="1:11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</row>
    <row r="47" spans="1:11" ht="12.75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1:11" ht="12.75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</row>
    <row r="49" spans="1:11" ht="12.7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</row>
    <row r="50" spans="1:11" ht="12.75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</row>
    <row r="51" spans="1:11" ht="12.75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</row>
    <row r="52" spans="1:11" ht="12.75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</row>
    <row r="53" spans="1:11" ht="15">
      <c r="A53" s="135"/>
      <c r="B53" s="135"/>
      <c r="C53" s="135"/>
      <c r="D53" s="153"/>
      <c r="E53" s="135"/>
      <c r="F53" s="154"/>
      <c r="G53" s="154"/>
      <c r="H53" s="135"/>
      <c r="I53" s="135"/>
      <c r="J53" s="135"/>
      <c r="K53" s="135"/>
    </row>
    <row r="54" spans="1:11" ht="12.75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1" ht="12.7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1" ht="12.7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2.7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</row>
    <row r="58" spans="1:11" ht="12.75">
      <c r="A58" s="135"/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2.75">
      <c r="A59" s="135"/>
      <c r="B59" s="135"/>
      <c r="C59" s="135"/>
      <c r="D59" s="135"/>
      <c r="E59" s="135"/>
      <c r="F59" s="135"/>
      <c r="G59" s="135"/>
      <c r="H59" s="135"/>
      <c r="I59" s="135"/>
      <c r="J59" s="135"/>
      <c r="K59" s="135"/>
    </row>
    <row r="60" spans="1:11" ht="12.75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</row>
    <row r="61" spans="1:11" ht="12.7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</row>
    <row r="62" spans="1:11" ht="12.7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</row>
    <row r="63" spans="1:11" ht="12.7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</row>
    <row r="64" spans="1:11" ht="12.75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</row>
    <row r="65" spans="1:11" ht="12.7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</row>
    <row r="66" spans="1:11" ht="12.7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</row>
    <row r="67" spans="1:11" ht="13.5" thickBot="1">
      <c r="A67" s="135"/>
      <c r="B67" s="135"/>
      <c r="C67" s="135"/>
      <c r="D67" s="135"/>
      <c r="E67" s="135"/>
      <c r="F67" s="135"/>
      <c r="G67" s="135"/>
      <c r="H67" s="135"/>
      <c r="I67" s="135"/>
      <c r="J67" s="135"/>
      <c r="K67" s="135"/>
    </row>
    <row r="68" spans="1:11" ht="19.5" customHeight="1" thickBot="1" thickTop="1">
      <c r="A68" s="135"/>
      <c r="B68" s="135"/>
      <c r="C68" s="135"/>
      <c r="D68" s="135"/>
      <c r="E68" s="135"/>
      <c r="F68" s="135"/>
      <c r="G68" s="135"/>
      <c r="H68" s="159" t="s">
        <v>328</v>
      </c>
      <c r="I68" s="160"/>
      <c r="J68" s="161"/>
      <c r="K68" s="155"/>
    </row>
    <row r="69" spans="1:11" s="156" customFormat="1" ht="12.75" customHeight="1" thickTop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</row>
    <row r="70" spans="1:11" ht="12.75" customHeight="1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</row>
    <row r="71" spans="1:11" ht="12.75" customHeight="1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</row>
    <row r="72" spans="1:11" ht="12.75">
      <c r="A72" s="135"/>
      <c r="B72" s="135"/>
      <c r="C72" s="135"/>
      <c r="D72" s="135"/>
      <c r="E72" s="135"/>
      <c r="F72" s="135"/>
      <c r="G72" s="135"/>
      <c r="H72" s="135"/>
      <c r="I72" s="135"/>
      <c r="J72" s="135"/>
      <c r="K72" s="135"/>
    </row>
    <row r="73" spans="1:11" ht="12.7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</row>
    <row r="76" spans="1:4" ht="12.75">
      <c r="A76" s="157"/>
      <c r="B76" s="157"/>
      <c r="C76" s="157"/>
      <c r="D76" s="157"/>
    </row>
  </sheetData>
  <sheetProtection/>
  <mergeCells count="14">
    <mergeCell ref="B1:D4"/>
    <mergeCell ref="G2:J2"/>
    <mergeCell ref="G4:J4"/>
    <mergeCell ref="G5:J5"/>
    <mergeCell ref="G8:K8"/>
    <mergeCell ref="G9:K9"/>
    <mergeCell ref="E45:G45"/>
    <mergeCell ref="H68:J68"/>
    <mergeCell ref="C27:I27"/>
    <mergeCell ref="C30:I30"/>
    <mergeCell ref="E40:G40"/>
    <mergeCell ref="E41:G41"/>
    <mergeCell ref="E42:G42"/>
    <mergeCell ref="E43:G43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zoomScalePageLayoutView="0" workbookViewId="0" topLeftCell="B58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7</v>
      </c>
      <c r="D9" s="31">
        <v>7</v>
      </c>
      <c r="E9" s="31">
        <v>6.774005509752113</v>
      </c>
      <c r="F9" s="32"/>
      <c r="G9" s="32"/>
      <c r="H9" s="125">
        <v>0.01</v>
      </c>
      <c r="I9" s="125">
        <v>0.009</v>
      </c>
      <c r="J9" s="125">
        <v>0.01</v>
      </c>
      <c r="K9" s="34"/>
    </row>
    <row r="10" spans="1:11" s="35" customFormat="1" ht="11.25" customHeight="1">
      <c r="A10" s="37" t="s">
        <v>9</v>
      </c>
      <c r="B10" s="30"/>
      <c r="C10" s="31">
        <v>96</v>
      </c>
      <c r="D10" s="31">
        <v>60</v>
      </c>
      <c r="E10" s="31">
        <v>60.258118389855255</v>
      </c>
      <c r="F10" s="32"/>
      <c r="G10" s="32"/>
      <c r="H10" s="125">
        <v>0.132</v>
      </c>
      <c r="I10" s="125">
        <v>0.131</v>
      </c>
      <c r="J10" s="125">
        <v>0.085</v>
      </c>
      <c r="K10" s="34"/>
    </row>
    <row r="11" spans="1:11" s="35" customFormat="1" ht="11.25" customHeight="1">
      <c r="A11" s="29" t="s">
        <v>10</v>
      </c>
      <c r="B11" s="30"/>
      <c r="C11" s="31">
        <v>39</v>
      </c>
      <c r="D11" s="31">
        <v>42</v>
      </c>
      <c r="E11" s="31">
        <v>42.18124418137154</v>
      </c>
      <c r="F11" s="32"/>
      <c r="G11" s="32"/>
      <c r="H11" s="125">
        <v>0.054</v>
      </c>
      <c r="I11" s="125">
        <v>0.058</v>
      </c>
      <c r="J11" s="125">
        <v>0.06</v>
      </c>
      <c r="K11" s="34"/>
    </row>
    <row r="12" spans="1:11" s="35" customFormat="1" ht="11.25" customHeight="1">
      <c r="A12" s="37" t="s">
        <v>11</v>
      </c>
      <c r="B12" s="30"/>
      <c r="C12" s="31">
        <v>49</v>
      </c>
      <c r="D12" s="31">
        <v>41</v>
      </c>
      <c r="E12" s="31">
        <v>40.63252854836936</v>
      </c>
      <c r="F12" s="32"/>
      <c r="G12" s="32"/>
      <c r="H12" s="125">
        <v>0.067</v>
      </c>
      <c r="I12" s="125">
        <v>0.067</v>
      </c>
      <c r="J12" s="125">
        <v>0.05742026404341364</v>
      </c>
      <c r="K12" s="34"/>
    </row>
    <row r="13" spans="1:11" s="44" customFormat="1" ht="11.25" customHeight="1">
      <c r="A13" s="38" t="s">
        <v>12</v>
      </c>
      <c r="B13" s="39"/>
      <c r="C13" s="40">
        <v>191</v>
      </c>
      <c r="D13" s="40">
        <v>150</v>
      </c>
      <c r="E13" s="40">
        <v>149.84589662934826</v>
      </c>
      <c r="F13" s="41">
        <f>IF(D13&gt;0,100*E13/D13,0)</f>
        <v>99.8972644195655</v>
      </c>
      <c r="G13" s="42"/>
      <c r="H13" s="126">
        <v>0.263</v>
      </c>
      <c r="I13" s="127">
        <v>0.265</v>
      </c>
      <c r="J13" s="127">
        <v>0.21242026404341363</v>
      </c>
      <c r="K13" s="43">
        <f>IF(I13&gt;0,100*J13/I13,0)</f>
        <v>80.15859020506174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61</v>
      </c>
      <c r="D17" s="40">
        <v>28</v>
      </c>
      <c r="E17" s="40">
        <v>79.18</v>
      </c>
      <c r="F17" s="41">
        <f>IF(D17&gt;0,100*E17/D17,0)</f>
        <v>282.78571428571433</v>
      </c>
      <c r="G17" s="42"/>
      <c r="H17" s="126">
        <v>0.061</v>
      </c>
      <c r="I17" s="127">
        <v>0.042</v>
      </c>
      <c r="J17" s="127">
        <v>0.119</v>
      </c>
      <c r="K17" s="43">
        <f>IF(I17&gt;0,100*J17/I17,0)</f>
        <v>283.33333333333326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7206</v>
      </c>
      <c r="D19" s="31">
        <v>6650</v>
      </c>
      <c r="E19" s="31">
        <v>5683</v>
      </c>
      <c r="F19" s="32"/>
      <c r="G19" s="32"/>
      <c r="H19" s="125">
        <v>33.868</v>
      </c>
      <c r="I19" s="125">
        <v>27.93</v>
      </c>
      <c r="J19" s="125">
        <v>21.595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7206</v>
      </c>
      <c r="D22" s="40">
        <v>6650</v>
      </c>
      <c r="E22" s="40">
        <v>5683</v>
      </c>
      <c r="F22" s="41">
        <f>IF(D22&gt;0,100*E22/D22,0)</f>
        <v>85.45864661654136</v>
      </c>
      <c r="G22" s="42"/>
      <c r="H22" s="126">
        <v>33.868</v>
      </c>
      <c r="I22" s="127">
        <v>27.93</v>
      </c>
      <c r="J22" s="127">
        <v>21.595</v>
      </c>
      <c r="K22" s="43">
        <f>IF(I22&gt;0,100*J22/I22,0)</f>
        <v>77.31829573934837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8140</v>
      </c>
      <c r="D24" s="40">
        <v>9239</v>
      </c>
      <c r="E24" s="40">
        <v>9265</v>
      </c>
      <c r="F24" s="41">
        <f>IF(D24&gt;0,100*E24/D24,0)</f>
        <v>100.28141573763395</v>
      </c>
      <c r="G24" s="42"/>
      <c r="H24" s="126">
        <v>35.534</v>
      </c>
      <c r="I24" s="127">
        <v>42.881</v>
      </c>
      <c r="J24" s="127">
        <v>31.728</v>
      </c>
      <c r="K24" s="43">
        <f>IF(I24&gt;0,100*J24/I24,0)</f>
        <v>73.99081178144166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318</v>
      </c>
      <c r="D26" s="40">
        <v>245</v>
      </c>
      <c r="E26" s="40">
        <v>310</v>
      </c>
      <c r="F26" s="41">
        <f>IF(D26&gt;0,100*E26/D26,0)</f>
        <v>126.53061224489795</v>
      </c>
      <c r="G26" s="42"/>
      <c r="H26" s="126">
        <v>1.59</v>
      </c>
      <c r="I26" s="127">
        <v>0.8</v>
      </c>
      <c r="J26" s="127">
        <v>0.95</v>
      </c>
      <c r="K26" s="43">
        <f>IF(I26&gt;0,100*J26/I26,0)</f>
        <v>118.75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1802</v>
      </c>
      <c r="D28" s="31">
        <v>1475</v>
      </c>
      <c r="E28" s="31">
        <v>2385</v>
      </c>
      <c r="F28" s="32"/>
      <c r="G28" s="32"/>
      <c r="H28" s="125">
        <v>6.159</v>
      </c>
      <c r="I28" s="125">
        <v>4.627</v>
      </c>
      <c r="J28" s="125">
        <v>6.885</v>
      </c>
      <c r="K28" s="34"/>
    </row>
    <row r="29" spans="1:11" s="35" customFormat="1" ht="11.25" customHeight="1">
      <c r="A29" s="37" t="s">
        <v>22</v>
      </c>
      <c r="B29" s="30"/>
      <c r="C29" s="31">
        <v>20244</v>
      </c>
      <c r="D29" s="31">
        <v>16269</v>
      </c>
      <c r="E29" s="31">
        <v>16227</v>
      </c>
      <c r="F29" s="32"/>
      <c r="G29" s="32"/>
      <c r="H29" s="125">
        <v>47.183</v>
      </c>
      <c r="I29" s="125">
        <v>17.707</v>
      </c>
      <c r="J29" s="125">
        <v>32.062</v>
      </c>
      <c r="K29" s="34"/>
    </row>
    <row r="30" spans="1:11" s="35" customFormat="1" ht="11.25" customHeight="1">
      <c r="A30" s="37" t="s">
        <v>23</v>
      </c>
      <c r="B30" s="30"/>
      <c r="C30" s="31">
        <v>10033</v>
      </c>
      <c r="D30" s="31">
        <v>6448</v>
      </c>
      <c r="E30" s="31">
        <v>7498</v>
      </c>
      <c r="F30" s="32"/>
      <c r="G30" s="32"/>
      <c r="H30" s="125">
        <v>12.42</v>
      </c>
      <c r="I30" s="125">
        <v>6.952</v>
      </c>
      <c r="J30" s="125">
        <v>7.974</v>
      </c>
      <c r="K30" s="34"/>
    </row>
    <row r="31" spans="1:11" s="44" customFormat="1" ht="11.25" customHeight="1">
      <c r="A31" s="45" t="s">
        <v>24</v>
      </c>
      <c r="B31" s="39"/>
      <c r="C31" s="40">
        <v>32079</v>
      </c>
      <c r="D31" s="40">
        <v>24192</v>
      </c>
      <c r="E31" s="40">
        <v>26110</v>
      </c>
      <c r="F31" s="41">
        <f>IF(D31&gt;0,100*E31/D31,0)</f>
        <v>107.92824074074075</v>
      </c>
      <c r="G31" s="42"/>
      <c r="H31" s="126">
        <v>65.762</v>
      </c>
      <c r="I31" s="127">
        <v>29.286</v>
      </c>
      <c r="J31" s="127">
        <v>46.92099999999999</v>
      </c>
      <c r="K31" s="43">
        <f>IF(I31&gt;0,100*J31/I31,0)</f>
        <v>160.2164856928225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2464</v>
      </c>
      <c r="D33" s="31">
        <v>2250</v>
      </c>
      <c r="E33" s="31">
        <v>1750</v>
      </c>
      <c r="F33" s="32"/>
      <c r="G33" s="32"/>
      <c r="H33" s="125">
        <v>6.467</v>
      </c>
      <c r="I33" s="125">
        <v>5.1</v>
      </c>
      <c r="J33" s="125">
        <v>1.75</v>
      </c>
      <c r="K33" s="34"/>
    </row>
    <row r="34" spans="1:11" s="35" customFormat="1" ht="11.25" customHeight="1">
      <c r="A34" s="37" t="s">
        <v>26</v>
      </c>
      <c r="B34" s="30"/>
      <c r="C34" s="31">
        <v>4664</v>
      </c>
      <c r="D34" s="31">
        <v>4998</v>
      </c>
      <c r="E34" s="31">
        <v>7960</v>
      </c>
      <c r="F34" s="32"/>
      <c r="G34" s="32"/>
      <c r="H34" s="125">
        <v>11.874</v>
      </c>
      <c r="I34" s="125">
        <v>12.698</v>
      </c>
      <c r="J34" s="125">
        <v>15</v>
      </c>
      <c r="K34" s="34"/>
    </row>
    <row r="35" spans="1:11" s="35" customFormat="1" ht="11.25" customHeight="1">
      <c r="A35" s="37" t="s">
        <v>27</v>
      </c>
      <c r="B35" s="30"/>
      <c r="C35" s="31">
        <v>3975</v>
      </c>
      <c r="D35" s="31">
        <v>3000</v>
      </c>
      <c r="E35" s="31">
        <v>2500</v>
      </c>
      <c r="F35" s="32"/>
      <c r="G35" s="32"/>
      <c r="H35" s="125">
        <v>8.048</v>
      </c>
      <c r="I35" s="125">
        <v>5.4</v>
      </c>
      <c r="J35" s="125">
        <v>5.1</v>
      </c>
      <c r="K35" s="34"/>
    </row>
    <row r="36" spans="1:11" s="35" customFormat="1" ht="11.25" customHeight="1">
      <c r="A36" s="37" t="s">
        <v>28</v>
      </c>
      <c r="B36" s="30"/>
      <c r="C36" s="31">
        <v>1226</v>
      </c>
      <c r="D36" s="31">
        <v>1370</v>
      </c>
      <c r="E36" s="31">
        <v>1625</v>
      </c>
      <c r="F36" s="32"/>
      <c r="G36" s="32"/>
      <c r="H36" s="125">
        <v>2.902</v>
      </c>
      <c r="I36" s="125">
        <v>2.595</v>
      </c>
      <c r="J36" s="125">
        <v>2.925</v>
      </c>
      <c r="K36" s="34"/>
    </row>
    <row r="37" spans="1:11" s="44" customFormat="1" ht="11.25" customHeight="1">
      <c r="A37" s="38" t="s">
        <v>29</v>
      </c>
      <c r="B37" s="39"/>
      <c r="C37" s="40">
        <v>12329</v>
      </c>
      <c r="D37" s="40">
        <v>11618</v>
      </c>
      <c r="E37" s="40">
        <v>13835</v>
      </c>
      <c r="F37" s="41">
        <f>IF(D37&gt;0,100*E37/D37,0)</f>
        <v>119.08245825443278</v>
      </c>
      <c r="G37" s="42"/>
      <c r="H37" s="126">
        <v>29.291000000000004</v>
      </c>
      <c r="I37" s="127">
        <v>25.793</v>
      </c>
      <c r="J37" s="127">
        <v>24.775000000000002</v>
      </c>
      <c r="K37" s="43">
        <f>IF(I37&gt;0,100*J37/I37,0)</f>
        <v>96.0531927267088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17182</v>
      </c>
      <c r="D39" s="40">
        <v>17182</v>
      </c>
      <c r="E39" s="40">
        <v>18755</v>
      </c>
      <c r="F39" s="41">
        <f>IF(D39&gt;0,100*E39/D39,0)</f>
        <v>109.15492957746478</v>
      </c>
      <c r="G39" s="42"/>
      <c r="H39" s="126">
        <v>18.689</v>
      </c>
      <c r="I39" s="127">
        <v>18.689</v>
      </c>
      <c r="J39" s="127">
        <v>11.19</v>
      </c>
      <c r="K39" s="43">
        <f>IF(I39&gt;0,100*J39/I39,0)</f>
        <v>59.87479265878324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879</v>
      </c>
      <c r="D41" s="31">
        <v>1594</v>
      </c>
      <c r="E41" s="31">
        <v>1567</v>
      </c>
      <c r="F41" s="32"/>
      <c r="G41" s="32"/>
      <c r="H41" s="125">
        <v>2.188</v>
      </c>
      <c r="I41" s="125">
        <v>1.487</v>
      </c>
      <c r="J41" s="125">
        <v>2.877</v>
      </c>
      <c r="K41" s="34"/>
    </row>
    <row r="42" spans="1:11" s="35" customFormat="1" ht="11.25" customHeight="1">
      <c r="A42" s="37" t="s">
        <v>32</v>
      </c>
      <c r="B42" s="30"/>
      <c r="C42" s="31">
        <v>6596</v>
      </c>
      <c r="D42" s="31">
        <v>7269</v>
      </c>
      <c r="E42" s="31">
        <v>7814</v>
      </c>
      <c r="F42" s="32"/>
      <c r="G42" s="32"/>
      <c r="H42" s="125">
        <v>24.205</v>
      </c>
      <c r="I42" s="125">
        <v>24.031</v>
      </c>
      <c r="J42" s="125">
        <v>24.34</v>
      </c>
      <c r="K42" s="34"/>
    </row>
    <row r="43" spans="1:11" s="35" customFormat="1" ht="11.25" customHeight="1">
      <c r="A43" s="37" t="s">
        <v>33</v>
      </c>
      <c r="B43" s="30"/>
      <c r="C43" s="31">
        <v>12835</v>
      </c>
      <c r="D43" s="31">
        <v>9782</v>
      </c>
      <c r="E43" s="31">
        <v>11723</v>
      </c>
      <c r="F43" s="32"/>
      <c r="G43" s="32"/>
      <c r="H43" s="125">
        <v>33.196</v>
      </c>
      <c r="I43" s="125">
        <v>19.585</v>
      </c>
      <c r="J43" s="125">
        <v>26.697</v>
      </c>
      <c r="K43" s="34"/>
    </row>
    <row r="44" spans="1:11" s="35" customFormat="1" ht="11.25" customHeight="1">
      <c r="A44" s="37" t="s">
        <v>34</v>
      </c>
      <c r="B44" s="30"/>
      <c r="C44" s="31">
        <v>15314</v>
      </c>
      <c r="D44" s="31">
        <v>11600</v>
      </c>
      <c r="E44" s="31">
        <v>16570</v>
      </c>
      <c r="F44" s="32"/>
      <c r="G44" s="32"/>
      <c r="H44" s="125">
        <v>45.112</v>
      </c>
      <c r="I44" s="125">
        <v>32.351</v>
      </c>
      <c r="J44" s="125">
        <v>46.862</v>
      </c>
      <c r="K44" s="34"/>
    </row>
    <row r="45" spans="1:11" s="35" customFormat="1" ht="11.25" customHeight="1">
      <c r="A45" s="37" t="s">
        <v>35</v>
      </c>
      <c r="B45" s="30"/>
      <c r="C45" s="31">
        <v>12452</v>
      </c>
      <c r="D45" s="31">
        <v>10991</v>
      </c>
      <c r="E45" s="31">
        <v>10955</v>
      </c>
      <c r="F45" s="32"/>
      <c r="G45" s="32"/>
      <c r="H45" s="125">
        <v>29.478</v>
      </c>
      <c r="I45" s="125">
        <v>17.616</v>
      </c>
      <c r="J45" s="125">
        <v>20.05</v>
      </c>
      <c r="K45" s="34"/>
    </row>
    <row r="46" spans="1:11" s="35" customFormat="1" ht="11.25" customHeight="1">
      <c r="A46" s="37" t="s">
        <v>36</v>
      </c>
      <c r="B46" s="30"/>
      <c r="C46" s="31">
        <v>1364</v>
      </c>
      <c r="D46" s="31">
        <v>1406</v>
      </c>
      <c r="E46" s="31">
        <v>2350</v>
      </c>
      <c r="F46" s="32"/>
      <c r="G46" s="32"/>
      <c r="H46" s="125">
        <v>2.498</v>
      </c>
      <c r="I46" s="125">
        <v>1.889</v>
      </c>
      <c r="J46" s="125">
        <v>2.912</v>
      </c>
      <c r="K46" s="34"/>
    </row>
    <row r="47" spans="1:11" s="35" customFormat="1" ht="11.25" customHeight="1">
      <c r="A47" s="37" t="s">
        <v>37</v>
      </c>
      <c r="B47" s="30"/>
      <c r="C47" s="31">
        <v>723</v>
      </c>
      <c r="D47" s="31">
        <v>615</v>
      </c>
      <c r="E47" s="31">
        <v>859</v>
      </c>
      <c r="F47" s="32"/>
      <c r="G47" s="32"/>
      <c r="H47" s="125">
        <v>1.631</v>
      </c>
      <c r="I47" s="125">
        <v>0.874</v>
      </c>
      <c r="J47" s="125">
        <v>1.209</v>
      </c>
      <c r="K47" s="34"/>
    </row>
    <row r="48" spans="1:11" s="35" customFormat="1" ht="11.25" customHeight="1">
      <c r="A48" s="37" t="s">
        <v>38</v>
      </c>
      <c r="B48" s="30"/>
      <c r="C48" s="31">
        <v>3441</v>
      </c>
      <c r="D48" s="31">
        <v>4749</v>
      </c>
      <c r="E48" s="31">
        <v>7964</v>
      </c>
      <c r="F48" s="32"/>
      <c r="G48" s="32"/>
      <c r="H48" s="125">
        <v>9.821</v>
      </c>
      <c r="I48" s="125">
        <v>6.056</v>
      </c>
      <c r="J48" s="125">
        <v>10.822</v>
      </c>
      <c r="K48" s="34"/>
    </row>
    <row r="49" spans="1:11" s="35" customFormat="1" ht="11.25" customHeight="1">
      <c r="A49" s="37" t="s">
        <v>39</v>
      </c>
      <c r="B49" s="30"/>
      <c r="C49" s="31">
        <v>13009</v>
      </c>
      <c r="D49" s="31">
        <v>9045</v>
      </c>
      <c r="E49" s="31">
        <v>9887</v>
      </c>
      <c r="F49" s="32"/>
      <c r="G49" s="32"/>
      <c r="H49" s="125">
        <v>38.886</v>
      </c>
      <c r="I49" s="125">
        <v>12.209</v>
      </c>
      <c r="J49" s="125">
        <v>17.402</v>
      </c>
      <c r="K49" s="34"/>
    </row>
    <row r="50" spans="1:11" s="44" customFormat="1" ht="11.25" customHeight="1">
      <c r="A50" s="45" t="s">
        <v>40</v>
      </c>
      <c r="B50" s="39"/>
      <c r="C50" s="40">
        <v>66613</v>
      </c>
      <c r="D50" s="40">
        <v>57051</v>
      </c>
      <c r="E50" s="40">
        <v>69689</v>
      </c>
      <c r="F50" s="41">
        <f>IF(D50&gt;0,100*E50/D50,0)</f>
        <v>122.15210951604705</v>
      </c>
      <c r="G50" s="42"/>
      <c r="H50" s="126">
        <v>187.015</v>
      </c>
      <c r="I50" s="127">
        <v>116.098</v>
      </c>
      <c r="J50" s="127">
        <v>153.171</v>
      </c>
      <c r="K50" s="43">
        <f>IF(I50&gt;0,100*J50/I50,0)</f>
        <v>131.93250529724887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4379</v>
      </c>
      <c r="D52" s="40">
        <v>4380</v>
      </c>
      <c r="E52" s="40">
        <v>4379</v>
      </c>
      <c r="F52" s="41">
        <f>IF(D52&gt;0,100*E52/D52,0)</f>
        <v>99.9771689497717</v>
      </c>
      <c r="G52" s="42"/>
      <c r="H52" s="126">
        <v>9.574</v>
      </c>
      <c r="I52" s="127">
        <v>6.113682656826568</v>
      </c>
      <c r="J52" s="127">
        <v>5.501</v>
      </c>
      <c r="K52" s="43">
        <f>IF(I52&gt;0,100*J52/I52,0)</f>
        <v>89.97850082809838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31154</v>
      </c>
      <c r="D54" s="31">
        <v>29935</v>
      </c>
      <c r="E54" s="31">
        <v>37294</v>
      </c>
      <c r="F54" s="32"/>
      <c r="G54" s="32"/>
      <c r="H54" s="125">
        <v>75.314</v>
      </c>
      <c r="I54" s="125">
        <v>36.804</v>
      </c>
      <c r="J54" s="125">
        <v>58.203</v>
      </c>
      <c r="K54" s="34"/>
    </row>
    <row r="55" spans="1:11" s="35" customFormat="1" ht="11.25" customHeight="1">
      <c r="A55" s="37" t="s">
        <v>43</v>
      </c>
      <c r="B55" s="30"/>
      <c r="C55" s="31">
        <v>65439</v>
      </c>
      <c r="D55" s="31">
        <v>67727</v>
      </c>
      <c r="E55" s="31">
        <v>79208</v>
      </c>
      <c r="F55" s="32"/>
      <c r="G55" s="32"/>
      <c r="H55" s="125">
        <v>112.543</v>
      </c>
      <c r="I55" s="125">
        <v>78.061</v>
      </c>
      <c r="J55" s="125">
        <v>126.036</v>
      </c>
      <c r="K55" s="34"/>
    </row>
    <row r="56" spans="1:11" s="35" customFormat="1" ht="11.25" customHeight="1">
      <c r="A56" s="37" t="s">
        <v>44</v>
      </c>
      <c r="B56" s="30"/>
      <c r="C56" s="31">
        <v>8517</v>
      </c>
      <c r="D56" s="31">
        <v>10550</v>
      </c>
      <c r="E56" s="31">
        <v>11000</v>
      </c>
      <c r="F56" s="32"/>
      <c r="G56" s="32"/>
      <c r="H56" s="125">
        <v>23.801</v>
      </c>
      <c r="I56" s="125">
        <v>21</v>
      </c>
      <c r="J56" s="125">
        <v>16.5</v>
      </c>
      <c r="K56" s="34"/>
    </row>
    <row r="57" spans="1:11" s="35" customFormat="1" ht="11.25" customHeight="1">
      <c r="A57" s="37" t="s">
        <v>45</v>
      </c>
      <c r="B57" s="30"/>
      <c r="C57" s="31">
        <v>3509</v>
      </c>
      <c r="D57" s="31">
        <v>3571</v>
      </c>
      <c r="E57" s="31">
        <v>4175</v>
      </c>
      <c r="F57" s="32"/>
      <c r="G57" s="32"/>
      <c r="H57" s="125">
        <v>9.151</v>
      </c>
      <c r="I57" s="125">
        <v>6.125</v>
      </c>
      <c r="J57" s="125">
        <v>2.9945500000000003</v>
      </c>
      <c r="K57" s="34"/>
    </row>
    <row r="58" spans="1:11" s="35" customFormat="1" ht="11.25" customHeight="1">
      <c r="A58" s="37" t="s">
        <v>46</v>
      </c>
      <c r="B58" s="30"/>
      <c r="C58" s="31">
        <v>37272</v>
      </c>
      <c r="D58" s="31">
        <v>37128</v>
      </c>
      <c r="E58" s="31">
        <v>42049</v>
      </c>
      <c r="F58" s="32"/>
      <c r="G58" s="32"/>
      <c r="H58" s="125">
        <v>89.725</v>
      </c>
      <c r="I58" s="125">
        <v>40.695</v>
      </c>
      <c r="J58" s="125">
        <v>32.222</v>
      </c>
      <c r="K58" s="34"/>
    </row>
    <row r="59" spans="1:11" s="44" customFormat="1" ht="11.25" customHeight="1">
      <c r="A59" s="38" t="s">
        <v>47</v>
      </c>
      <c r="B59" s="39"/>
      <c r="C59" s="40">
        <v>145891</v>
      </c>
      <c r="D59" s="40">
        <v>148911</v>
      </c>
      <c r="E59" s="40">
        <v>173726</v>
      </c>
      <c r="F59" s="41">
        <f>IF(D59&gt;0,100*E59/D59,0)</f>
        <v>116.66431626944954</v>
      </c>
      <c r="G59" s="42"/>
      <c r="H59" s="126">
        <v>310.534</v>
      </c>
      <c r="I59" s="127">
        <v>182.685</v>
      </c>
      <c r="J59" s="127">
        <v>235.95555000000002</v>
      </c>
      <c r="K59" s="43">
        <f>IF(I59&gt;0,100*J59/I59,0)</f>
        <v>129.1597832334346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2799</v>
      </c>
      <c r="D61" s="31">
        <v>2200</v>
      </c>
      <c r="E61" s="31">
        <v>3000</v>
      </c>
      <c r="F61" s="32"/>
      <c r="G61" s="32"/>
      <c r="H61" s="125">
        <v>7.454</v>
      </c>
      <c r="I61" s="125">
        <v>3.5</v>
      </c>
      <c r="J61" s="125">
        <v>5.425</v>
      </c>
      <c r="K61" s="34"/>
    </row>
    <row r="62" spans="1:11" s="35" customFormat="1" ht="11.25" customHeight="1">
      <c r="A62" s="37" t="s">
        <v>49</v>
      </c>
      <c r="B62" s="30"/>
      <c r="C62" s="31">
        <v>1007</v>
      </c>
      <c r="D62" s="31">
        <v>890</v>
      </c>
      <c r="E62" s="31">
        <v>900</v>
      </c>
      <c r="F62" s="32"/>
      <c r="G62" s="32"/>
      <c r="H62" s="125">
        <v>1.119</v>
      </c>
      <c r="I62" s="125">
        <v>0.297</v>
      </c>
      <c r="J62" s="125">
        <v>0.758</v>
      </c>
      <c r="K62" s="34"/>
    </row>
    <row r="63" spans="1:11" s="35" customFormat="1" ht="11.25" customHeight="1">
      <c r="A63" s="37" t="s">
        <v>50</v>
      </c>
      <c r="B63" s="30"/>
      <c r="C63" s="31">
        <v>1577</v>
      </c>
      <c r="D63" s="31">
        <v>1620</v>
      </c>
      <c r="E63" s="31">
        <v>2059</v>
      </c>
      <c r="F63" s="32"/>
      <c r="G63" s="32"/>
      <c r="H63" s="125">
        <v>4.033</v>
      </c>
      <c r="I63" s="125">
        <v>0.7</v>
      </c>
      <c r="J63" s="125">
        <v>2.1</v>
      </c>
      <c r="K63" s="34"/>
    </row>
    <row r="64" spans="1:11" s="44" customFormat="1" ht="11.25" customHeight="1">
      <c r="A64" s="38" t="s">
        <v>51</v>
      </c>
      <c r="B64" s="39"/>
      <c r="C64" s="40">
        <v>5383</v>
      </c>
      <c r="D64" s="40">
        <v>4710</v>
      </c>
      <c r="E64" s="40">
        <v>5959</v>
      </c>
      <c r="F64" s="41">
        <f>IF(D64&gt;0,100*E64/D64,0)</f>
        <v>126.51804670912951</v>
      </c>
      <c r="G64" s="42"/>
      <c r="H64" s="126">
        <v>12.606000000000002</v>
      </c>
      <c r="I64" s="127">
        <v>4.497</v>
      </c>
      <c r="J64" s="127">
        <v>8.283</v>
      </c>
      <c r="K64" s="43">
        <f>IF(I64&gt;0,100*J64/I64,0)</f>
        <v>184.18945963975983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16228</v>
      </c>
      <c r="D66" s="40">
        <v>11684</v>
      </c>
      <c r="E66" s="40">
        <v>14371</v>
      </c>
      <c r="F66" s="41">
        <f>IF(D66&gt;0,100*E66/D66,0)</f>
        <v>122.99726121191372</v>
      </c>
      <c r="G66" s="42"/>
      <c r="H66" s="126">
        <v>22.072</v>
      </c>
      <c r="I66" s="127">
        <v>15.892</v>
      </c>
      <c r="J66" s="127">
        <v>9.838</v>
      </c>
      <c r="K66" s="43">
        <f>IF(I66&gt;0,100*J66/I66,0)</f>
        <v>61.90536118801913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36944</v>
      </c>
      <c r="D68" s="31">
        <v>43500</v>
      </c>
      <c r="E68" s="31">
        <v>44500</v>
      </c>
      <c r="F68" s="32"/>
      <c r="G68" s="32"/>
      <c r="H68" s="125">
        <v>55.526</v>
      </c>
      <c r="I68" s="125">
        <v>51.4</v>
      </c>
      <c r="J68" s="125">
        <v>65</v>
      </c>
      <c r="K68" s="34"/>
    </row>
    <row r="69" spans="1:11" s="35" customFormat="1" ht="11.25" customHeight="1">
      <c r="A69" s="37" t="s">
        <v>54</v>
      </c>
      <c r="B69" s="30"/>
      <c r="C69" s="31">
        <v>8527</v>
      </c>
      <c r="D69" s="31">
        <v>8300</v>
      </c>
      <c r="E69" s="31">
        <v>7500</v>
      </c>
      <c r="F69" s="32"/>
      <c r="G69" s="32"/>
      <c r="H69" s="125">
        <v>11.375</v>
      </c>
      <c r="I69" s="125">
        <v>8</v>
      </c>
      <c r="J69" s="125">
        <v>7.5</v>
      </c>
      <c r="K69" s="34"/>
    </row>
    <row r="70" spans="1:11" s="44" customFormat="1" ht="11.25" customHeight="1">
      <c r="A70" s="38" t="s">
        <v>55</v>
      </c>
      <c r="B70" s="39"/>
      <c r="C70" s="40">
        <v>45471</v>
      </c>
      <c r="D70" s="40">
        <v>51800</v>
      </c>
      <c r="E70" s="40">
        <v>52000</v>
      </c>
      <c r="F70" s="41">
        <f>IF(D70&gt;0,100*E70/D70,0)</f>
        <v>100.38610038610038</v>
      </c>
      <c r="G70" s="42"/>
      <c r="H70" s="126">
        <v>66.90100000000001</v>
      </c>
      <c r="I70" s="127">
        <v>59.4</v>
      </c>
      <c r="J70" s="127">
        <v>72.5</v>
      </c>
      <c r="K70" s="43">
        <f>IF(I70&gt;0,100*J70/I70,0)</f>
        <v>122.05387205387206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3259</v>
      </c>
      <c r="D72" s="31">
        <v>3565</v>
      </c>
      <c r="E72" s="31">
        <v>4830</v>
      </c>
      <c r="F72" s="32"/>
      <c r="G72" s="32"/>
      <c r="H72" s="125">
        <v>3.982</v>
      </c>
      <c r="I72" s="125">
        <v>0.805</v>
      </c>
      <c r="J72" s="125">
        <v>5.943</v>
      </c>
      <c r="K72" s="34"/>
    </row>
    <row r="73" spans="1:11" s="35" customFormat="1" ht="11.25" customHeight="1">
      <c r="A73" s="37" t="s">
        <v>57</v>
      </c>
      <c r="B73" s="30"/>
      <c r="C73" s="31">
        <v>9216</v>
      </c>
      <c r="D73" s="31">
        <v>9100</v>
      </c>
      <c r="E73" s="31">
        <v>11332</v>
      </c>
      <c r="F73" s="32"/>
      <c r="G73" s="32"/>
      <c r="H73" s="125">
        <v>23.289</v>
      </c>
      <c r="I73" s="125">
        <v>33.75</v>
      </c>
      <c r="J73" s="125">
        <v>25.8</v>
      </c>
      <c r="K73" s="34"/>
    </row>
    <row r="74" spans="1:11" s="35" customFormat="1" ht="11.25" customHeight="1">
      <c r="A74" s="37" t="s">
        <v>58</v>
      </c>
      <c r="B74" s="30"/>
      <c r="C74" s="31">
        <v>20987</v>
      </c>
      <c r="D74" s="31">
        <v>19571</v>
      </c>
      <c r="E74" s="31">
        <v>25329</v>
      </c>
      <c r="F74" s="32"/>
      <c r="G74" s="32"/>
      <c r="H74" s="125">
        <v>32.418</v>
      </c>
      <c r="I74" s="125">
        <v>37.5</v>
      </c>
      <c r="J74" s="125">
        <v>32.928</v>
      </c>
      <c r="K74" s="34"/>
    </row>
    <row r="75" spans="1:11" s="35" customFormat="1" ht="11.25" customHeight="1">
      <c r="A75" s="37" t="s">
        <v>59</v>
      </c>
      <c r="B75" s="30"/>
      <c r="C75" s="31">
        <v>23680</v>
      </c>
      <c r="D75" s="31">
        <v>23353.001999999997</v>
      </c>
      <c r="E75" s="31">
        <v>26000</v>
      </c>
      <c r="F75" s="32"/>
      <c r="G75" s="32"/>
      <c r="H75" s="125">
        <v>50.644</v>
      </c>
      <c r="I75" s="125">
        <v>22.174881459615936</v>
      </c>
      <c r="J75" s="125">
        <v>30.264</v>
      </c>
      <c r="K75" s="34"/>
    </row>
    <row r="76" spans="1:11" s="35" customFormat="1" ht="11.25" customHeight="1">
      <c r="A76" s="37" t="s">
        <v>60</v>
      </c>
      <c r="B76" s="30"/>
      <c r="C76" s="31">
        <v>1480</v>
      </c>
      <c r="D76" s="31">
        <v>2028</v>
      </c>
      <c r="E76" s="31">
        <v>1947</v>
      </c>
      <c r="F76" s="32"/>
      <c r="G76" s="32"/>
      <c r="H76" s="125">
        <v>2.664</v>
      </c>
      <c r="I76" s="125">
        <v>3.3</v>
      </c>
      <c r="J76" s="125">
        <v>4.868</v>
      </c>
      <c r="K76" s="34"/>
    </row>
    <row r="77" spans="1:11" s="35" customFormat="1" ht="11.25" customHeight="1">
      <c r="A77" s="37" t="s">
        <v>61</v>
      </c>
      <c r="B77" s="30"/>
      <c r="C77" s="31">
        <v>3799</v>
      </c>
      <c r="D77" s="31">
        <v>4420</v>
      </c>
      <c r="E77" s="31">
        <v>5138</v>
      </c>
      <c r="F77" s="32"/>
      <c r="G77" s="32"/>
      <c r="H77" s="125">
        <v>5.341</v>
      </c>
      <c r="I77" s="125">
        <v>5.98</v>
      </c>
      <c r="J77" s="125">
        <v>11.8</v>
      </c>
      <c r="K77" s="34"/>
    </row>
    <row r="78" spans="1:11" s="35" customFormat="1" ht="11.25" customHeight="1">
      <c r="A78" s="37" t="s">
        <v>62</v>
      </c>
      <c r="B78" s="30"/>
      <c r="C78" s="31">
        <v>8242</v>
      </c>
      <c r="D78" s="31">
        <v>8290</v>
      </c>
      <c r="E78" s="31">
        <v>9600</v>
      </c>
      <c r="F78" s="32"/>
      <c r="G78" s="32"/>
      <c r="H78" s="125">
        <v>17.318</v>
      </c>
      <c r="I78" s="125">
        <v>15.088</v>
      </c>
      <c r="J78" s="125">
        <v>20.64</v>
      </c>
      <c r="K78" s="34"/>
    </row>
    <row r="79" spans="1:11" s="35" customFormat="1" ht="11.25" customHeight="1">
      <c r="A79" s="37" t="s">
        <v>63</v>
      </c>
      <c r="B79" s="30"/>
      <c r="C79" s="31">
        <v>12008</v>
      </c>
      <c r="D79" s="31">
        <v>11712</v>
      </c>
      <c r="E79" s="31">
        <v>13000</v>
      </c>
      <c r="F79" s="32"/>
      <c r="G79" s="32"/>
      <c r="H79" s="125">
        <v>28.013</v>
      </c>
      <c r="I79" s="125">
        <v>21.318</v>
      </c>
      <c r="J79" s="125">
        <v>24.7</v>
      </c>
      <c r="K79" s="34"/>
    </row>
    <row r="80" spans="1:11" s="44" customFormat="1" ht="11.25" customHeight="1">
      <c r="A80" s="45" t="s">
        <v>64</v>
      </c>
      <c r="B80" s="39"/>
      <c r="C80" s="40">
        <v>82671</v>
      </c>
      <c r="D80" s="40">
        <v>82039.002</v>
      </c>
      <c r="E80" s="40">
        <v>97176</v>
      </c>
      <c r="F80" s="41">
        <f>IF(D80&gt;0,100*E80/D80,0)</f>
        <v>118.45097774348841</v>
      </c>
      <c r="G80" s="42"/>
      <c r="H80" s="126">
        <v>163.669</v>
      </c>
      <c r="I80" s="127">
        <v>139.91588145961595</v>
      </c>
      <c r="J80" s="127">
        <v>156.94299999999998</v>
      </c>
      <c r="K80" s="43">
        <f>IF(I80&gt;0,100*J80/I80,0)</f>
        <v>112.16953955673617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1</v>
      </c>
      <c r="D82" s="31"/>
      <c r="E82" s="31"/>
      <c r="F82" s="32"/>
      <c r="G82" s="32"/>
      <c r="H82" s="125">
        <v>0.001</v>
      </c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>
        <v>331</v>
      </c>
      <c r="D83" s="31">
        <v>330</v>
      </c>
      <c r="E83" s="31">
        <v>330</v>
      </c>
      <c r="F83" s="32"/>
      <c r="G83" s="32"/>
      <c r="H83" s="125">
        <v>0.232</v>
      </c>
      <c r="I83" s="125">
        <v>0.23</v>
      </c>
      <c r="J83" s="125">
        <v>0.231</v>
      </c>
      <c r="K83" s="34"/>
    </row>
    <row r="84" spans="1:11" s="44" customFormat="1" ht="11.25" customHeight="1">
      <c r="A84" s="38" t="s">
        <v>67</v>
      </c>
      <c r="B84" s="39"/>
      <c r="C84" s="40">
        <v>332</v>
      </c>
      <c r="D84" s="40">
        <v>330</v>
      </c>
      <c r="E84" s="40">
        <v>330</v>
      </c>
      <c r="F84" s="41">
        <f>IF(D84&gt;0,100*E84/D84,0)</f>
        <v>100</v>
      </c>
      <c r="G84" s="42"/>
      <c r="H84" s="126">
        <v>0.233</v>
      </c>
      <c r="I84" s="127">
        <v>0.23</v>
      </c>
      <c r="J84" s="127">
        <v>0.231</v>
      </c>
      <c r="K84" s="43">
        <f>IF(I84&gt;0,100*J84/I84,0)</f>
        <v>100.43478260869566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444474</v>
      </c>
      <c r="D87" s="57">
        <v>430209.002</v>
      </c>
      <c r="E87" s="57">
        <v>491817.0258966293</v>
      </c>
      <c r="F87" s="58">
        <f>IF(D87&gt;0,100*E87/D87,0)</f>
        <v>114.32048692849746</v>
      </c>
      <c r="G87" s="42"/>
      <c r="H87" s="128">
        <v>957.6619999999999</v>
      </c>
      <c r="I87" s="129">
        <v>670.5175641164426</v>
      </c>
      <c r="J87" s="129">
        <v>779.9129702640433</v>
      </c>
      <c r="K87" s="58">
        <f>IF(I87&gt;0,100*J87/I87,0)</f>
        <v>116.31506943323011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zoomScalePageLayoutView="0" workbookViewId="0" topLeftCell="B58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78</v>
      </c>
      <c r="D9" s="31">
        <v>59</v>
      </c>
      <c r="E9" s="31">
        <v>58.648143776705375</v>
      </c>
      <c r="F9" s="32"/>
      <c r="G9" s="32"/>
      <c r="H9" s="125">
        <v>0.154</v>
      </c>
      <c r="I9" s="125">
        <v>0.154</v>
      </c>
      <c r="J9" s="125">
        <v>0.138</v>
      </c>
      <c r="K9" s="34"/>
    </row>
    <row r="10" spans="1:11" s="35" customFormat="1" ht="11.25" customHeight="1">
      <c r="A10" s="37" t="s">
        <v>9</v>
      </c>
      <c r="B10" s="30"/>
      <c r="C10" s="31">
        <v>914</v>
      </c>
      <c r="D10" s="31">
        <v>862</v>
      </c>
      <c r="E10" s="31">
        <v>862.0184893709975</v>
      </c>
      <c r="F10" s="32"/>
      <c r="G10" s="32"/>
      <c r="H10" s="125">
        <v>1.325</v>
      </c>
      <c r="I10" s="125">
        <v>1.326</v>
      </c>
      <c r="J10" s="125">
        <v>1.287</v>
      </c>
      <c r="K10" s="34"/>
    </row>
    <row r="11" spans="1:11" s="35" customFormat="1" ht="11.25" customHeight="1">
      <c r="A11" s="29" t="s">
        <v>10</v>
      </c>
      <c r="B11" s="30"/>
      <c r="C11" s="31">
        <v>5431</v>
      </c>
      <c r="D11" s="31">
        <v>5175</v>
      </c>
      <c r="E11" s="31">
        <v>5175.004281389003</v>
      </c>
      <c r="F11" s="32"/>
      <c r="G11" s="32"/>
      <c r="H11" s="125">
        <v>8.912</v>
      </c>
      <c r="I11" s="125">
        <v>8.487</v>
      </c>
      <c r="J11" s="125">
        <v>12.39</v>
      </c>
      <c r="K11" s="34"/>
    </row>
    <row r="12" spans="1:11" s="35" customFormat="1" ht="11.25" customHeight="1">
      <c r="A12" s="37" t="s">
        <v>11</v>
      </c>
      <c r="B12" s="30"/>
      <c r="C12" s="31">
        <v>59</v>
      </c>
      <c r="D12" s="31">
        <v>42</v>
      </c>
      <c r="E12" s="31">
        <v>41.956233884364735</v>
      </c>
      <c r="F12" s="32"/>
      <c r="G12" s="32"/>
      <c r="H12" s="125">
        <v>0.103</v>
      </c>
      <c r="I12" s="125">
        <v>0.103</v>
      </c>
      <c r="J12" s="125">
        <v>0.07562611157656744</v>
      </c>
      <c r="K12" s="34"/>
    </row>
    <row r="13" spans="1:11" s="44" customFormat="1" ht="11.25" customHeight="1">
      <c r="A13" s="38" t="s">
        <v>12</v>
      </c>
      <c r="B13" s="39"/>
      <c r="C13" s="40">
        <v>6482</v>
      </c>
      <c r="D13" s="40">
        <v>6138</v>
      </c>
      <c r="E13" s="40">
        <v>6137.62714842107</v>
      </c>
      <c r="F13" s="41">
        <f>IF(D13&gt;0,100*E13/D13,0)</f>
        <v>99.99392552005654</v>
      </c>
      <c r="G13" s="42"/>
      <c r="H13" s="126">
        <v>10.494</v>
      </c>
      <c r="I13" s="127">
        <v>10.07</v>
      </c>
      <c r="J13" s="127">
        <v>13.89062611157657</v>
      </c>
      <c r="K13" s="43">
        <f>IF(I13&gt;0,100*J13/I13,0)</f>
        <v>137.940676381098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41</v>
      </c>
      <c r="D17" s="40">
        <v>20</v>
      </c>
      <c r="E17" s="40">
        <v>45.11</v>
      </c>
      <c r="F17" s="41">
        <f>IF(D17&gt;0,100*E17/D17,0)</f>
        <v>225.55</v>
      </c>
      <c r="G17" s="42"/>
      <c r="H17" s="126">
        <v>0.049</v>
      </c>
      <c r="I17" s="127">
        <v>0.036</v>
      </c>
      <c r="J17" s="127">
        <v>0.081</v>
      </c>
      <c r="K17" s="43">
        <f>IF(I17&gt;0,100*J17/I17,0)</f>
        <v>225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212</v>
      </c>
      <c r="D19" s="31">
        <v>424</v>
      </c>
      <c r="E19" s="31">
        <v>271</v>
      </c>
      <c r="F19" s="32"/>
      <c r="G19" s="32"/>
      <c r="H19" s="125">
        <v>0.89</v>
      </c>
      <c r="I19" s="125">
        <v>1.569</v>
      </c>
      <c r="J19" s="125">
        <v>0.949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212</v>
      </c>
      <c r="D22" s="40">
        <v>424</v>
      </c>
      <c r="E22" s="40">
        <v>271</v>
      </c>
      <c r="F22" s="41">
        <f>IF(D22&gt;0,100*E22/D22,0)</f>
        <v>63.91509433962264</v>
      </c>
      <c r="G22" s="42"/>
      <c r="H22" s="126">
        <v>0.89</v>
      </c>
      <c r="I22" s="127">
        <v>1.569</v>
      </c>
      <c r="J22" s="127">
        <v>0.949</v>
      </c>
      <c r="K22" s="43">
        <f>IF(I22&gt;0,100*J22/I22,0)</f>
        <v>60.484384958572335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177</v>
      </c>
      <c r="D24" s="40">
        <v>228</v>
      </c>
      <c r="E24" s="40">
        <v>145</v>
      </c>
      <c r="F24" s="41">
        <f>IF(D24&gt;0,100*E24/D24,0)</f>
        <v>63.59649122807018</v>
      </c>
      <c r="G24" s="42"/>
      <c r="H24" s="126">
        <v>0.52</v>
      </c>
      <c r="I24" s="127">
        <v>0.524</v>
      </c>
      <c r="J24" s="127">
        <v>0.526</v>
      </c>
      <c r="K24" s="43">
        <f>IF(I24&gt;0,100*J24/I24,0)</f>
        <v>100.38167938931298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130</v>
      </c>
      <c r="D26" s="40">
        <v>200</v>
      </c>
      <c r="E26" s="40">
        <v>200</v>
      </c>
      <c r="F26" s="41">
        <f>IF(D26&gt;0,100*E26/D26,0)</f>
        <v>100</v>
      </c>
      <c r="G26" s="42"/>
      <c r="H26" s="126">
        <v>0.549</v>
      </c>
      <c r="I26" s="127">
        <v>0.55</v>
      </c>
      <c r="J26" s="127">
        <v>0.65</v>
      </c>
      <c r="K26" s="43">
        <f>IF(I26&gt;0,100*J26/I26,0)</f>
        <v>118.18181818181817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414</v>
      </c>
      <c r="D28" s="31">
        <v>458</v>
      </c>
      <c r="E28" s="31">
        <v>427</v>
      </c>
      <c r="F28" s="32"/>
      <c r="G28" s="32"/>
      <c r="H28" s="125">
        <v>1.258</v>
      </c>
      <c r="I28" s="125">
        <v>1.282</v>
      </c>
      <c r="J28" s="125">
        <v>1.078</v>
      </c>
      <c r="K28" s="34"/>
    </row>
    <row r="29" spans="1:11" s="35" customFormat="1" ht="11.25" customHeight="1">
      <c r="A29" s="37" t="s">
        <v>22</v>
      </c>
      <c r="B29" s="30"/>
      <c r="C29" s="31">
        <v>11699</v>
      </c>
      <c r="D29" s="31">
        <v>8323</v>
      </c>
      <c r="E29" s="31">
        <v>10470</v>
      </c>
      <c r="F29" s="32"/>
      <c r="G29" s="32"/>
      <c r="H29" s="125">
        <v>33.366</v>
      </c>
      <c r="I29" s="125">
        <v>14.923</v>
      </c>
      <c r="J29" s="125">
        <v>22.697</v>
      </c>
      <c r="K29" s="34"/>
    </row>
    <row r="30" spans="1:11" s="35" customFormat="1" ht="11.25" customHeight="1">
      <c r="A30" s="37" t="s">
        <v>23</v>
      </c>
      <c r="B30" s="30"/>
      <c r="C30" s="31">
        <v>4506</v>
      </c>
      <c r="D30" s="31">
        <v>2862</v>
      </c>
      <c r="E30" s="31">
        <v>3976</v>
      </c>
      <c r="F30" s="32"/>
      <c r="G30" s="32"/>
      <c r="H30" s="125">
        <v>6.345</v>
      </c>
      <c r="I30" s="125">
        <v>4.299</v>
      </c>
      <c r="J30" s="125">
        <v>5.993</v>
      </c>
      <c r="K30" s="34"/>
    </row>
    <row r="31" spans="1:11" s="44" customFormat="1" ht="11.25" customHeight="1">
      <c r="A31" s="45" t="s">
        <v>24</v>
      </c>
      <c r="B31" s="39"/>
      <c r="C31" s="40">
        <v>16619</v>
      </c>
      <c r="D31" s="40">
        <v>11643</v>
      </c>
      <c r="E31" s="40">
        <v>14873</v>
      </c>
      <c r="F31" s="41">
        <f>IF(D31&gt;0,100*E31/D31,0)</f>
        <v>127.74199089581722</v>
      </c>
      <c r="G31" s="42"/>
      <c r="H31" s="126">
        <v>40.969</v>
      </c>
      <c r="I31" s="127">
        <v>20.503999999999998</v>
      </c>
      <c r="J31" s="127">
        <v>29.768</v>
      </c>
      <c r="K31" s="43">
        <f>IF(I31&gt;0,100*J31/I31,0)</f>
        <v>145.18142801404608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31</v>
      </c>
      <c r="D33" s="31">
        <v>40</v>
      </c>
      <c r="E33" s="31">
        <v>50</v>
      </c>
      <c r="F33" s="32"/>
      <c r="G33" s="32"/>
      <c r="H33" s="125">
        <v>0.101</v>
      </c>
      <c r="I33" s="125">
        <v>0.155</v>
      </c>
      <c r="J33" s="125">
        <v>0.09</v>
      </c>
      <c r="K33" s="34"/>
    </row>
    <row r="34" spans="1:11" s="35" customFormat="1" ht="11.25" customHeight="1">
      <c r="A34" s="37" t="s">
        <v>26</v>
      </c>
      <c r="B34" s="30"/>
      <c r="C34" s="31">
        <v>12</v>
      </c>
      <c r="D34" s="31">
        <v>18</v>
      </c>
      <c r="E34" s="31">
        <v>615</v>
      </c>
      <c r="F34" s="32"/>
      <c r="G34" s="32"/>
      <c r="H34" s="125">
        <v>0.022</v>
      </c>
      <c r="I34" s="125">
        <v>0.032</v>
      </c>
      <c r="J34" s="125">
        <v>1.75</v>
      </c>
      <c r="K34" s="34"/>
    </row>
    <row r="35" spans="1:11" s="35" customFormat="1" ht="11.25" customHeight="1">
      <c r="A35" s="37" t="s">
        <v>27</v>
      </c>
      <c r="B35" s="30"/>
      <c r="C35" s="31">
        <v>251</v>
      </c>
      <c r="D35" s="31">
        <v>450</v>
      </c>
      <c r="E35" s="31">
        <v>500</v>
      </c>
      <c r="F35" s="32"/>
      <c r="G35" s="32"/>
      <c r="H35" s="125">
        <v>1.002</v>
      </c>
      <c r="I35" s="125">
        <v>1</v>
      </c>
      <c r="J35" s="125">
        <v>1.2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>
        <v>5</v>
      </c>
      <c r="F36" s="32"/>
      <c r="G36" s="32"/>
      <c r="H36" s="125"/>
      <c r="I36" s="125"/>
      <c r="J36" s="125">
        <v>0.01</v>
      </c>
      <c r="K36" s="34"/>
    </row>
    <row r="37" spans="1:11" s="44" customFormat="1" ht="11.25" customHeight="1">
      <c r="A37" s="38" t="s">
        <v>29</v>
      </c>
      <c r="B37" s="39"/>
      <c r="C37" s="40">
        <v>294</v>
      </c>
      <c r="D37" s="40">
        <v>508</v>
      </c>
      <c r="E37" s="40">
        <v>1170</v>
      </c>
      <c r="F37" s="41">
        <f>IF(D37&gt;0,100*E37/D37,0)</f>
        <v>230.31496062992127</v>
      </c>
      <c r="G37" s="42"/>
      <c r="H37" s="126">
        <v>1.125</v>
      </c>
      <c r="I37" s="127">
        <v>1.187</v>
      </c>
      <c r="J37" s="127">
        <v>3.05</v>
      </c>
      <c r="K37" s="43">
        <f>IF(I37&gt;0,100*J37/I37,0)</f>
        <v>256.95029486099406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11454</v>
      </c>
      <c r="D41" s="31">
        <v>13035</v>
      </c>
      <c r="E41" s="31">
        <v>15780</v>
      </c>
      <c r="F41" s="32"/>
      <c r="G41" s="32"/>
      <c r="H41" s="125">
        <v>26.112</v>
      </c>
      <c r="I41" s="125">
        <v>14.584</v>
      </c>
      <c r="J41" s="125">
        <v>23.075</v>
      </c>
      <c r="K41" s="34"/>
    </row>
    <row r="42" spans="1:11" s="35" customFormat="1" ht="11.25" customHeight="1">
      <c r="A42" s="37" t="s">
        <v>32</v>
      </c>
      <c r="B42" s="30"/>
      <c r="C42" s="31">
        <v>3699</v>
      </c>
      <c r="D42" s="31">
        <v>2396</v>
      </c>
      <c r="E42" s="31">
        <v>2851</v>
      </c>
      <c r="F42" s="32"/>
      <c r="G42" s="32"/>
      <c r="H42" s="125">
        <v>12.888</v>
      </c>
      <c r="I42" s="125">
        <v>6.396</v>
      </c>
      <c r="J42" s="125">
        <v>7.598</v>
      </c>
      <c r="K42" s="34"/>
    </row>
    <row r="43" spans="1:11" s="35" customFormat="1" ht="11.25" customHeight="1">
      <c r="A43" s="37" t="s">
        <v>33</v>
      </c>
      <c r="B43" s="30"/>
      <c r="C43" s="31">
        <v>9627</v>
      </c>
      <c r="D43" s="31">
        <v>8209</v>
      </c>
      <c r="E43" s="31">
        <v>9198</v>
      </c>
      <c r="F43" s="32"/>
      <c r="G43" s="32"/>
      <c r="H43" s="125">
        <v>17.957</v>
      </c>
      <c r="I43" s="125">
        <v>13.304</v>
      </c>
      <c r="J43" s="125">
        <v>22.453</v>
      </c>
      <c r="K43" s="34"/>
    </row>
    <row r="44" spans="1:11" s="35" customFormat="1" ht="11.25" customHeight="1">
      <c r="A44" s="37" t="s">
        <v>34</v>
      </c>
      <c r="B44" s="30"/>
      <c r="C44" s="31">
        <v>18373</v>
      </c>
      <c r="D44" s="31">
        <v>16336</v>
      </c>
      <c r="E44" s="31">
        <v>16080</v>
      </c>
      <c r="F44" s="32"/>
      <c r="G44" s="32"/>
      <c r="H44" s="125">
        <v>40.39</v>
      </c>
      <c r="I44" s="125">
        <v>41.083</v>
      </c>
      <c r="J44" s="125">
        <v>43.212</v>
      </c>
      <c r="K44" s="34"/>
    </row>
    <row r="45" spans="1:11" s="35" customFormat="1" ht="11.25" customHeight="1">
      <c r="A45" s="37" t="s">
        <v>35</v>
      </c>
      <c r="B45" s="30"/>
      <c r="C45" s="31">
        <v>11244</v>
      </c>
      <c r="D45" s="31">
        <v>10072</v>
      </c>
      <c r="E45" s="31">
        <v>10980</v>
      </c>
      <c r="F45" s="32"/>
      <c r="G45" s="32"/>
      <c r="H45" s="125">
        <v>25.403</v>
      </c>
      <c r="I45" s="125">
        <v>13.496</v>
      </c>
      <c r="J45" s="125">
        <v>17.579</v>
      </c>
      <c r="K45" s="34"/>
    </row>
    <row r="46" spans="1:11" s="35" customFormat="1" ht="11.25" customHeight="1">
      <c r="A46" s="37" t="s">
        <v>36</v>
      </c>
      <c r="B46" s="30"/>
      <c r="C46" s="31">
        <v>12144</v>
      </c>
      <c r="D46" s="31">
        <v>10350</v>
      </c>
      <c r="E46" s="31">
        <v>13077</v>
      </c>
      <c r="F46" s="32"/>
      <c r="G46" s="32"/>
      <c r="H46" s="125">
        <v>36.728</v>
      </c>
      <c r="I46" s="125">
        <v>15.575</v>
      </c>
      <c r="J46" s="125">
        <v>18.721</v>
      </c>
      <c r="K46" s="34"/>
    </row>
    <row r="47" spans="1:11" s="35" customFormat="1" ht="11.25" customHeight="1">
      <c r="A47" s="37" t="s">
        <v>37</v>
      </c>
      <c r="B47" s="30"/>
      <c r="C47" s="31">
        <v>11077</v>
      </c>
      <c r="D47" s="31">
        <v>8449</v>
      </c>
      <c r="E47" s="31">
        <v>11328</v>
      </c>
      <c r="F47" s="32"/>
      <c r="G47" s="32"/>
      <c r="H47" s="125">
        <v>30.03</v>
      </c>
      <c r="I47" s="125">
        <v>20.446</v>
      </c>
      <c r="J47" s="125">
        <v>30.637</v>
      </c>
      <c r="K47" s="34"/>
    </row>
    <row r="48" spans="1:11" s="35" customFormat="1" ht="11.25" customHeight="1">
      <c r="A48" s="37" t="s">
        <v>38</v>
      </c>
      <c r="B48" s="30"/>
      <c r="C48" s="31">
        <v>13869</v>
      </c>
      <c r="D48" s="31">
        <v>13698</v>
      </c>
      <c r="E48" s="31">
        <v>14020</v>
      </c>
      <c r="F48" s="32"/>
      <c r="G48" s="32"/>
      <c r="H48" s="125">
        <v>51.77</v>
      </c>
      <c r="I48" s="125">
        <v>31.069</v>
      </c>
      <c r="J48" s="125">
        <v>32.877</v>
      </c>
      <c r="K48" s="34"/>
    </row>
    <row r="49" spans="1:11" s="35" customFormat="1" ht="11.25" customHeight="1">
      <c r="A49" s="37" t="s">
        <v>39</v>
      </c>
      <c r="B49" s="30"/>
      <c r="C49" s="31">
        <v>9495</v>
      </c>
      <c r="D49" s="31">
        <v>7075</v>
      </c>
      <c r="E49" s="31">
        <v>5157</v>
      </c>
      <c r="F49" s="32"/>
      <c r="G49" s="32"/>
      <c r="H49" s="125">
        <v>29.943</v>
      </c>
      <c r="I49" s="125">
        <v>10.653</v>
      </c>
      <c r="J49" s="125">
        <v>9.854</v>
      </c>
      <c r="K49" s="34"/>
    </row>
    <row r="50" spans="1:11" s="44" customFormat="1" ht="11.25" customHeight="1">
      <c r="A50" s="45" t="s">
        <v>40</v>
      </c>
      <c r="B50" s="39"/>
      <c r="C50" s="40">
        <v>100982</v>
      </c>
      <c r="D50" s="40">
        <v>89620</v>
      </c>
      <c r="E50" s="40">
        <v>98471</v>
      </c>
      <c r="F50" s="41">
        <f>IF(D50&gt;0,100*E50/D50,0)</f>
        <v>109.8761437179201</v>
      </c>
      <c r="G50" s="42"/>
      <c r="H50" s="126">
        <v>271.221</v>
      </c>
      <c r="I50" s="127">
        <v>166.60599999999997</v>
      </c>
      <c r="J50" s="127">
        <v>206.00600000000003</v>
      </c>
      <c r="K50" s="43">
        <f>IF(I50&gt;0,100*J50/I50,0)</f>
        <v>123.64860809334601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1548</v>
      </c>
      <c r="D52" s="40">
        <v>1550</v>
      </c>
      <c r="E52" s="40">
        <v>1548</v>
      </c>
      <c r="F52" s="41">
        <f>IF(D52&gt;0,100*E52/D52,0)</f>
        <v>99.87096774193549</v>
      </c>
      <c r="G52" s="42"/>
      <c r="H52" s="126">
        <v>6.765</v>
      </c>
      <c r="I52" s="127">
        <v>2.338385944014294</v>
      </c>
      <c r="J52" s="127">
        <v>2.102</v>
      </c>
      <c r="K52" s="43">
        <f>IF(I52&gt;0,100*J52/I52,0)</f>
        <v>89.89106376475682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10754</v>
      </c>
      <c r="D54" s="31">
        <v>7605</v>
      </c>
      <c r="E54" s="31">
        <v>6274</v>
      </c>
      <c r="F54" s="32"/>
      <c r="G54" s="32"/>
      <c r="H54" s="125">
        <v>18.245</v>
      </c>
      <c r="I54" s="125">
        <v>7.574</v>
      </c>
      <c r="J54" s="125">
        <v>6.647</v>
      </c>
      <c r="K54" s="34"/>
    </row>
    <row r="55" spans="1:11" s="35" customFormat="1" ht="11.25" customHeight="1">
      <c r="A55" s="37" t="s">
        <v>43</v>
      </c>
      <c r="B55" s="30"/>
      <c r="C55" s="31">
        <v>1623</v>
      </c>
      <c r="D55" s="31">
        <v>1434</v>
      </c>
      <c r="E55" s="31">
        <v>2124</v>
      </c>
      <c r="F55" s="32"/>
      <c r="G55" s="32"/>
      <c r="H55" s="125">
        <v>1.992</v>
      </c>
      <c r="I55" s="125">
        <v>1.195</v>
      </c>
      <c r="J55" s="125">
        <v>2.386</v>
      </c>
      <c r="K55" s="34"/>
    </row>
    <row r="56" spans="1:11" s="35" customFormat="1" ht="11.25" customHeight="1">
      <c r="A56" s="37" t="s">
        <v>44</v>
      </c>
      <c r="B56" s="30"/>
      <c r="C56" s="31">
        <v>2842</v>
      </c>
      <c r="D56" s="31">
        <v>1360</v>
      </c>
      <c r="E56" s="31">
        <v>990</v>
      </c>
      <c r="F56" s="32"/>
      <c r="G56" s="32"/>
      <c r="H56" s="125">
        <v>7.099</v>
      </c>
      <c r="I56" s="125">
        <v>2.448</v>
      </c>
      <c r="J56" s="125">
        <v>0.743</v>
      </c>
      <c r="K56" s="34"/>
    </row>
    <row r="57" spans="1:11" s="35" customFormat="1" ht="11.25" customHeight="1">
      <c r="A57" s="37" t="s">
        <v>45</v>
      </c>
      <c r="B57" s="30"/>
      <c r="C57" s="31">
        <v>2799</v>
      </c>
      <c r="D57" s="31">
        <v>3143</v>
      </c>
      <c r="E57" s="31">
        <v>3698</v>
      </c>
      <c r="F57" s="32"/>
      <c r="G57" s="32"/>
      <c r="H57" s="125">
        <v>5.602</v>
      </c>
      <c r="I57" s="125">
        <v>4.664</v>
      </c>
      <c r="J57" s="125">
        <v>5.547</v>
      </c>
      <c r="K57" s="34"/>
    </row>
    <row r="58" spans="1:11" s="35" customFormat="1" ht="11.25" customHeight="1">
      <c r="A58" s="37" t="s">
        <v>46</v>
      </c>
      <c r="B58" s="30"/>
      <c r="C58" s="31">
        <v>7781</v>
      </c>
      <c r="D58" s="31">
        <v>6198</v>
      </c>
      <c r="E58" s="31">
        <v>7965</v>
      </c>
      <c r="F58" s="32"/>
      <c r="G58" s="32"/>
      <c r="H58" s="125">
        <v>13.725</v>
      </c>
      <c r="I58" s="125">
        <v>5.548</v>
      </c>
      <c r="J58" s="125">
        <v>5.512</v>
      </c>
      <c r="K58" s="34"/>
    </row>
    <row r="59" spans="1:11" s="44" customFormat="1" ht="11.25" customHeight="1">
      <c r="A59" s="38" t="s">
        <v>47</v>
      </c>
      <c r="B59" s="39"/>
      <c r="C59" s="40">
        <v>25799</v>
      </c>
      <c r="D59" s="40">
        <v>19740</v>
      </c>
      <c r="E59" s="40">
        <v>21051</v>
      </c>
      <c r="F59" s="41">
        <f>IF(D59&gt;0,100*E59/D59,0)</f>
        <v>106.64133738601824</v>
      </c>
      <c r="G59" s="42"/>
      <c r="H59" s="126">
        <v>46.663000000000004</v>
      </c>
      <c r="I59" s="127">
        <v>21.429000000000002</v>
      </c>
      <c r="J59" s="127">
        <v>20.835</v>
      </c>
      <c r="K59" s="43">
        <f>IF(I59&gt;0,100*J59/I59,0)</f>
        <v>97.22805543889122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39</v>
      </c>
      <c r="D61" s="31">
        <v>20</v>
      </c>
      <c r="E61" s="31">
        <v>30</v>
      </c>
      <c r="F61" s="32"/>
      <c r="G61" s="32"/>
      <c r="H61" s="125">
        <v>0.035</v>
      </c>
      <c r="I61" s="125">
        <v>0.01</v>
      </c>
      <c r="J61" s="125">
        <v>0.04</v>
      </c>
      <c r="K61" s="34"/>
    </row>
    <row r="62" spans="1:11" s="35" customFormat="1" ht="11.25" customHeight="1">
      <c r="A62" s="37" t="s">
        <v>49</v>
      </c>
      <c r="B62" s="30"/>
      <c r="C62" s="31">
        <v>422</v>
      </c>
      <c r="D62" s="31">
        <v>410</v>
      </c>
      <c r="E62" s="31">
        <v>450</v>
      </c>
      <c r="F62" s="32"/>
      <c r="G62" s="32"/>
      <c r="H62" s="125">
        <v>0.413</v>
      </c>
      <c r="I62" s="125">
        <v>0.12</v>
      </c>
      <c r="J62" s="125">
        <v>0.291</v>
      </c>
      <c r="K62" s="34"/>
    </row>
    <row r="63" spans="1:11" s="35" customFormat="1" ht="11.25" customHeight="1">
      <c r="A63" s="37" t="s">
        <v>50</v>
      </c>
      <c r="B63" s="30"/>
      <c r="C63" s="31">
        <v>246</v>
      </c>
      <c r="D63" s="31">
        <v>248</v>
      </c>
      <c r="E63" s="31">
        <v>290</v>
      </c>
      <c r="F63" s="32"/>
      <c r="G63" s="32"/>
      <c r="H63" s="125">
        <v>0.543</v>
      </c>
      <c r="I63" s="125">
        <v>0.064</v>
      </c>
      <c r="J63" s="125">
        <v>0.22</v>
      </c>
      <c r="K63" s="34"/>
    </row>
    <row r="64" spans="1:11" s="44" customFormat="1" ht="11.25" customHeight="1">
      <c r="A64" s="38" t="s">
        <v>51</v>
      </c>
      <c r="B64" s="39"/>
      <c r="C64" s="40">
        <v>707</v>
      </c>
      <c r="D64" s="40">
        <v>678</v>
      </c>
      <c r="E64" s="40">
        <v>770</v>
      </c>
      <c r="F64" s="41">
        <f>IF(D64&gt;0,100*E64/D64,0)</f>
        <v>113.5693215339233</v>
      </c>
      <c r="G64" s="42"/>
      <c r="H64" s="126">
        <v>0.991</v>
      </c>
      <c r="I64" s="127">
        <v>0.194</v>
      </c>
      <c r="J64" s="127">
        <v>0.5509999999999999</v>
      </c>
      <c r="K64" s="43">
        <f>IF(I64&gt;0,100*J64/I64,0)</f>
        <v>284.020618556701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1035</v>
      </c>
      <c r="D66" s="40">
        <v>850</v>
      </c>
      <c r="E66" s="40">
        <v>1035</v>
      </c>
      <c r="F66" s="41">
        <f>IF(D66&gt;0,100*E66/D66,0)</f>
        <v>121.76470588235294</v>
      </c>
      <c r="G66" s="42"/>
      <c r="H66" s="126">
        <v>0.857</v>
      </c>
      <c r="I66" s="127">
        <v>0.77</v>
      </c>
      <c r="J66" s="127">
        <v>0.65</v>
      </c>
      <c r="K66" s="43">
        <f>IF(I66&gt;0,100*J66/I66,0)</f>
        <v>84.41558441558442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203</v>
      </c>
      <c r="D68" s="31">
        <v>450</v>
      </c>
      <c r="E68" s="31">
        <v>150</v>
      </c>
      <c r="F68" s="32"/>
      <c r="G68" s="32"/>
      <c r="H68" s="125">
        <v>0.168</v>
      </c>
      <c r="I68" s="125">
        <v>0.36</v>
      </c>
      <c r="J68" s="125">
        <v>0.1</v>
      </c>
      <c r="K68" s="34"/>
    </row>
    <row r="69" spans="1:11" s="35" customFormat="1" ht="11.25" customHeight="1">
      <c r="A69" s="37" t="s">
        <v>54</v>
      </c>
      <c r="B69" s="30"/>
      <c r="C69" s="31">
        <v>58</v>
      </c>
      <c r="D69" s="31">
        <v>100</v>
      </c>
      <c r="E69" s="31">
        <v>80</v>
      </c>
      <c r="F69" s="32"/>
      <c r="G69" s="32"/>
      <c r="H69" s="125">
        <v>0.048</v>
      </c>
      <c r="I69" s="125">
        <v>0.08</v>
      </c>
      <c r="J69" s="125">
        <v>0.06</v>
      </c>
      <c r="K69" s="34"/>
    </row>
    <row r="70" spans="1:11" s="44" customFormat="1" ht="11.25" customHeight="1">
      <c r="A70" s="38" t="s">
        <v>55</v>
      </c>
      <c r="B70" s="39"/>
      <c r="C70" s="40">
        <v>261</v>
      </c>
      <c r="D70" s="40">
        <v>550</v>
      </c>
      <c r="E70" s="40">
        <v>230</v>
      </c>
      <c r="F70" s="41">
        <f>IF(D70&gt;0,100*E70/D70,0)</f>
        <v>41.81818181818182</v>
      </c>
      <c r="G70" s="42"/>
      <c r="H70" s="126">
        <v>0.21600000000000003</v>
      </c>
      <c r="I70" s="127">
        <v>0.44</v>
      </c>
      <c r="J70" s="127">
        <v>0.16</v>
      </c>
      <c r="K70" s="43">
        <f>IF(I70&gt;0,100*J70/I70,0)</f>
        <v>36.36363636363637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134</v>
      </c>
      <c r="D72" s="31">
        <v>25</v>
      </c>
      <c r="E72" s="31">
        <v>106</v>
      </c>
      <c r="F72" s="32"/>
      <c r="G72" s="32"/>
      <c r="H72" s="125">
        <v>0.161</v>
      </c>
      <c r="I72" s="125">
        <v>0.013</v>
      </c>
      <c r="J72" s="125">
        <v>0.139</v>
      </c>
      <c r="K72" s="34"/>
    </row>
    <row r="73" spans="1:11" s="35" customFormat="1" ht="11.25" customHeight="1">
      <c r="A73" s="37" t="s">
        <v>57</v>
      </c>
      <c r="B73" s="30"/>
      <c r="C73" s="31">
        <v>1</v>
      </c>
      <c r="D73" s="31"/>
      <c r="E73" s="31">
        <v>4</v>
      </c>
      <c r="F73" s="32"/>
      <c r="G73" s="32"/>
      <c r="H73" s="125">
        <v>0.002</v>
      </c>
      <c r="I73" s="125"/>
      <c r="J73" s="125">
        <v>0.009</v>
      </c>
      <c r="K73" s="34"/>
    </row>
    <row r="74" spans="1:11" s="35" customFormat="1" ht="11.25" customHeight="1">
      <c r="A74" s="37" t="s">
        <v>58</v>
      </c>
      <c r="B74" s="30"/>
      <c r="C74" s="31">
        <v>84</v>
      </c>
      <c r="D74" s="31">
        <v>118</v>
      </c>
      <c r="E74" s="31">
        <v>195</v>
      </c>
      <c r="F74" s="32"/>
      <c r="G74" s="32"/>
      <c r="H74" s="125">
        <v>0.084</v>
      </c>
      <c r="I74" s="125">
        <v>0.118</v>
      </c>
      <c r="J74" s="125">
        <v>0.166</v>
      </c>
      <c r="K74" s="34"/>
    </row>
    <row r="75" spans="1:11" s="35" customFormat="1" ht="11.25" customHeight="1">
      <c r="A75" s="37" t="s">
        <v>59</v>
      </c>
      <c r="B75" s="30"/>
      <c r="C75" s="31">
        <v>612</v>
      </c>
      <c r="D75" s="31">
        <v>612</v>
      </c>
      <c r="E75" s="31">
        <v>800</v>
      </c>
      <c r="F75" s="32"/>
      <c r="G75" s="32"/>
      <c r="H75" s="125">
        <v>1.263</v>
      </c>
      <c r="I75" s="125">
        <v>0.333925</v>
      </c>
      <c r="J75" s="125">
        <v>0.4664</v>
      </c>
      <c r="K75" s="34"/>
    </row>
    <row r="76" spans="1:11" s="35" customFormat="1" ht="11.25" customHeight="1">
      <c r="A76" s="37" t="s">
        <v>60</v>
      </c>
      <c r="B76" s="30"/>
      <c r="C76" s="31">
        <v>40</v>
      </c>
      <c r="D76" s="31">
        <v>86</v>
      </c>
      <c r="E76" s="31">
        <v>100</v>
      </c>
      <c r="F76" s="32"/>
      <c r="G76" s="32"/>
      <c r="H76" s="125">
        <v>0.048</v>
      </c>
      <c r="I76" s="125">
        <v>0.043</v>
      </c>
      <c r="J76" s="125">
        <v>0.2</v>
      </c>
      <c r="K76" s="34"/>
    </row>
    <row r="77" spans="1:11" s="35" customFormat="1" ht="11.25" customHeight="1">
      <c r="A77" s="37" t="s">
        <v>61</v>
      </c>
      <c r="B77" s="30"/>
      <c r="C77" s="31">
        <v>25</v>
      </c>
      <c r="D77" s="31">
        <v>9</v>
      </c>
      <c r="E77" s="31">
        <v>31</v>
      </c>
      <c r="F77" s="32"/>
      <c r="G77" s="32"/>
      <c r="H77" s="125">
        <v>0.033</v>
      </c>
      <c r="I77" s="125">
        <v>0.01</v>
      </c>
      <c r="J77" s="125">
        <v>0.043</v>
      </c>
      <c r="K77" s="34"/>
    </row>
    <row r="78" spans="1:11" s="35" customFormat="1" ht="11.25" customHeight="1">
      <c r="A78" s="37" t="s">
        <v>62</v>
      </c>
      <c r="B78" s="30"/>
      <c r="C78" s="31">
        <v>19</v>
      </c>
      <c r="D78" s="31">
        <v>67</v>
      </c>
      <c r="E78" s="31">
        <v>5</v>
      </c>
      <c r="F78" s="32"/>
      <c r="G78" s="32"/>
      <c r="H78" s="125">
        <v>0.019</v>
      </c>
      <c r="I78" s="125">
        <v>0.054</v>
      </c>
      <c r="J78" s="125">
        <v>0.005</v>
      </c>
      <c r="K78" s="34"/>
    </row>
    <row r="79" spans="1:11" s="35" customFormat="1" ht="11.25" customHeight="1">
      <c r="A79" s="37" t="s">
        <v>63</v>
      </c>
      <c r="B79" s="30"/>
      <c r="C79" s="31">
        <v>320</v>
      </c>
      <c r="D79" s="31">
        <v>750</v>
      </c>
      <c r="E79" s="31">
        <v>160</v>
      </c>
      <c r="F79" s="32"/>
      <c r="G79" s="32"/>
      <c r="H79" s="125">
        <v>1.033</v>
      </c>
      <c r="I79" s="125">
        <v>1.906</v>
      </c>
      <c r="J79" s="125">
        <v>0.305</v>
      </c>
      <c r="K79" s="34"/>
    </row>
    <row r="80" spans="1:11" s="44" customFormat="1" ht="11.25" customHeight="1">
      <c r="A80" s="45" t="s">
        <v>64</v>
      </c>
      <c r="B80" s="39"/>
      <c r="C80" s="40">
        <v>1235</v>
      </c>
      <c r="D80" s="40">
        <v>1667</v>
      </c>
      <c r="E80" s="40">
        <v>1401</v>
      </c>
      <c r="F80" s="41">
        <f>IF(D80&gt;0,100*E80/D80,0)</f>
        <v>84.04319136172765</v>
      </c>
      <c r="G80" s="42"/>
      <c r="H80" s="126">
        <v>2.643</v>
      </c>
      <c r="I80" s="127">
        <v>2.477925</v>
      </c>
      <c r="J80" s="127">
        <v>1.3333999999999997</v>
      </c>
      <c r="K80" s="43">
        <f>IF(I80&gt;0,100*J80/I80,0)</f>
        <v>53.8111524763663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>
        <v>112</v>
      </c>
      <c r="D83" s="31">
        <v>110</v>
      </c>
      <c r="E83" s="31">
        <v>112</v>
      </c>
      <c r="F83" s="32"/>
      <c r="G83" s="32"/>
      <c r="H83" s="125">
        <v>0.078</v>
      </c>
      <c r="I83" s="125">
        <v>0.077</v>
      </c>
      <c r="J83" s="125">
        <v>0.078</v>
      </c>
      <c r="K83" s="34"/>
    </row>
    <row r="84" spans="1:11" s="44" customFormat="1" ht="11.25" customHeight="1">
      <c r="A84" s="38" t="s">
        <v>67</v>
      </c>
      <c r="B84" s="39"/>
      <c r="C84" s="40">
        <v>112</v>
      </c>
      <c r="D84" s="40">
        <v>110</v>
      </c>
      <c r="E84" s="40">
        <v>112</v>
      </c>
      <c r="F84" s="41">
        <f>IF(D84&gt;0,100*E84/D84,0)</f>
        <v>101.81818181818181</v>
      </c>
      <c r="G84" s="42"/>
      <c r="H84" s="126">
        <v>0.078</v>
      </c>
      <c r="I84" s="127">
        <v>0.077</v>
      </c>
      <c r="J84" s="127">
        <v>0.078</v>
      </c>
      <c r="K84" s="43">
        <f>IF(I84&gt;0,100*J84/I84,0)</f>
        <v>101.2987012987013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155634</v>
      </c>
      <c r="D87" s="57">
        <v>133926</v>
      </c>
      <c r="E87" s="57">
        <v>147459.73714842106</v>
      </c>
      <c r="F87" s="58">
        <f>IF(D87&gt;0,100*E87/D87,0)</f>
        <v>110.1053844275354</v>
      </c>
      <c r="G87" s="42"/>
      <c r="H87" s="128">
        <v>384.03</v>
      </c>
      <c r="I87" s="129">
        <v>228.77231094401427</v>
      </c>
      <c r="J87" s="129">
        <v>280.6300261115765</v>
      </c>
      <c r="K87" s="58">
        <f>IF(I87&gt;0,100*J87/I87,0)</f>
        <v>122.66782852941193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zoomScalePageLayoutView="0" workbookViewId="0" topLeftCell="B54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>
        <v>225</v>
      </c>
      <c r="F19" s="32"/>
      <c r="G19" s="32"/>
      <c r="H19" s="125"/>
      <c r="I19" s="125"/>
      <c r="J19" s="125">
        <v>0.9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>
        <v>225</v>
      </c>
      <c r="F22" s="41"/>
      <c r="G22" s="42"/>
      <c r="H22" s="126"/>
      <c r="I22" s="127"/>
      <c r="J22" s="127">
        <v>0.9</v>
      </c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357</v>
      </c>
      <c r="D24" s="40">
        <v>568</v>
      </c>
      <c r="E24" s="40">
        <v>1300</v>
      </c>
      <c r="F24" s="41">
        <f>IF(D24&gt;0,100*E24/D24,0)</f>
        <v>228.8732394366197</v>
      </c>
      <c r="G24" s="42"/>
      <c r="H24" s="126">
        <v>1.36</v>
      </c>
      <c r="I24" s="127">
        <v>1.775</v>
      </c>
      <c r="J24" s="127">
        <v>3.8</v>
      </c>
      <c r="K24" s="43">
        <f>IF(I24&gt;0,100*J24/I24,0)</f>
        <v>214.08450704225353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1287</v>
      </c>
      <c r="D26" s="40">
        <v>1000</v>
      </c>
      <c r="E26" s="40">
        <v>1400</v>
      </c>
      <c r="F26" s="41">
        <f>IF(D26&gt;0,100*E26/D26,0)</f>
        <v>140</v>
      </c>
      <c r="G26" s="42"/>
      <c r="H26" s="126">
        <v>6.223</v>
      </c>
      <c r="I26" s="127">
        <v>4</v>
      </c>
      <c r="J26" s="127">
        <v>4.4</v>
      </c>
      <c r="K26" s="43">
        <f>IF(I26&gt;0,100*J26/I26,0)</f>
        <v>110.00000000000001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2503</v>
      </c>
      <c r="D28" s="31">
        <v>3910</v>
      </c>
      <c r="E28" s="31">
        <v>4898</v>
      </c>
      <c r="F28" s="32"/>
      <c r="G28" s="32"/>
      <c r="H28" s="125">
        <v>9.226</v>
      </c>
      <c r="I28" s="125">
        <v>13.957</v>
      </c>
      <c r="J28" s="125">
        <v>13.524</v>
      </c>
      <c r="K28" s="34"/>
    </row>
    <row r="29" spans="1:11" s="35" customFormat="1" ht="11.25" customHeight="1">
      <c r="A29" s="37" t="s">
        <v>22</v>
      </c>
      <c r="B29" s="30"/>
      <c r="C29" s="31">
        <v>4882</v>
      </c>
      <c r="D29" s="31">
        <v>7314</v>
      </c>
      <c r="E29" s="31">
        <v>11862</v>
      </c>
      <c r="F29" s="32"/>
      <c r="G29" s="32"/>
      <c r="H29" s="125">
        <v>15.027</v>
      </c>
      <c r="I29" s="125">
        <v>12.842</v>
      </c>
      <c r="J29" s="125">
        <v>24.542</v>
      </c>
      <c r="K29" s="34"/>
    </row>
    <row r="30" spans="1:11" s="35" customFormat="1" ht="11.25" customHeight="1">
      <c r="A30" s="37" t="s">
        <v>23</v>
      </c>
      <c r="B30" s="30"/>
      <c r="C30" s="31">
        <v>3641</v>
      </c>
      <c r="D30" s="31">
        <v>5173</v>
      </c>
      <c r="E30" s="31">
        <v>6246</v>
      </c>
      <c r="F30" s="32"/>
      <c r="G30" s="32"/>
      <c r="H30" s="125">
        <v>3.818</v>
      </c>
      <c r="I30" s="125">
        <v>7.994</v>
      </c>
      <c r="J30" s="125">
        <v>9.65</v>
      </c>
      <c r="K30" s="34"/>
    </row>
    <row r="31" spans="1:11" s="44" customFormat="1" ht="11.25" customHeight="1">
      <c r="A31" s="45" t="s">
        <v>24</v>
      </c>
      <c r="B31" s="39"/>
      <c r="C31" s="40">
        <v>11026</v>
      </c>
      <c r="D31" s="40">
        <v>16397</v>
      </c>
      <c r="E31" s="40">
        <v>23006</v>
      </c>
      <c r="F31" s="41">
        <f>IF(D31&gt;0,100*E31/D31,0)</f>
        <v>140.30615356467646</v>
      </c>
      <c r="G31" s="42"/>
      <c r="H31" s="126">
        <v>28.071</v>
      </c>
      <c r="I31" s="127">
        <v>34.793</v>
      </c>
      <c r="J31" s="127">
        <v>47.716</v>
      </c>
      <c r="K31" s="43">
        <f>IF(I31&gt;0,100*J31/I31,0)</f>
        <v>137.14252866956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837</v>
      </c>
      <c r="D33" s="31">
        <v>1300</v>
      </c>
      <c r="E33" s="31">
        <v>1100</v>
      </c>
      <c r="F33" s="32"/>
      <c r="G33" s="32"/>
      <c r="H33" s="125">
        <v>2.693</v>
      </c>
      <c r="I33" s="125">
        <v>5.2</v>
      </c>
      <c r="J33" s="125">
        <v>4</v>
      </c>
      <c r="K33" s="34"/>
    </row>
    <row r="34" spans="1:11" s="35" customFormat="1" ht="11.25" customHeight="1">
      <c r="A34" s="37" t="s">
        <v>26</v>
      </c>
      <c r="B34" s="30"/>
      <c r="C34" s="31">
        <v>1859</v>
      </c>
      <c r="D34" s="31">
        <v>2817</v>
      </c>
      <c r="E34" s="31">
        <v>1720</v>
      </c>
      <c r="F34" s="32"/>
      <c r="G34" s="32"/>
      <c r="H34" s="125">
        <v>5.161</v>
      </c>
      <c r="I34" s="125">
        <v>5.117</v>
      </c>
      <c r="J34" s="125">
        <v>3.9</v>
      </c>
      <c r="K34" s="34"/>
    </row>
    <row r="35" spans="1:11" s="35" customFormat="1" ht="11.25" customHeight="1">
      <c r="A35" s="37" t="s">
        <v>27</v>
      </c>
      <c r="B35" s="30"/>
      <c r="C35" s="31">
        <v>3003</v>
      </c>
      <c r="D35" s="31">
        <v>4500</v>
      </c>
      <c r="E35" s="31">
        <v>4000</v>
      </c>
      <c r="F35" s="32"/>
      <c r="G35" s="32"/>
      <c r="H35" s="125">
        <v>12.325</v>
      </c>
      <c r="I35" s="125">
        <v>11</v>
      </c>
      <c r="J35" s="125">
        <v>8.9</v>
      </c>
      <c r="K35" s="34"/>
    </row>
    <row r="36" spans="1:11" s="35" customFormat="1" ht="11.25" customHeight="1">
      <c r="A36" s="37" t="s">
        <v>28</v>
      </c>
      <c r="B36" s="30"/>
      <c r="C36" s="31">
        <v>527</v>
      </c>
      <c r="D36" s="31">
        <v>846</v>
      </c>
      <c r="E36" s="31">
        <v>767</v>
      </c>
      <c r="F36" s="32"/>
      <c r="G36" s="32"/>
      <c r="H36" s="125">
        <v>2.072</v>
      </c>
      <c r="I36" s="125">
        <v>1.426</v>
      </c>
      <c r="J36" s="125">
        <v>1.918</v>
      </c>
      <c r="K36" s="34"/>
    </row>
    <row r="37" spans="1:11" s="44" customFormat="1" ht="11.25" customHeight="1">
      <c r="A37" s="38" t="s">
        <v>29</v>
      </c>
      <c r="B37" s="39"/>
      <c r="C37" s="40">
        <v>6226</v>
      </c>
      <c r="D37" s="40">
        <v>9463</v>
      </c>
      <c r="E37" s="40">
        <v>7587</v>
      </c>
      <c r="F37" s="41">
        <f>IF(D37&gt;0,100*E37/D37,0)</f>
        <v>80.17542005706436</v>
      </c>
      <c r="G37" s="42"/>
      <c r="H37" s="126">
        <v>22.250999999999998</v>
      </c>
      <c r="I37" s="127">
        <v>22.743</v>
      </c>
      <c r="J37" s="127">
        <v>18.718</v>
      </c>
      <c r="K37" s="43">
        <f>IF(I37&gt;0,100*J37/I37,0)</f>
        <v>82.30224684518313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1420</v>
      </c>
      <c r="D39" s="40">
        <v>1420</v>
      </c>
      <c r="E39" s="40">
        <v>1425</v>
      </c>
      <c r="F39" s="41">
        <f>IF(D39&gt;0,100*E39/D39,0)</f>
        <v>100.35211267605634</v>
      </c>
      <c r="G39" s="42"/>
      <c r="H39" s="126">
        <v>2.55</v>
      </c>
      <c r="I39" s="127">
        <v>2.55</v>
      </c>
      <c r="J39" s="127">
        <v>1.638</v>
      </c>
      <c r="K39" s="43">
        <f>IF(I39&gt;0,100*J39/I39,0)</f>
        <v>64.23529411764706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170</v>
      </c>
      <c r="D41" s="31">
        <v>487</v>
      </c>
      <c r="E41" s="31">
        <v>571</v>
      </c>
      <c r="F41" s="32"/>
      <c r="G41" s="32"/>
      <c r="H41" s="125">
        <v>0.306</v>
      </c>
      <c r="I41" s="125">
        <v>0.692</v>
      </c>
      <c r="J41" s="125">
        <v>1.085</v>
      </c>
      <c r="K41" s="34"/>
    </row>
    <row r="42" spans="1:11" s="35" customFormat="1" ht="11.25" customHeight="1">
      <c r="A42" s="37" t="s">
        <v>32</v>
      </c>
      <c r="B42" s="30"/>
      <c r="C42" s="31">
        <v>3147</v>
      </c>
      <c r="D42" s="31">
        <v>5127</v>
      </c>
      <c r="E42" s="31">
        <v>5814</v>
      </c>
      <c r="F42" s="32"/>
      <c r="G42" s="32"/>
      <c r="H42" s="125">
        <v>13.002</v>
      </c>
      <c r="I42" s="125">
        <v>17.024</v>
      </c>
      <c r="J42" s="125">
        <v>19.023</v>
      </c>
      <c r="K42" s="34"/>
    </row>
    <row r="43" spans="1:11" s="35" customFormat="1" ht="11.25" customHeight="1">
      <c r="A43" s="37" t="s">
        <v>33</v>
      </c>
      <c r="B43" s="30"/>
      <c r="C43" s="31">
        <v>489</v>
      </c>
      <c r="D43" s="31">
        <v>878</v>
      </c>
      <c r="E43" s="31">
        <v>2314</v>
      </c>
      <c r="F43" s="32"/>
      <c r="G43" s="32"/>
      <c r="H43" s="125">
        <v>1.312</v>
      </c>
      <c r="I43" s="125">
        <v>2.006</v>
      </c>
      <c r="J43" s="125">
        <v>5.83</v>
      </c>
      <c r="K43" s="34"/>
    </row>
    <row r="44" spans="1:11" s="35" customFormat="1" ht="11.25" customHeight="1">
      <c r="A44" s="37" t="s">
        <v>34</v>
      </c>
      <c r="B44" s="30"/>
      <c r="C44" s="31">
        <v>2519</v>
      </c>
      <c r="D44" s="31">
        <v>4977</v>
      </c>
      <c r="E44" s="31">
        <v>5429</v>
      </c>
      <c r="F44" s="32"/>
      <c r="G44" s="32"/>
      <c r="H44" s="125">
        <v>8.231</v>
      </c>
      <c r="I44" s="125">
        <v>13.023</v>
      </c>
      <c r="J44" s="125">
        <v>17.516</v>
      </c>
      <c r="K44" s="34"/>
    </row>
    <row r="45" spans="1:11" s="35" customFormat="1" ht="11.25" customHeight="1">
      <c r="A45" s="37" t="s">
        <v>35</v>
      </c>
      <c r="B45" s="30"/>
      <c r="C45" s="31">
        <v>1781</v>
      </c>
      <c r="D45" s="31">
        <v>2376</v>
      </c>
      <c r="E45" s="31">
        <v>3671</v>
      </c>
      <c r="F45" s="32"/>
      <c r="G45" s="32"/>
      <c r="H45" s="125">
        <v>4.817</v>
      </c>
      <c r="I45" s="125">
        <v>4.768</v>
      </c>
      <c r="J45" s="125">
        <v>7.709</v>
      </c>
      <c r="K45" s="34"/>
    </row>
    <row r="46" spans="1:11" s="35" customFormat="1" ht="11.25" customHeight="1">
      <c r="A46" s="37" t="s">
        <v>36</v>
      </c>
      <c r="B46" s="30"/>
      <c r="C46" s="31">
        <v>988</v>
      </c>
      <c r="D46" s="31">
        <v>1680</v>
      </c>
      <c r="E46" s="31">
        <v>1961</v>
      </c>
      <c r="F46" s="32"/>
      <c r="G46" s="32"/>
      <c r="H46" s="125">
        <v>2.964</v>
      </c>
      <c r="I46" s="125">
        <v>3.36</v>
      </c>
      <c r="J46" s="125">
        <v>4.782</v>
      </c>
      <c r="K46" s="34"/>
    </row>
    <row r="47" spans="1:11" s="35" customFormat="1" ht="11.25" customHeight="1">
      <c r="A47" s="37" t="s">
        <v>37</v>
      </c>
      <c r="B47" s="30"/>
      <c r="C47" s="31">
        <v>3164</v>
      </c>
      <c r="D47" s="31">
        <v>3317</v>
      </c>
      <c r="E47" s="31">
        <v>4424</v>
      </c>
      <c r="F47" s="32"/>
      <c r="G47" s="32"/>
      <c r="H47" s="125">
        <v>10</v>
      </c>
      <c r="I47" s="125">
        <v>8.379</v>
      </c>
      <c r="J47" s="125">
        <v>12.186</v>
      </c>
      <c r="K47" s="34"/>
    </row>
    <row r="48" spans="1:11" s="35" customFormat="1" ht="11.25" customHeight="1">
      <c r="A48" s="37" t="s">
        <v>38</v>
      </c>
      <c r="B48" s="30"/>
      <c r="C48" s="31">
        <v>2879</v>
      </c>
      <c r="D48" s="31">
        <v>3795</v>
      </c>
      <c r="E48" s="31">
        <v>3154</v>
      </c>
      <c r="F48" s="32"/>
      <c r="G48" s="32"/>
      <c r="H48" s="125">
        <v>9.746</v>
      </c>
      <c r="I48" s="125">
        <v>8.395</v>
      </c>
      <c r="J48" s="125">
        <v>6.978</v>
      </c>
      <c r="K48" s="34"/>
    </row>
    <row r="49" spans="1:11" s="35" customFormat="1" ht="11.25" customHeight="1">
      <c r="A49" s="37" t="s">
        <v>39</v>
      </c>
      <c r="B49" s="30"/>
      <c r="C49" s="31">
        <v>1830</v>
      </c>
      <c r="D49" s="31">
        <v>4135</v>
      </c>
      <c r="E49" s="31">
        <v>5166</v>
      </c>
      <c r="F49" s="32"/>
      <c r="G49" s="32"/>
      <c r="H49" s="125">
        <v>3.018</v>
      </c>
      <c r="I49" s="125">
        <v>7.809</v>
      </c>
      <c r="J49" s="125">
        <v>7.112</v>
      </c>
      <c r="K49" s="34"/>
    </row>
    <row r="50" spans="1:11" s="44" customFormat="1" ht="11.25" customHeight="1">
      <c r="A50" s="45" t="s">
        <v>40</v>
      </c>
      <c r="B50" s="39"/>
      <c r="C50" s="40">
        <v>16967</v>
      </c>
      <c r="D50" s="40">
        <v>26772</v>
      </c>
      <c r="E50" s="40">
        <v>32504</v>
      </c>
      <c r="F50" s="41">
        <f>IF(D50&gt;0,100*E50/D50,0)</f>
        <v>121.41042880621545</v>
      </c>
      <c r="G50" s="42"/>
      <c r="H50" s="126">
        <v>53.396</v>
      </c>
      <c r="I50" s="127">
        <v>65.456</v>
      </c>
      <c r="J50" s="127">
        <v>82.22099999999999</v>
      </c>
      <c r="K50" s="43">
        <f>IF(I50&gt;0,100*J50/I50,0)</f>
        <v>125.61262527499386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3597</v>
      </c>
      <c r="D52" s="40">
        <v>3600</v>
      </c>
      <c r="E52" s="40">
        <v>3597</v>
      </c>
      <c r="F52" s="41">
        <f>IF(D52&gt;0,100*E52/D52,0)</f>
        <v>99.91666666666667</v>
      </c>
      <c r="G52" s="42"/>
      <c r="H52" s="126">
        <v>15.105</v>
      </c>
      <c r="I52" s="127">
        <v>15.002441505595117</v>
      </c>
      <c r="J52" s="127">
        <v>13.491</v>
      </c>
      <c r="K52" s="43">
        <f>IF(I52&gt;0,100*J52/I52,0)</f>
        <v>89.92536311485414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5546</v>
      </c>
      <c r="D54" s="31">
        <v>5450</v>
      </c>
      <c r="E54" s="31">
        <v>10650</v>
      </c>
      <c r="F54" s="32"/>
      <c r="G54" s="32"/>
      <c r="H54" s="125">
        <v>12.113</v>
      </c>
      <c r="I54" s="125">
        <v>9.165</v>
      </c>
      <c r="J54" s="125">
        <v>16.49</v>
      </c>
      <c r="K54" s="34"/>
    </row>
    <row r="55" spans="1:11" s="35" customFormat="1" ht="11.25" customHeight="1">
      <c r="A55" s="37" t="s">
        <v>43</v>
      </c>
      <c r="B55" s="30"/>
      <c r="C55" s="31">
        <v>7811</v>
      </c>
      <c r="D55" s="31">
        <v>10628</v>
      </c>
      <c r="E55" s="31">
        <v>13901</v>
      </c>
      <c r="F55" s="32"/>
      <c r="G55" s="32"/>
      <c r="H55" s="125">
        <v>17.414</v>
      </c>
      <c r="I55" s="125">
        <v>12.401</v>
      </c>
      <c r="J55" s="125">
        <v>25.282</v>
      </c>
      <c r="K55" s="34"/>
    </row>
    <row r="56" spans="1:11" s="35" customFormat="1" ht="11.25" customHeight="1">
      <c r="A56" s="37" t="s">
        <v>44</v>
      </c>
      <c r="B56" s="30"/>
      <c r="C56" s="31">
        <v>8993</v>
      </c>
      <c r="D56" s="31">
        <v>7600</v>
      </c>
      <c r="E56" s="31">
        <v>6350</v>
      </c>
      <c r="F56" s="32"/>
      <c r="G56" s="32"/>
      <c r="H56" s="125">
        <v>23.329</v>
      </c>
      <c r="I56" s="125">
        <v>18.5</v>
      </c>
      <c r="J56" s="125">
        <v>12.82</v>
      </c>
      <c r="K56" s="34"/>
    </row>
    <row r="57" spans="1:11" s="35" customFormat="1" ht="11.25" customHeight="1">
      <c r="A57" s="37" t="s">
        <v>45</v>
      </c>
      <c r="B57" s="30"/>
      <c r="C57" s="31">
        <v>9013</v>
      </c>
      <c r="D57" s="31">
        <v>9029</v>
      </c>
      <c r="E57" s="31">
        <v>12855</v>
      </c>
      <c r="F57" s="32"/>
      <c r="G57" s="32"/>
      <c r="H57" s="125">
        <v>26.16</v>
      </c>
      <c r="I57" s="125">
        <v>16.2978</v>
      </c>
      <c r="J57" s="125">
        <v>10.335799999999999</v>
      </c>
      <c r="K57" s="34"/>
    </row>
    <row r="58" spans="1:11" s="35" customFormat="1" ht="11.25" customHeight="1">
      <c r="A58" s="37" t="s">
        <v>46</v>
      </c>
      <c r="B58" s="30"/>
      <c r="C58" s="31">
        <v>18107</v>
      </c>
      <c r="D58" s="31">
        <v>21700</v>
      </c>
      <c r="E58" s="31">
        <v>29333</v>
      </c>
      <c r="F58" s="32"/>
      <c r="G58" s="32"/>
      <c r="H58" s="125">
        <v>49.024</v>
      </c>
      <c r="I58" s="125">
        <v>36.34</v>
      </c>
      <c r="J58" s="125">
        <v>40.473</v>
      </c>
      <c r="K58" s="34"/>
    </row>
    <row r="59" spans="1:11" s="44" customFormat="1" ht="11.25" customHeight="1">
      <c r="A59" s="38" t="s">
        <v>47</v>
      </c>
      <c r="B59" s="39"/>
      <c r="C59" s="40">
        <v>49470</v>
      </c>
      <c r="D59" s="40">
        <v>54407</v>
      </c>
      <c r="E59" s="40">
        <v>73089</v>
      </c>
      <c r="F59" s="41">
        <f>IF(D59&gt;0,100*E59/D59,0)</f>
        <v>134.3374933372544</v>
      </c>
      <c r="G59" s="42"/>
      <c r="H59" s="126">
        <v>128.04000000000002</v>
      </c>
      <c r="I59" s="127">
        <v>92.7038</v>
      </c>
      <c r="J59" s="127">
        <v>105.40079999999999</v>
      </c>
      <c r="K59" s="43">
        <f>IF(I59&gt;0,100*J59/I59,0)</f>
        <v>113.69631018361704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2</v>
      </c>
      <c r="D61" s="31"/>
      <c r="E61" s="31"/>
      <c r="F61" s="32"/>
      <c r="G61" s="32"/>
      <c r="H61" s="125">
        <v>0.003</v>
      </c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>
        <v>43</v>
      </c>
      <c r="D62" s="31">
        <v>60</v>
      </c>
      <c r="E62" s="31">
        <v>120</v>
      </c>
      <c r="F62" s="32"/>
      <c r="G62" s="32"/>
      <c r="H62" s="125">
        <v>0.054</v>
      </c>
      <c r="I62" s="125">
        <v>0.023</v>
      </c>
      <c r="J62" s="125">
        <v>0.136</v>
      </c>
      <c r="K62" s="34"/>
    </row>
    <row r="63" spans="1:11" s="35" customFormat="1" ht="11.25" customHeight="1">
      <c r="A63" s="37" t="s">
        <v>50</v>
      </c>
      <c r="B63" s="30"/>
      <c r="C63" s="31">
        <v>46</v>
      </c>
      <c r="D63" s="31">
        <v>46</v>
      </c>
      <c r="E63" s="31">
        <v>180</v>
      </c>
      <c r="F63" s="32"/>
      <c r="G63" s="32"/>
      <c r="H63" s="125">
        <v>0.124</v>
      </c>
      <c r="I63" s="125">
        <v>0.063</v>
      </c>
      <c r="J63" s="125">
        <v>0.06</v>
      </c>
      <c r="K63" s="34"/>
    </row>
    <row r="64" spans="1:11" s="44" customFormat="1" ht="11.25" customHeight="1">
      <c r="A64" s="38" t="s">
        <v>51</v>
      </c>
      <c r="B64" s="39"/>
      <c r="C64" s="40">
        <v>91</v>
      </c>
      <c r="D64" s="40">
        <v>106</v>
      </c>
      <c r="E64" s="40">
        <v>300</v>
      </c>
      <c r="F64" s="41">
        <f>IF(D64&gt;0,100*E64/D64,0)</f>
        <v>283.0188679245283</v>
      </c>
      <c r="G64" s="42"/>
      <c r="H64" s="126">
        <v>0.181</v>
      </c>
      <c r="I64" s="127">
        <v>0.086</v>
      </c>
      <c r="J64" s="127">
        <v>0.196</v>
      </c>
      <c r="K64" s="43">
        <f>IF(I64&gt;0,100*J64/I64,0)</f>
        <v>227.90697674418607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164</v>
      </c>
      <c r="D66" s="40">
        <v>326</v>
      </c>
      <c r="E66" s="40">
        <v>154</v>
      </c>
      <c r="F66" s="41">
        <f>IF(D66&gt;0,100*E66/D66,0)</f>
        <v>47.239263803680984</v>
      </c>
      <c r="G66" s="42"/>
      <c r="H66" s="126">
        <v>0.564</v>
      </c>
      <c r="I66" s="127">
        <v>0.8</v>
      </c>
      <c r="J66" s="127">
        <v>0.555</v>
      </c>
      <c r="K66" s="43">
        <f>IF(I66&gt;0,100*J66/I66,0)</f>
        <v>69.375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11688</v>
      </c>
      <c r="D68" s="31">
        <v>15000</v>
      </c>
      <c r="E68" s="31">
        <v>13500</v>
      </c>
      <c r="F68" s="32"/>
      <c r="G68" s="32"/>
      <c r="H68" s="125">
        <v>19.717</v>
      </c>
      <c r="I68" s="125">
        <v>18</v>
      </c>
      <c r="J68" s="125">
        <v>26.4</v>
      </c>
      <c r="K68" s="34"/>
    </row>
    <row r="69" spans="1:11" s="35" customFormat="1" ht="11.25" customHeight="1">
      <c r="A69" s="37" t="s">
        <v>54</v>
      </c>
      <c r="B69" s="30"/>
      <c r="C69" s="31">
        <v>2305</v>
      </c>
      <c r="D69" s="31">
        <v>2600</v>
      </c>
      <c r="E69" s="31">
        <v>2700</v>
      </c>
      <c r="F69" s="32"/>
      <c r="G69" s="32"/>
      <c r="H69" s="125">
        <v>2.109</v>
      </c>
      <c r="I69" s="125">
        <v>3.4</v>
      </c>
      <c r="J69" s="125">
        <v>6.2</v>
      </c>
      <c r="K69" s="34"/>
    </row>
    <row r="70" spans="1:11" s="44" customFormat="1" ht="11.25" customHeight="1">
      <c r="A70" s="38" t="s">
        <v>55</v>
      </c>
      <c r="B70" s="39"/>
      <c r="C70" s="40">
        <v>13993</v>
      </c>
      <c r="D70" s="40">
        <v>17600</v>
      </c>
      <c r="E70" s="40">
        <v>16200</v>
      </c>
      <c r="F70" s="41">
        <f>IF(D70&gt;0,100*E70/D70,0)</f>
        <v>92.04545454545455</v>
      </c>
      <c r="G70" s="42"/>
      <c r="H70" s="126">
        <v>21.826</v>
      </c>
      <c r="I70" s="127">
        <v>21.4</v>
      </c>
      <c r="J70" s="127">
        <v>32.6</v>
      </c>
      <c r="K70" s="43">
        <f>IF(I70&gt;0,100*J70/I70,0)</f>
        <v>152.33644859813086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>
        <v>3</v>
      </c>
      <c r="E72" s="31">
        <v>75</v>
      </c>
      <c r="F72" s="32"/>
      <c r="G72" s="32"/>
      <c r="H72" s="125"/>
      <c r="I72" s="125">
        <v>0.001</v>
      </c>
      <c r="J72" s="125">
        <v>0.023</v>
      </c>
      <c r="K72" s="34"/>
    </row>
    <row r="73" spans="1:11" s="35" customFormat="1" ht="11.25" customHeight="1">
      <c r="A73" s="37" t="s">
        <v>57</v>
      </c>
      <c r="B73" s="30"/>
      <c r="C73" s="31">
        <v>13945</v>
      </c>
      <c r="D73" s="31">
        <v>19950</v>
      </c>
      <c r="E73" s="31">
        <v>15212</v>
      </c>
      <c r="F73" s="32"/>
      <c r="G73" s="32"/>
      <c r="H73" s="125">
        <v>48.739</v>
      </c>
      <c r="I73" s="125">
        <v>79.85</v>
      </c>
      <c r="J73" s="125">
        <v>57.8056</v>
      </c>
      <c r="K73" s="34"/>
    </row>
    <row r="74" spans="1:11" s="35" customFormat="1" ht="11.25" customHeight="1">
      <c r="A74" s="37" t="s">
        <v>58</v>
      </c>
      <c r="B74" s="30"/>
      <c r="C74" s="31">
        <v>2110</v>
      </c>
      <c r="D74" s="31">
        <v>4459</v>
      </c>
      <c r="E74" s="31">
        <v>3922</v>
      </c>
      <c r="F74" s="32"/>
      <c r="G74" s="32"/>
      <c r="H74" s="125">
        <v>3.277</v>
      </c>
      <c r="I74" s="125">
        <v>8</v>
      </c>
      <c r="J74" s="125">
        <v>5.883</v>
      </c>
      <c r="K74" s="34"/>
    </row>
    <row r="75" spans="1:11" s="35" customFormat="1" ht="11.25" customHeight="1">
      <c r="A75" s="37" t="s">
        <v>59</v>
      </c>
      <c r="B75" s="30"/>
      <c r="C75" s="31">
        <v>587</v>
      </c>
      <c r="D75" s="31">
        <v>1560.498</v>
      </c>
      <c r="E75" s="31">
        <v>1728</v>
      </c>
      <c r="F75" s="32"/>
      <c r="G75" s="32"/>
      <c r="H75" s="125">
        <v>1.398</v>
      </c>
      <c r="I75" s="125">
        <v>1.6406629355877342</v>
      </c>
      <c r="J75" s="125">
        <v>2.137536</v>
      </c>
      <c r="K75" s="34"/>
    </row>
    <row r="76" spans="1:11" s="35" customFormat="1" ht="11.25" customHeight="1">
      <c r="A76" s="37" t="s">
        <v>60</v>
      </c>
      <c r="B76" s="30"/>
      <c r="C76" s="31">
        <v>5621</v>
      </c>
      <c r="D76" s="31">
        <v>7005</v>
      </c>
      <c r="E76" s="31">
        <v>6471</v>
      </c>
      <c r="F76" s="32"/>
      <c r="G76" s="32"/>
      <c r="H76" s="125">
        <v>22.091</v>
      </c>
      <c r="I76" s="125">
        <v>21.753</v>
      </c>
      <c r="J76" s="125">
        <v>21.235</v>
      </c>
      <c r="K76" s="34"/>
    </row>
    <row r="77" spans="1:11" s="35" customFormat="1" ht="11.25" customHeight="1">
      <c r="A77" s="37" t="s">
        <v>61</v>
      </c>
      <c r="B77" s="30"/>
      <c r="C77" s="31">
        <v>393</v>
      </c>
      <c r="D77" s="31">
        <v>971</v>
      </c>
      <c r="E77" s="31">
        <v>1004</v>
      </c>
      <c r="F77" s="32"/>
      <c r="G77" s="32"/>
      <c r="H77" s="125">
        <v>0.804</v>
      </c>
      <c r="I77" s="125">
        <v>0.79</v>
      </c>
      <c r="J77" s="125">
        <v>1.6</v>
      </c>
      <c r="K77" s="34"/>
    </row>
    <row r="78" spans="1:11" s="35" customFormat="1" ht="11.25" customHeight="1">
      <c r="A78" s="37" t="s">
        <v>62</v>
      </c>
      <c r="B78" s="30"/>
      <c r="C78" s="31">
        <v>1676</v>
      </c>
      <c r="D78" s="31">
        <v>2520</v>
      </c>
      <c r="E78" s="31">
        <v>2000</v>
      </c>
      <c r="F78" s="32"/>
      <c r="G78" s="32"/>
      <c r="H78" s="125">
        <v>3.755</v>
      </c>
      <c r="I78" s="125">
        <v>5.04</v>
      </c>
      <c r="J78" s="125">
        <v>5</v>
      </c>
      <c r="K78" s="34"/>
    </row>
    <row r="79" spans="1:11" s="35" customFormat="1" ht="11.25" customHeight="1">
      <c r="A79" s="37" t="s">
        <v>63</v>
      </c>
      <c r="B79" s="30"/>
      <c r="C79" s="31">
        <v>13379</v>
      </c>
      <c r="D79" s="31">
        <v>24835</v>
      </c>
      <c r="E79" s="31">
        <v>18720</v>
      </c>
      <c r="F79" s="32"/>
      <c r="G79" s="32"/>
      <c r="H79" s="125">
        <v>35.12</v>
      </c>
      <c r="I79" s="125">
        <v>71.215</v>
      </c>
      <c r="J79" s="125">
        <v>43.1</v>
      </c>
      <c r="K79" s="34"/>
    </row>
    <row r="80" spans="1:11" s="44" customFormat="1" ht="11.25" customHeight="1">
      <c r="A80" s="45" t="s">
        <v>64</v>
      </c>
      <c r="B80" s="39"/>
      <c r="C80" s="40">
        <v>37711</v>
      </c>
      <c r="D80" s="40">
        <v>61303.498</v>
      </c>
      <c r="E80" s="40">
        <v>49132</v>
      </c>
      <c r="F80" s="41">
        <f>IF(D80&gt;0,100*E80/D80,0)</f>
        <v>80.14550817312252</v>
      </c>
      <c r="G80" s="42"/>
      <c r="H80" s="126">
        <v>115.184</v>
      </c>
      <c r="I80" s="127">
        <v>188.28966293558773</v>
      </c>
      <c r="J80" s="127">
        <v>136.784136</v>
      </c>
      <c r="K80" s="43">
        <f>IF(I80&gt;0,100*J80/I80,0)</f>
        <v>72.64558970865686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>
        <v>1</v>
      </c>
      <c r="D83" s="31"/>
      <c r="E83" s="31"/>
      <c r="F83" s="32"/>
      <c r="G83" s="32"/>
      <c r="H83" s="125">
        <v>0.001</v>
      </c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>
        <v>1</v>
      </c>
      <c r="D84" s="40"/>
      <c r="E84" s="40"/>
      <c r="F84" s="41"/>
      <c r="G84" s="42"/>
      <c r="H84" s="126">
        <v>0.001</v>
      </c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142310</v>
      </c>
      <c r="D87" s="57">
        <v>192962.498</v>
      </c>
      <c r="E87" s="57">
        <v>209919</v>
      </c>
      <c r="F87" s="58">
        <f>IF(D87&gt;0,100*E87/D87,0)</f>
        <v>108.78745983066617</v>
      </c>
      <c r="G87" s="42"/>
      <c r="H87" s="128">
        <v>394.75199999999995</v>
      </c>
      <c r="I87" s="129">
        <v>449.59890444118287</v>
      </c>
      <c r="J87" s="129">
        <v>448.41993600000006</v>
      </c>
      <c r="K87" s="58">
        <f>IF(I87&gt;0,100*J87/I87,0)</f>
        <v>99.73777328424585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zoomScalePageLayoutView="0" workbookViewId="0" topLeftCell="B51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7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9185.380875260538</v>
      </c>
      <c r="D9" s="31">
        <v>9231.40110734111</v>
      </c>
      <c r="E9" s="31">
        <v>9231</v>
      </c>
      <c r="F9" s="32"/>
      <c r="G9" s="32"/>
      <c r="H9" s="125">
        <v>71.2485145301986</v>
      </c>
      <c r="I9" s="125">
        <v>75.45075272028241</v>
      </c>
      <c r="J9" s="125">
        <v>75.447</v>
      </c>
      <c r="K9" s="34"/>
    </row>
    <row r="10" spans="1:11" s="35" customFormat="1" ht="11.25" customHeight="1">
      <c r="A10" s="37" t="s">
        <v>9</v>
      </c>
      <c r="B10" s="30"/>
      <c r="C10" s="31">
        <v>1962.0382392780084</v>
      </c>
      <c r="D10" s="31">
        <v>2271.8838207625226</v>
      </c>
      <c r="E10" s="31">
        <v>2272</v>
      </c>
      <c r="F10" s="32"/>
      <c r="G10" s="32"/>
      <c r="H10" s="125">
        <v>13.972223672605695</v>
      </c>
      <c r="I10" s="125">
        <v>17.076003602013717</v>
      </c>
      <c r="J10" s="125">
        <v>17.077</v>
      </c>
      <c r="K10" s="34"/>
    </row>
    <row r="11" spans="1:11" s="35" customFormat="1" ht="11.25" customHeight="1">
      <c r="A11" s="29" t="s">
        <v>10</v>
      </c>
      <c r="B11" s="30"/>
      <c r="C11" s="31">
        <v>1951.8288187632734</v>
      </c>
      <c r="D11" s="31">
        <v>2013.0621319336155</v>
      </c>
      <c r="E11" s="31">
        <v>2013</v>
      </c>
      <c r="F11" s="32"/>
      <c r="G11" s="32"/>
      <c r="H11" s="125">
        <v>14.403056232804708</v>
      </c>
      <c r="I11" s="125">
        <v>15.597658538507552</v>
      </c>
      <c r="J11" s="125">
        <v>15.597</v>
      </c>
      <c r="K11" s="34"/>
    </row>
    <row r="12" spans="1:11" s="35" customFormat="1" ht="11.25" customHeight="1">
      <c r="A12" s="37" t="s">
        <v>11</v>
      </c>
      <c r="B12" s="30"/>
      <c r="C12" s="31">
        <v>6161.86188592168</v>
      </c>
      <c r="D12" s="31">
        <v>6113.22820045357</v>
      </c>
      <c r="E12" s="31">
        <v>6113</v>
      </c>
      <c r="F12" s="32"/>
      <c r="G12" s="32"/>
      <c r="H12" s="125">
        <v>50.34200887190916</v>
      </c>
      <c r="I12" s="125">
        <v>51.31447747034715</v>
      </c>
      <c r="J12" s="125">
        <v>51.313</v>
      </c>
      <c r="K12" s="34"/>
    </row>
    <row r="13" spans="1:11" s="44" customFormat="1" ht="11.25" customHeight="1">
      <c r="A13" s="38" t="s">
        <v>12</v>
      </c>
      <c r="B13" s="39"/>
      <c r="C13" s="40">
        <v>19261.1098192235</v>
      </c>
      <c r="D13" s="40">
        <v>19629.57526049082</v>
      </c>
      <c r="E13" s="40">
        <v>19629</v>
      </c>
      <c r="F13" s="41">
        <f>IF(D13&gt;0,100*E13/D13,0)</f>
        <v>99.9970694195713</v>
      </c>
      <c r="G13" s="42"/>
      <c r="H13" s="126">
        <v>149.96580330751817</v>
      </c>
      <c r="I13" s="127">
        <v>159.43889233115084</v>
      </c>
      <c r="J13" s="127">
        <v>159.434</v>
      </c>
      <c r="K13" s="43">
        <f>IF(I13&gt;0,100*J13/I13,0)</f>
        <v>99.99693153215046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300</v>
      </c>
      <c r="D15" s="40">
        <v>290</v>
      </c>
      <c r="E15" s="40">
        <v>405</v>
      </c>
      <c r="F15" s="41">
        <f>IF(D15&gt;0,100*E15/D15,0)</f>
        <v>139.6551724137931</v>
      </c>
      <c r="G15" s="42"/>
      <c r="H15" s="126">
        <v>0.75</v>
      </c>
      <c r="I15" s="127">
        <v>0.76</v>
      </c>
      <c r="J15" s="127">
        <v>0.85</v>
      </c>
      <c r="K15" s="43">
        <f>IF(I15&gt;0,100*J15/I15,0)</f>
        <v>111.84210526315789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325</v>
      </c>
      <c r="D17" s="40">
        <v>133</v>
      </c>
      <c r="E17" s="40">
        <v>133</v>
      </c>
      <c r="F17" s="41">
        <f>IF(D17&gt;0,100*E17/D17,0)</f>
        <v>100</v>
      </c>
      <c r="G17" s="42"/>
      <c r="H17" s="126">
        <v>5.82</v>
      </c>
      <c r="I17" s="127">
        <v>1.197</v>
      </c>
      <c r="J17" s="127">
        <v>1.04937</v>
      </c>
      <c r="K17" s="43">
        <f>IF(I17&gt;0,100*J17/I17,0)</f>
        <v>87.66666666666666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2</v>
      </c>
      <c r="D19" s="31">
        <v>15</v>
      </c>
      <c r="E19" s="31">
        <v>10</v>
      </c>
      <c r="F19" s="32"/>
      <c r="G19" s="32"/>
      <c r="H19" s="125">
        <v>0.007</v>
      </c>
      <c r="I19" s="125">
        <v>0.058</v>
      </c>
      <c r="J19" s="125">
        <v>0.037</v>
      </c>
      <c r="K19" s="34"/>
    </row>
    <row r="20" spans="1:11" s="35" customFormat="1" ht="11.25" customHeight="1">
      <c r="A20" s="37" t="s">
        <v>16</v>
      </c>
      <c r="B20" s="30"/>
      <c r="C20" s="31">
        <v>202</v>
      </c>
      <c r="D20" s="31">
        <v>228</v>
      </c>
      <c r="E20" s="31">
        <v>199</v>
      </c>
      <c r="F20" s="32"/>
      <c r="G20" s="32"/>
      <c r="H20" s="125">
        <v>0.606</v>
      </c>
      <c r="I20" s="125">
        <v>0.706</v>
      </c>
      <c r="J20" s="125">
        <v>0.896</v>
      </c>
      <c r="K20" s="34"/>
    </row>
    <row r="21" spans="1:11" s="35" customFormat="1" ht="11.25" customHeight="1">
      <c r="A21" s="37" t="s">
        <v>17</v>
      </c>
      <c r="B21" s="30"/>
      <c r="C21" s="31">
        <v>147</v>
      </c>
      <c r="D21" s="31">
        <v>139</v>
      </c>
      <c r="E21" s="31">
        <v>113</v>
      </c>
      <c r="F21" s="32"/>
      <c r="G21" s="32"/>
      <c r="H21" s="125">
        <v>0.441</v>
      </c>
      <c r="I21" s="125">
        <v>0.44</v>
      </c>
      <c r="J21" s="125">
        <v>0.396</v>
      </c>
      <c r="K21" s="34"/>
    </row>
    <row r="22" spans="1:11" s="44" customFormat="1" ht="11.25" customHeight="1">
      <c r="A22" s="38" t="s">
        <v>18</v>
      </c>
      <c r="B22" s="39"/>
      <c r="C22" s="40">
        <v>351</v>
      </c>
      <c r="D22" s="40">
        <v>382</v>
      </c>
      <c r="E22" s="40">
        <v>322</v>
      </c>
      <c r="F22" s="41">
        <f>IF(D22&gt;0,100*E22/D22,0)</f>
        <v>84.29319371727749</v>
      </c>
      <c r="G22" s="42"/>
      <c r="H22" s="126">
        <v>1.054</v>
      </c>
      <c r="I22" s="127">
        <v>1.204</v>
      </c>
      <c r="J22" s="127">
        <v>1.3290000000000002</v>
      </c>
      <c r="K22" s="43">
        <f>IF(I22&gt;0,100*J22/I22,0)</f>
        <v>110.38205980066446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21414</v>
      </c>
      <c r="D24" s="40">
        <v>18993</v>
      </c>
      <c r="E24" s="40">
        <v>17608</v>
      </c>
      <c r="F24" s="41">
        <f>IF(D24&gt;0,100*E24/D24,0)</f>
        <v>92.707839730427</v>
      </c>
      <c r="G24" s="42"/>
      <c r="H24" s="126">
        <v>220.211</v>
      </c>
      <c r="I24" s="127">
        <v>197.68785</v>
      </c>
      <c r="J24" s="127">
        <v>206.2</v>
      </c>
      <c r="K24" s="43">
        <f>IF(I24&gt;0,100*J24/I24,0)</f>
        <v>104.30585390047997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900</v>
      </c>
      <c r="D26" s="40">
        <v>885</v>
      </c>
      <c r="E26" s="40">
        <v>700</v>
      </c>
      <c r="F26" s="41">
        <f>IF(D26&gt;0,100*E26/D26,0)</f>
        <v>79.09604519774011</v>
      </c>
      <c r="G26" s="42"/>
      <c r="H26" s="126">
        <v>8.1</v>
      </c>
      <c r="I26" s="127">
        <v>9.8</v>
      </c>
      <c r="J26" s="127">
        <v>7</v>
      </c>
      <c r="K26" s="43">
        <f>IF(I26&gt;0,100*J26/I26,0)</f>
        <v>71.42857142857142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48840</v>
      </c>
      <c r="D28" s="31">
        <v>52164</v>
      </c>
      <c r="E28" s="31">
        <v>37968</v>
      </c>
      <c r="F28" s="32"/>
      <c r="G28" s="32"/>
      <c r="H28" s="125">
        <v>624.419</v>
      </c>
      <c r="I28" s="125">
        <v>653.458</v>
      </c>
      <c r="J28" s="125">
        <v>546.204</v>
      </c>
      <c r="K28" s="34"/>
    </row>
    <row r="29" spans="1:11" s="35" customFormat="1" ht="11.25" customHeight="1">
      <c r="A29" s="37" t="s">
        <v>22</v>
      </c>
      <c r="B29" s="30"/>
      <c r="C29" s="31">
        <v>3414</v>
      </c>
      <c r="D29" s="31">
        <v>4067</v>
      </c>
      <c r="E29" s="31">
        <v>3533</v>
      </c>
      <c r="F29" s="32"/>
      <c r="G29" s="32"/>
      <c r="H29" s="125">
        <v>36.541</v>
      </c>
      <c r="I29" s="125">
        <v>46.895</v>
      </c>
      <c r="J29" s="125">
        <v>35.719</v>
      </c>
      <c r="K29" s="34"/>
    </row>
    <row r="30" spans="1:11" s="35" customFormat="1" ht="11.25" customHeight="1">
      <c r="A30" s="37" t="s">
        <v>23</v>
      </c>
      <c r="B30" s="30"/>
      <c r="C30" s="31">
        <v>23218</v>
      </c>
      <c r="D30" s="31">
        <v>22960</v>
      </c>
      <c r="E30" s="31">
        <v>19920</v>
      </c>
      <c r="F30" s="32"/>
      <c r="G30" s="32"/>
      <c r="H30" s="125">
        <v>295.088</v>
      </c>
      <c r="I30" s="125">
        <v>267.064</v>
      </c>
      <c r="J30" s="125">
        <v>182.972</v>
      </c>
      <c r="K30" s="34"/>
    </row>
    <row r="31" spans="1:11" s="44" customFormat="1" ht="11.25" customHeight="1">
      <c r="A31" s="45" t="s">
        <v>24</v>
      </c>
      <c r="B31" s="39"/>
      <c r="C31" s="40">
        <v>75472</v>
      </c>
      <c r="D31" s="40">
        <v>79191</v>
      </c>
      <c r="E31" s="40">
        <v>61421</v>
      </c>
      <c r="F31" s="41">
        <f>IF(D31&gt;0,100*E31/D31,0)</f>
        <v>77.56058137919713</v>
      </c>
      <c r="G31" s="42"/>
      <c r="H31" s="126">
        <v>956.048</v>
      </c>
      <c r="I31" s="127">
        <v>967.4169999999999</v>
      </c>
      <c r="J31" s="127">
        <v>764.895</v>
      </c>
      <c r="K31" s="43">
        <f>IF(I31&gt;0,100*J31/I31,0)</f>
        <v>79.06569762573947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303</v>
      </c>
      <c r="D33" s="31">
        <v>153</v>
      </c>
      <c r="E33" s="31">
        <v>150</v>
      </c>
      <c r="F33" s="32"/>
      <c r="G33" s="32"/>
      <c r="H33" s="125">
        <v>2.979</v>
      </c>
      <c r="I33" s="125">
        <v>2</v>
      </c>
      <c r="J33" s="125">
        <v>1.2</v>
      </c>
      <c r="K33" s="34"/>
    </row>
    <row r="34" spans="1:11" s="35" customFormat="1" ht="11.25" customHeight="1">
      <c r="A34" s="37" t="s">
        <v>26</v>
      </c>
      <c r="B34" s="30"/>
      <c r="C34" s="31">
        <v>7839</v>
      </c>
      <c r="D34" s="31">
        <v>7995</v>
      </c>
      <c r="E34" s="31">
        <v>6617</v>
      </c>
      <c r="F34" s="32"/>
      <c r="G34" s="32"/>
      <c r="H34" s="125">
        <v>101.192</v>
      </c>
      <c r="I34" s="125">
        <v>97.198</v>
      </c>
      <c r="J34" s="125">
        <v>65</v>
      </c>
      <c r="K34" s="34"/>
    </row>
    <row r="35" spans="1:11" s="35" customFormat="1" ht="11.25" customHeight="1">
      <c r="A35" s="37" t="s">
        <v>27</v>
      </c>
      <c r="B35" s="30"/>
      <c r="C35" s="31">
        <v>31000</v>
      </c>
      <c r="D35" s="31">
        <v>30000</v>
      </c>
      <c r="E35" s="31">
        <v>30000</v>
      </c>
      <c r="F35" s="32"/>
      <c r="G35" s="32"/>
      <c r="H35" s="125">
        <v>335</v>
      </c>
      <c r="I35" s="125">
        <v>310</v>
      </c>
      <c r="J35" s="125">
        <v>310</v>
      </c>
      <c r="K35" s="34"/>
    </row>
    <row r="36" spans="1:11" s="35" customFormat="1" ht="11.25" customHeight="1">
      <c r="A36" s="37" t="s">
        <v>28</v>
      </c>
      <c r="B36" s="30"/>
      <c r="C36" s="31">
        <v>67</v>
      </c>
      <c r="D36" s="31">
        <v>65</v>
      </c>
      <c r="E36" s="31">
        <v>117</v>
      </c>
      <c r="F36" s="32"/>
      <c r="G36" s="32"/>
      <c r="H36" s="125">
        <v>0.599</v>
      </c>
      <c r="I36" s="125">
        <v>0.585</v>
      </c>
      <c r="J36" s="125">
        <v>1.053</v>
      </c>
      <c r="K36" s="34"/>
    </row>
    <row r="37" spans="1:11" s="44" customFormat="1" ht="11.25" customHeight="1">
      <c r="A37" s="38" t="s">
        <v>29</v>
      </c>
      <c r="B37" s="39"/>
      <c r="C37" s="40">
        <v>39209</v>
      </c>
      <c r="D37" s="40">
        <v>38213</v>
      </c>
      <c r="E37" s="40">
        <v>36884</v>
      </c>
      <c r="F37" s="41">
        <f>IF(D37&gt;0,100*E37/D37,0)</f>
        <v>96.52212597807029</v>
      </c>
      <c r="G37" s="42"/>
      <c r="H37" s="126">
        <v>439.77</v>
      </c>
      <c r="I37" s="127">
        <v>409.78299999999996</v>
      </c>
      <c r="J37" s="127">
        <v>377.253</v>
      </c>
      <c r="K37" s="43">
        <f>IF(I37&gt;0,100*J37/I37,0)</f>
        <v>92.06165214271944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326</v>
      </c>
      <c r="D39" s="40">
        <v>334</v>
      </c>
      <c r="E39" s="40">
        <v>220</v>
      </c>
      <c r="F39" s="41">
        <f>IF(D39&gt;0,100*E39/D39,0)</f>
        <v>65.86826347305389</v>
      </c>
      <c r="G39" s="42"/>
      <c r="H39" s="126">
        <v>1.793</v>
      </c>
      <c r="I39" s="127">
        <v>1.79</v>
      </c>
      <c r="J39" s="127">
        <v>1.2</v>
      </c>
      <c r="K39" s="43">
        <f>IF(I39&gt;0,100*J39/I39,0)</f>
        <v>67.0391061452514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1511</v>
      </c>
      <c r="D41" s="31">
        <v>1591</v>
      </c>
      <c r="E41" s="31">
        <v>1750</v>
      </c>
      <c r="F41" s="32"/>
      <c r="G41" s="32"/>
      <c r="H41" s="125">
        <v>20.701</v>
      </c>
      <c r="I41" s="125">
        <v>22.131</v>
      </c>
      <c r="J41" s="125">
        <v>21</v>
      </c>
      <c r="K41" s="34"/>
    </row>
    <row r="42" spans="1:11" s="35" customFormat="1" ht="11.25" customHeight="1">
      <c r="A42" s="37" t="s">
        <v>32</v>
      </c>
      <c r="B42" s="30"/>
      <c r="C42" s="31">
        <v>850</v>
      </c>
      <c r="D42" s="31">
        <v>950</v>
      </c>
      <c r="E42" s="31">
        <v>1046</v>
      </c>
      <c r="F42" s="32"/>
      <c r="G42" s="32"/>
      <c r="H42" s="125">
        <v>8.925</v>
      </c>
      <c r="I42" s="125">
        <v>9.975</v>
      </c>
      <c r="J42" s="125">
        <v>10.983</v>
      </c>
      <c r="K42" s="34"/>
    </row>
    <row r="43" spans="1:11" s="35" customFormat="1" ht="11.25" customHeight="1">
      <c r="A43" s="37" t="s">
        <v>33</v>
      </c>
      <c r="B43" s="30"/>
      <c r="C43" s="31">
        <v>65263</v>
      </c>
      <c r="D43" s="31">
        <v>66508</v>
      </c>
      <c r="E43" s="31">
        <v>65700</v>
      </c>
      <c r="F43" s="32"/>
      <c r="G43" s="32"/>
      <c r="H43" s="125">
        <v>659.156</v>
      </c>
      <c r="I43" s="125">
        <v>658.429</v>
      </c>
      <c r="J43" s="125">
        <v>663.57</v>
      </c>
      <c r="K43" s="34"/>
    </row>
    <row r="44" spans="1:11" s="35" customFormat="1" ht="11.25" customHeight="1">
      <c r="A44" s="37" t="s">
        <v>34</v>
      </c>
      <c r="B44" s="30"/>
      <c r="C44" s="31">
        <v>4330</v>
      </c>
      <c r="D44" s="31">
        <v>4616</v>
      </c>
      <c r="E44" s="31">
        <v>4045</v>
      </c>
      <c r="F44" s="32"/>
      <c r="G44" s="32"/>
      <c r="H44" s="125">
        <v>43.3</v>
      </c>
      <c r="I44" s="125">
        <v>46.16</v>
      </c>
      <c r="J44" s="125">
        <v>40.45</v>
      </c>
      <c r="K44" s="34"/>
    </row>
    <row r="45" spans="1:11" s="35" customFormat="1" ht="11.25" customHeight="1">
      <c r="A45" s="37" t="s">
        <v>35</v>
      </c>
      <c r="B45" s="30"/>
      <c r="C45" s="31">
        <v>18380</v>
      </c>
      <c r="D45" s="31">
        <v>18300</v>
      </c>
      <c r="E45" s="31">
        <v>18230</v>
      </c>
      <c r="F45" s="32"/>
      <c r="G45" s="32"/>
      <c r="H45" s="125">
        <v>199.423</v>
      </c>
      <c r="I45" s="125">
        <v>224.175</v>
      </c>
      <c r="J45" s="125">
        <v>218.76</v>
      </c>
      <c r="K45" s="34"/>
    </row>
    <row r="46" spans="1:11" s="35" customFormat="1" ht="11.25" customHeight="1">
      <c r="A46" s="37" t="s">
        <v>36</v>
      </c>
      <c r="B46" s="30"/>
      <c r="C46" s="31">
        <v>260</v>
      </c>
      <c r="D46" s="31">
        <v>111</v>
      </c>
      <c r="E46" s="31">
        <v>103</v>
      </c>
      <c r="F46" s="32"/>
      <c r="G46" s="32"/>
      <c r="H46" s="125">
        <v>2.6</v>
      </c>
      <c r="I46" s="125">
        <v>0.999</v>
      </c>
      <c r="J46" s="125">
        <v>1.03</v>
      </c>
      <c r="K46" s="34"/>
    </row>
    <row r="47" spans="1:11" s="35" customFormat="1" ht="11.25" customHeight="1">
      <c r="A47" s="37" t="s">
        <v>37</v>
      </c>
      <c r="B47" s="30"/>
      <c r="C47" s="31">
        <v>335</v>
      </c>
      <c r="D47" s="31">
        <v>354</v>
      </c>
      <c r="E47" s="31">
        <v>198</v>
      </c>
      <c r="F47" s="32"/>
      <c r="G47" s="32"/>
      <c r="H47" s="125">
        <v>3.685</v>
      </c>
      <c r="I47" s="125">
        <v>4.071</v>
      </c>
      <c r="J47" s="125">
        <v>2.277</v>
      </c>
      <c r="K47" s="34"/>
    </row>
    <row r="48" spans="1:11" s="35" customFormat="1" ht="11.25" customHeight="1">
      <c r="A48" s="37" t="s">
        <v>38</v>
      </c>
      <c r="B48" s="30"/>
      <c r="C48" s="31">
        <v>10086</v>
      </c>
      <c r="D48" s="31">
        <v>9227</v>
      </c>
      <c r="E48" s="31">
        <v>9082</v>
      </c>
      <c r="F48" s="32"/>
      <c r="G48" s="32"/>
      <c r="H48" s="125">
        <v>110.946</v>
      </c>
      <c r="I48" s="125">
        <v>101.497</v>
      </c>
      <c r="J48" s="125">
        <v>108.984</v>
      </c>
      <c r="K48" s="34"/>
    </row>
    <row r="49" spans="1:11" s="35" customFormat="1" ht="11.25" customHeight="1">
      <c r="A49" s="37" t="s">
        <v>39</v>
      </c>
      <c r="B49" s="30"/>
      <c r="C49" s="31">
        <v>21100</v>
      </c>
      <c r="D49" s="31">
        <v>16784</v>
      </c>
      <c r="E49" s="31">
        <v>18507</v>
      </c>
      <c r="F49" s="32"/>
      <c r="G49" s="32"/>
      <c r="H49" s="125">
        <v>242.75</v>
      </c>
      <c r="I49" s="125">
        <v>194.112</v>
      </c>
      <c r="J49" s="125">
        <v>231.338</v>
      </c>
      <c r="K49" s="34"/>
    </row>
    <row r="50" spans="1:11" s="44" customFormat="1" ht="11.25" customHeight="1">
      <c r="A50" s="45" t="s">
        <v>40</v>
      </c>
      <c r="B50" s="39"/>
      <c r="C50" s="40">
        <v>122115</v>
      </c>
      <c r="D50" s="40">
        <v>118441</v>
      </c>
      <c r="E50" s="40">
        <v>118661</v>
      </c>
      <c r="F50" s="41">
        <f>IF(D50&gt;0,100*E50/D50,0)</f>
        <v>100.1857464898135</v>
      </c>
      <c r="G50" s="42"/>
      <c r="H50" s="126">
        <v>1291.4859999999999</v>
      </c>
      <c r="I50" s="127">
        <v>1261.549</v>
      </c>
      <c r="J50" s="127">
        <v>1298.392</v>
      </c>
      <c r="K50" s="43">
        <f>IF(I50&gt;0,100*J50/I50,0)</f>
        <v>102.92045731081394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7250</v>
      </c>
      <c r="D52" s="40">
        <v>7251</v>
      </c>
      <c r="E52" s="40">
        <v>7251</v>
      </c>
      <c r="F52" s="41">
        <f>IF(D52&gt;0,100*E52/D52,0)</f>
        <v>100</v>
      </c>
      <c r="G52" s="42"/>
      <c r="H52" s="126">
        <v>105</v>
      </c>
      <c r="I52" s="127">
        <v>98.78</v>
      </c>
      <c r="J52" s="127">
        <v>98.78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15900</v>
      </c>
      <c r="D54" s="31">
        <v>13800</v>
      </c>
      <c r="E54" s="31">
        <v>11000</v>
      </c>
      <c r="F54" s="32"/>
      <c r="G54" s="32"/>
      <c r="H54" s="125">
        <v>219.42</v>
      </c>
      <c r="I54" s="125">
        <v>186.3</v>
      </c>
      <c r="J54" s="125">
        <v>148.5</v>
      </c>
      <c r="K54" s="34"/>
    </row>
    <row r="55" spans="1:11" s="35" customFormat="1" ht="11.25" customHeight="1">
      <c r="A55" s="37" t="s">
        <v>43</v>
      </c>
      <c r="B55" s="30"/>
      <c r="C55" s="31">
        <v>7140</v>
      </c>
      <c r="D55" s="31">
        <v>7042</v>
      </c>
      <c r="E55" s="31">
        <v>5854</v>
      </c>
      <c r="F55" s="32"/>
      <c r="G55" s="32"/>
      <c r="H55" s="125">
        <v>89.25</v>
      </c>
      <c r="I55" s="125">
        <v>77.748</v>
      </c>
      <c r="J55" s="125">
        <v>64.395</v>
      </c>
      <c r="K55" s="34"/>
    </row>
    <row r="56" spans="1:11" s="35" customFormat="1" ht="11.25" customHeight="1">
      <c r="A56" s="37" t="s">
        <v>44</v>
      </c>
      <c r="B56" s="30"/>
      <c r="C56" s="31">
        <v>1780</v>
      </c>
      <c r="D56" s="31">
        <v>1780</v>
      </c>
      <c r="E56" s="31">
        <v>1100</v>
      </c>
      <c r="F56" s="32"/>
      <c r="G56" s="32"/>
      <c r="H56" s="125">
        <v>18.5</v>
      </c>
      <c r="I56" s="125">
        <v>18.5</v>
      </c>
      <c r="J56" s="125">
        <v>12.65</v>
      </c>
      <c r="K56" s="34"/>
    </row>
    <row r="57" spans="1:11" s="35" customFormat="1" ht="11.25" customHeight="1">
      <c r="A57" s="37" t="s">
        <v>45</v>
      </c>
      <c r="B57" s="30"/>
      <c r="C57" s="31">
        <v>3621</v>
      </c>
      <c r="D57" s="31">
        <v>3555</v>
      </c>
      <c r="E57" s="31">
        <v>3183</v>
      </c>
      <c r="F57" s="32"/>
      <c r="G57" s="32"/>
      <c r="H57" s="125">
        <v>43.452</v>
      </c>
      <c r="I57" s="125">
        <v>42.66</v>
      </c>
      <c r="J57" s="125">
        <v>38.196</v>
      </c>
      <c r="K57" s="34"/>
    </row>
    <row r="58" spans="1:11" s="35" customFormat="1" ht="11.25" customHeight="1">
      <c r="A58" s="37" t="s">
        <v>46</v>
      </c>
      <c r="B58" s="30"/>
      <c r="C58" s="31">
        <v>11565</v>
      </c>
      <c r="D58" s="31">
        <v>9737</v>
      </c>
      <c r="E58" s="31">
        <v>9844</v>
      </c>
      <c r="F58" s="32"/>
      <c r="G58" s="32"/>
      <c r="H58" s="125">
        <v>142.99</v>
      </c>
      <c r="I58" s="125">
        <v>120.667</v>
      </c>
      <c r="J58" s="125">
        <v>98.854</v>
      </c>
      <c r="K58" s="34"/>
    </row>
    <row r="59" spans="1:11" s="44" customFormat="1" ht="11.25" customHeight="1">
      <c r="A59" s="38" t="s">
        <v>47</v>
      </c>
      <c r="B59" s="39"/>
      <c r="C59" s="40">
        <v>40006</v>
      </c>
      <c r="D59" s="40">
        <v>35914</v>
      </c>
      <c r="E59" s="40">
        <v>30981</v>
      </c>
      <c r="F59" s="41">
        <f>IF(D59&gt;0,100*E59/D59,0)</f>
        <v>86.26440942250933</v>
      </c>
      <c r="G59" s="42"/>
      <c r="H59" s="126">
        <v>513.612</v>
      </c>
      <c r="I59" s="127">
        <v>445.875</v>
      </c>
      <c r="J59" s="127">
        <v>362.59499999999997</v>
      </c>
      <c r="K59" s="43">
        <f>IF(I59&gt;0,100*J59/I59,0)</f>
        <v>81.32211942809083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400</v>
      </c>
      <c r="D61" s="31">
        <v>450</v>
      </c>
      <c r="E61" s="31">
        <v>350</v>
      </c>
      <c r="F61" s="32"/>
      <c r="G61" s="32"/>
      <c r="H61" s="125">
        <v>4</v>
      </c>
      <c r="I61" s="125">
        <v>4.5</v>
      </c>
      <c r="J61" s="125">
        <v>3.805</v>
      </c>
      <c r="K61" s="34"/>
    </row>
    <row r="62" spans="1:11" s="35" customFormat="1" ht="11.25" customHeight="1">
      <c r="A62" s="37" t="s">
        <v>49</v>
      </c>
      <c r="B62" s="30"/>
      <c r="C62" s="31">
        <v>176</v>
      </c>
      <c r="D62" s="31">
        <v>86</v>
      </c>
      <c r="E62" s="31">
        <v>60</v>
      </c>
      <c r="F62" s="32"/>
      <c r="G62" s="32"/>
      <c r="H62" s="125">
        <v>0.615</v>
      </c>
      <c r="I62" s="125">
        <v>0.324</v>
      </c>
      <c r="J62" s="125">
        <v>0.225</v>
      </c>
      <c r="K62" s="34"/>
    </row>
    <row r="63" spans="1:11" s="35" customFormat="1" ht="11.25" customHeight="1">
      <c r="A63" s="37" t="s">
        <v>50</v>
      </c>
      <c r="B63" s="30"/>
      <c r="C63" s="31">
        <v>206</v>
      </c>
      <c r="D63" s="31">
        <v>368</v>
      </c>
      <c r="E63" s="31">
        <v>368</v>
      </c>
      <c r="F63" s="32"/>
      <c r="G63" s="32"/>
      <c r="H63" s="125">
        <v>3</v>
      </c>
      <c r="I63" s="125">
        <v>4.2</v>
      </c>
      <c r="J63" s="125">
        <v>4</v>
      </c>
      <c r="K63" s="34"/>
    </row>
    <row r="64" spans="1:11" s="44" customFormat="1" ht="11.25" customHeight="1">
      <c r="A64" s="38" t="s">
        <v>51</v>
      </c>
      <c r="B64" s="39"/>
      <c r="C64" s="40">
        <v>782</v>
      </c>
      <c r="D64" s="40">
        <v>904</v>
      </c>
      <c r="E64" s="40">
        <v>778</v>
      </c>
      <c r="F64" s="41">
        <f>IF(D64&gt;0,100*E64/D64,0)</f>
        <v>86.06194690265487</v>
      </c>
      <c r="G64" s="42"/>
      <c r="H64" s="126">
        <v>7.615</v>
      </c>
      <c r="I64" s="127">
        <v>9.024000000000001</v>
      </c>
      <c r="J64" s="127">
        <v>8.030000000000001</v>
      </c>
      <c r="K64" s="43">
        <f>IF(I64&gt;0,100*J64/I64,0)</f>
        <v>88.98492907801419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137</v>
      </c>
      <c r="D66" s="40">
        <v>165</v>
      </c>
      <c r="E66" s="40">
        <v>192</v>
      </c>
      <c r="F66" s="41">
        <f>IF(D66&gt;0,100*E66/D66,0)</f>
        <v>116.36363636363636</v>
      </c>
      <c r="G66" s="42"/>
      <c r="H66" s="126">
        <v>1.394</v>
      </c>
      <c r="I66" s="127">
        <v>1.595</v>
      </c>
      <c r="J66" s="127">
        <v>1.968</v>
      </c>
      <c r="K66" s="43">
        <f>IF(I66&gt;0,100*J66/I66,0)</f>
        <v>123.38557993730409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46100</v>
      </c>
      <c r="D68" s="31">
        <v>40100</v>
      </c>
      <c r="E68" s="31">
        <v>35500</v>
      </c>
      <c r="F68" s="32"/>
      <c r="G68" s="32"/>
      <c r="H68" s="125">
        <v>534</v>
      </c>
      <c r="I68" s="125">
        <v>503</v>
      </c>
      <c r="J68" s="125">
        <v>425</v>
      </c>
      <c r="K68" s="34"/>
    </row>
    <row r="69" spans="1:11" s="35" customFormat="1" ht="11.25" customHeight="1">
      <c r="A69" s="37" t="s">
        <v>54</v>
      </c>
      <c r="B69" s="30"/>
      <c r="C69" s="31">
        <v>22000</v>
      </c>
      <c r="D69" s="31">
        <v>40100</v>
      </c>
      <c r="E69" s="31">
        <v>20500</v>
      </c>
      <c r="F69" s="32"/>
      <c r="G69" s="32"/>
      <c r="H69" s="125">
        <v>256</v>
      </c>
      <c r="I69" s="125">
        <v>273</v>
      </c>
      <c r="J69" s="125">
        <v>246</v>
      </c>
      <c r="K69" s="34"/>
    </row>
    <row r="70" spans="1:11" s="44" customFormat="1" ht="11.25" customHeight="1">
      <c r="A70" s="38" t="s">
        <v>55</v>
      </c>
      <c r="B70" s="39"/>
      <c r="C70" s="40">
        <v>68100</v>
      </c>
      <c r="D70" s="40">
        <v>80200</v>
      </c>
      <c r="E70" s="40">
        <v>56000</v>
      </c>
      <c r="F70" s="41">
        <f>IF(D70&gt;0,100*E70/D70,0)</f>
        <v>69.82543640897755</v>
      </c>
      <c r="G70" s="42"/>
      <c r="H70" s="126">
        <v>790</v>
      </c>
      <c r="I70" s="127">
        <v>776</v>
      </c>
      <c r="J70" s="127">
        <v>671</v>
      </c>
      <c r="K70" s="43">
        <f>IF(I70&gt;0,100*J70/I70,0)</f>
        <v>86.46907216494846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68</v>
      </c>
      <c r="D72" s="31">
        <v>9</v>
      </c>
      <c r="E72" s="31">
        <v>6</v>
      </c>
      <c r="F72" s="32"/>
      <c r="G72" s="32"/>
      <c r="H72" s="125">
        <v>0.076</v>
      </c>
      <c r="I72" s="125">
        <v>0.029</v>
      </c>
      <c r="J72" s="125">
        <v>0.013</v>
      </c>
      <c r="K72" s="34"/>
    </row>
    <row r="73" spans="1:11" s="35" customFormat="1" ht="11.25" customHeight="1">
      <c r="A73" s="37" t="s">
        <v>57</v>
      </c>
      <c r="B73" s="30"/>
      <c r="C73" s="31">
        <v>4110</v>
      </c>
      <c r="D73" s="31">
        <v>3343</v>
      </c>
      <c r="E73" s="31">
        <v>3242</v>
      </c>
      <c r="F73" s="32"/>
      <c r="G73" s="32"/>
      <c r="H73" s="125">
        <v>45.2</v>
      </c>
      <c r="I73" s="125">
        <v>40.4</v>
      </c>
      <c r="J73" s="125">
        <v>36.8</v>
      </c>
      <c r="K73" s="34"/>
    </row>
    <row r="74" spans="1:11" s="35" customFormat="1" ht="11.25" customHeight="1">
      <c r="A74" s="37" t="s">
        <v>58</v>
      </c>
      <c r="B74" s="30"/>
      <c r="C74" s="31">
        <v>8858</v>
      </c>
      <c r="D74" s="31">
        <v>7100</v>
      </c>
      <c r="E74" s="31">
        <v>5403</v>
      </c>
      <c r="F74" s="32"/>
      <c r="G74" s="32"/>
      <c r="H74" s="125">
        <v>110.725</v>
      </c>
      <c r="I74" s="125">
        <v>88.75</v>
      </c>
      <c r="J74" s="125">
        <v>59.433</v>
      </c>
      <c r="K74" s="34"/>
    </row>
    <row r="75" spans="1:11" s="35" customFormat="1" ht="11.25" customHeight="1">
      <c r="A75" s="37" t="s">
        <v>59</v>
      </c>
      <c r="B75" s="30"/>
      <c r="C75" s="31">
        <v>3249</v>
      </c>
      <c r="D75" s="31">
        <v>3181.9790000000003</v>
      </c>
      <c r="E75" s="31">
        <v>2900</v>
      </c>
      <c r="F75" s="32"/>
      <c r="G75" s="32"/>
      <c r="H75" s="125">
        <v>35.801</v>
      </c>
      <c r="I75" s="125">
        <v>38.37911004400902</v>
      </c>
      <c r="J75" s="125">
        <v>31.833299999999998</v>
      </c>
      <c r="K75" s="34"/>
    </row>
    <row r="76" spans="1:11" s="35" customFormat="1" ht="11.25" customHeight="1">
      <c r="A76" s="37" t="s">
        <v>60</v>
      </c>
      <c r="B76" s="30"/>
      <c r="C76" s="31">
        <v>186</v>
      </c>
      <c r="D76" s="31">
        <v>92</v>
      </c>
      <c r="E76" s="31">
        <v>231</v>
      </c>
      <c r="F76" s="32"/>
      <c r="G76" s="32"/>
      <c r="H76" s="125">
        <v>1.655</v>
      </c>
      <c r="I76" s="125">
        <v>0.966</v>
      </c>
      <c r="J76" s="125">
        <v>2.426</v>
      </c>
      <c r="K76" s="34"/>
    </row>
    <row r="77" spans="1:11" s="35" customFormat="1" ht="11.25" customHeight="1">
      <c r="A77" s="37" t="s">
        <v>61</v>
      </c>
      <c r="B77" s="30"/>
      <c r="C77" s="31">
        <v>1952</v>
      </c>
      <c r="D77" s="31">
        <v>1733</v>
      </c>
      <c r="E77" s="31">
        <v>1427</v>
      </c>
      <c r="F77" s="32"/>
      <c r="G77" s="32"/>
      <c r="H77" s="125">
        <v>23.424</v>
      </c>
      <c r="I77" s="125">
        <v>19.2</v>
      </c>
      <c r="J77" s="125">
        <v>17</v>
      </c>
      <c r="K77" s="34"/>
    </row>
    <row r="78" spans="1:11" s="35" customFormat="1" ht="11.25" customHeight="1">
      <c r="A78" s="37" t="s">
        <v>62</v>
      </c>
      <c r="B78" s="30"/>
      <c r="C78" s="31">
        <v>557</v>
      </c>
      <c r="D78" s="31">
        <v>320</v>
      </c>
      <c r="E78" s="31">
        <v>306</v>
      </c>
      <c r="F78" s="32"/>
      <c r="G78" s="32"/>
      <c r="H78" s="125">
        <v>3.676</v>
      </c>
      <c r="I78" s="125">
        <v>2.08</v>
      </c>
      <c r="J78" s="125">
        <v>2.02</v>
      </c>
      <c r="K78" s="34"/>
    </row>
    <row r="79" spans="1:11" s="35" customFormat="1" ht="11.25" customHeight="1">
      <c r="A79" s="37" t="s">
        <v>63</v>
      </c>
      <c r="B79" s="30"/>
      <c r="C79" s="31">
        <v>24378</v>
      </c>
      <c r="D79" s="31">
        <v>16438</v>
      </c>
      <c r="E79" s="31">
        <v>15920</v>
      </c>
      <c r="F79" s="32"/>
      <c r="G79" s="32"/>
      <c r="H79" s="125">
        <v>215.435</v>
      </c>
      <c r="I79" s="125">
        <v>216.256</v>
      </c>
      <c r="J79" s="125">
        <v>190</v>
      </c>
      <c r="K79" s="34"/>
    </row>
    <row r="80" spans="1:11" s="44" customFormat="1" ht="11.25" customHeight="1">
      <c r="A80" s="45" t="s">
        <v>64</v>
      </c>
      <c r="B80" s="39"/>
      <c r="C80" s="40">
        <v>43358</v>
      </c>
      <c r="D80" s="40">
        <v>32216.979</v>
      </c>
      <c r="E80" s="40">
        <v>29435</v>
      </c>
      <c r="F80" s="41">
        <f>IF(D80&gt;0,100*E80/D80,0)</f>
        <v>91.36486695416103</v>
      </c>
      <c r="G80" s="42"/>
      <c r="H80" s="126">
        <v>435.992</v>
      </c>
      <c r="I80" s="127">
        <v>406.06011004400904</v>
      </c>
      <c r="J80" s="127">
        <v>339.5253</v>
      </c>
      <c r="K80" s="43">
        <f>IF(I80&gt;0,100*J80/I80,0)</f>
        <v>83.61454169019508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218</v>
      </c>
      <c r="D82" s="31">
        <v>267</v>
      </c>
      <c r="E82" s="31">
        <v>300</v>
      </c>
      <c r="F82" s="32"/>
      <c r="G82" s="32"/>
      <c r="H82" s="125">
        <v>0.577</v>
      </c>
      <c r="I82" s="125">
        <v>0.701</v>
      </c>
      <c r="J82" s="125">
        <v>0.8</v>
      </c>
      <c r="K82" s="34"/>
    </row>
    <row r="83" spans="1:11" s="35" customFormat="1" ht="11.25" customHeight="1">
      <c r="A83" s="37" t="s">
        <v>66</v>
      </c>
      <c r="B83" s="30"/>
      <c r="C83" s="31">
        <v>434</v>
      </c>
      <c r="D83" s="31">
        <v>481</v>
      </c>
      <c r="E83" s="31">
        <v>481</v>
      </c>
      <c r="F83" s="32"/>
      <c r="G83" s="32"/>
      <c r="H83" s="125">
        <v>1</v>
      </c>
      <c r="I83" s="125">
        <v>1.121</v>
      </c>
      <c r="J83" s="125">
        <v>1.121</v>
      </c>
      <c r="K83" s="34"/>
    </row>
    <row r="84" spans="1:11" s="44" customFormat="1" ht="11.25" customHeight="1">
      <c r="A84" s="38" t="s">
        <v>67</v>
      </c>
      <c r="B84" s="39"/>
      <c r="C84" s="40">
        <v>652</v>
      </c>
      <c r="D84" s="40">
        <v>748</v>
      </c>
      <c r="E84" s="40">
        <v>781</v>
      </c>
      <c r="F84" s="41">
        <f>IF(D84&gt;0,100*E84/D84,0)</f>
        <v>104.41176470588235</v>
      </c>
      <c r="G84" s="42"/>
      <c r="H84" s="126">
        <v>1.577</v>
      </c>
      <c r="I84" s="127">
        <v>1.822</v>
      </c>
      <c r="J84" s="127">
        <v>1.921</v>
      </c>
      <c r="K84" s="43">
        <f>IF(I84&gt;0,100*J84/I84,0)</f>
        <v>105.43358946212952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439958.1098192235</v>
      </c>
      <c r="D87" s="57">
        <v>433890.5542604908</v>
      </c>
      <c r="E87" s="57">
        <v>381401</v>
      </c>
      <c r="F87" s="58">
        <f>IF(D87&gt;0,100*E87/D87,0)</f>
        <v>87.90258194259326</v>
      </c>
      <c r="G87" s="42"/>
      <c r="H87" s="128">
        <v>4930.187803307518</v>
      </c>
      <c r="I87" s="129">
        <v>4749.78285237516</v>
      </c>
      <c r="J87" s="129">
        <v>4301.421670000001</v>
      </c>
      <c r="K87" s="58">
        <f>IF(I87&gt;0,100*J87/I87,0)</f>
        <v>90.56038567845364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zoomScalePageLayoutView="0" workbookViewId="0" topLeftCell="B60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2102</v>
      </c>
      <c r="D24" s="40">
        <v>1809</v>
      </c>
      <c r="E24" s="40">
        <v>2173</v>
      </c>
      <c r="F24" s="41">
        <f>IF(D24&gt;0,100*E24/D24,0)</f>
        <v>120.1216141514649</v>
      </c>
      <c r="G24" s="42"/>
      <c r="H24" s="126">
        <v>8.441</v>
      </c>
      <c r="I24" s="127">
        <v>12.232</v>
      </c>
      <c r="J24" s="127">
        <v>15.989</v>
      </c>
      <c r="K24" s="43">
        <f>IF(I24&gt;0,100*J24/I24,0)</f>
        <v>130.714519293656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4754</v>
      </c>
      <c r="D28" s="31">
        <v>4038</v>
      </c>
      <c r="E28" s="31">
        <v>3597</v>
      </c>
      <c r="F28" s="32"/>
      <c r="G28" s="32"/>
      <c r="H28" s="125">
        <v>28.514</v>
      </c>
      <c r="I28" s="125">
        <v>22.209</v>
      </c>
      <c r="J28" s="125">
        <v>21.582</v>
      </c>
      <c r="K28" s="34"/>
    </row>
    <row r="29" spans="1:11" s="35" customFormat="1" ht="11.25" customHeight="1">
      <c r="A29" s="37" t="s">
        <v>22</v>
      </c>
      <c r="B29" s="30"/>
      <c r="C29" s="31">
        <v>48</v>
      </c>
      <c r="D29" s="31">
        <v>45</v>
      </c>
      <c r="E29" s="31">
        <v>47</v>
      </c>
      <c r="F29" s="32"/>
      <c r="G29" s="32"/>
      <c r="H29" s="125">
        <v>0.254</v>
      </c>
      <c r="I29" s="125">
        <v>0.203</v>
      </c>
      <c r="J29" s="125">
        <v>0.212</v>
      </c>
      <c r="K29" s="34"/>
    </row>
    <row r="30" spans="1:11" s="35" customFormat="1" ht="11.25" customHeight="1">
      <c r="A30" s="37" t="s">
        <v>23</v>
      </c>
      <c r="B30" s="30"/>
      <c r="C30" s="31">
        <v>2987</v>
      </c>
      <c r="D30" s="31">
        <v>2652</v>
      </c>
      <c r="E30" s="31">
        <v>2324</v>
      </c>
      <c r="F30" s="32"/>
      <c r="G30" s="32"/>
      <c r="H30" s="125">
        <v>15.61</v>
      </c>
      <c r="I30" s="125">
        <v>13.843</v>
      </c>
      <c r="J30" s="125">
        <v>12.131</v>
      </c>
      <c r="K30" s="34"/>
    </row>
    <row r="31" spans="1:11" s="44" customFormat="1" ht="11.25" customHeight="1">
      <c r="A31" s="45" t="s">
        <v>24</v>
      </c>
      <c r="B31" s="39"/>
      <c r="C31" s="40">
        <v>7789</v>
      </c>
      <c r="D31" s="40">
        <v>6735</v>
      </c>
      <c r="E31" s="40">
        <v>5968</v>
      </c>
      <c r="F31" s="41">
        <f>IF(D31&gt;0,100*E31/D31,0)</f>
        <v>88.61172976985894</v>
      </c>
      <c r="G31" s="42"/>
      <c r="H31" s="126">
        <v>44.378</v>
      </c>
      <c r="I31" s="127">
        <v>36.254999999999995</v>
      </c>
      <c r="J31" s="127">
        <v>33.925</v>
      </c>
      <c r="K31" s="43">
        <f>IF(I31&gt;0,100*J31/I31,0)</f>
        <v>93.57330023445041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>
        <v>936</v>
      </c>
      <c r="D34" s="31">
        <v>943</v>
      </c>
      <c r="E34" s="31">
        <v>642</v>
      </c>
      <c r="F34" s="32"/>
      <c r="G34" s="32"/>
      <c r="H34" s="125">
        <v>4.614</v>
      </c>
      <c r="I34" s="125">
        <v>5.225</v>
      </c>
      <c r="J34" s="125">
        <v>3.9</v>
      </c>
      <c r="K34" s="34"/>
    </row>
    <row r="35" spans="1:11" s="35" customFormat="1" ht="11.25" customHeight="1">
      <c r="A35" s="37" t="s">
        <v>27</v>
      </c>
      <c r="B35" s="30"/>
      <c r="C35" s="31">
        <v>29</v>
      </c>
      <c r="D35" s="31">
        <v>25</v>
      </c>
      <c r="E35" s="31">
        <v>25</v>
      </c>
      <c r="F35" s="32"/>
      <c r="G35" s="32"/>
      <c r="H35" s="125">
        <v>0.215</v>
      </c>
      <c r="I35" s="125">
        <v>0.18</v>
      </c>
      <c r="J35" s="125">
        <v>0.183</v>
      </c>
      <c r="K35" s="34"/>
    </row>
    <row r="36" spans="1:11" s="35" customFormat="1" ht="11.25" customHeight="1">
      <c r="A36" s="37" t="s">
        <v>28</v>
      </c>
      <c r="B36" s="30"/>
      <c r="C36" s="31">
        <v>19919</v>
      </c>
      <c r="D36" s="31">
        <v>19674</v>
      </c>
      <c r="E36" s="31">
        <v>20017</v>
      </c>
      <c r="F36" s="32"/>
      <c r="G36" s="32"/>
      <c r="H36" s="125">
        <v>132.043</v>
      </c>
      <c r="I36" s="125">
        <v>125</v>
      </c>
      <c r="J36" s="125">
        <v>130.109</v>
      </c>
      <c r="K36" s="34"/>
    </row>
    <row r="37" spans="1:11" s="44" customFormat="1" ht="11.25" customHeight="1">
      <c r="A37" s="38" t="s">
        <v>29</v>
      </c>
      <c r="B37" s="39"/>
      <c r="C37" s="40">
        <v>20884</v>
      </c>
      <c r="D37" s="40">
        <v>20642</v>
      </c>
      <c r="E37" s="40">
        <v>20684</v>
      </c>
      <c r="F37" s="41">
        <f>IF(D37&gt;0,100*E37/D37,0)</f>
        <v>100.20346865613797</v>
      </c>
      <c r="G37" s="42"/>
      <c r="H37" s="126">
        <v>136.872</v>
      </c>
      <c r="I37" s="127">
        <v>130.405</v>
      </c>
      <c r="J37" s="127">
        <v>134.192</v>
      </c>
      <c r="K37" s="43">
        <f>IF(I37&gt;0,100*J37/I37,0)</f>
        <v>102.90402975346038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27</v>
      </c>
      <c r="D39" s="40">
        <v>27</v>
      </c>
      <c r="E39" s="40">
        <v>30</v>
      </c>
      <c r="F39" s="41">
        <f>IF(D39&gt;0,100*E39/D39,0)</f>
        <v>111.11111111111111</v>
      </c>
      <c r="G39" s="42"/>
      <c r="H39" s="126">
        <v>0.052</v>
      </c>
      <c r="I39" s="127">
        <v>0.052</v>
      </c>
      <c r="J39" s="127">
        <v>0.045</v>
      </c>
      <c r="K39" s="43">
        <f>IF(I39&gt;0,100*J39/I39,0)</f>
        <v>86.53846153846155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5</v>
      </c>
      <c r="D52" s="40">
        <v>5</v>
      </c>
      <c r="E52" s="40">
        <v>5</v>
      </c>
      <c r="F52" s="41">
        <f>IF(D52&gt;0,100*E52/D52,0)</f>
        <v>100</v>
      </c>
      <c r="G52" s="42"/>
      <c r="H52" s="126">
        <v>0.035</v>
      </c>
      <c r="I52" s="127">
        <v>0.035</v>
      </c>
      <c r="J52" s="127">
        <v>0.035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138</v>
      </c>
      <c r="D54" s="31">
        <v>110</v>
      </c>
      <c r="E54" s="31">
        <v>87</v>
      </c>
      <c r="F54" s="32"/>
      <c r="G54" s="32"/>
      <c r="H54" s="125">
        <v>0.883</v>
      </c>
      <c r="I54" s="125">
        <v>0.726</v>
      </c>
      <c r="J54" s="125">
        <v>0.566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>
        <v>138</v>
      </c>
      <c r="D59" s="40">
        <v>110</v>
      </c>
      <c r="E59" s="40">
        <v>87</v>
      </c>
      <c r="F59" s="41">
        <f>IF(D59&gt;0,100*E59/D59,0)</f>
        <v>79.0909090909091</v>
      </c>
      <c r="G59" s="42"/>
      <c r="H59" s="126">
        <v>0.883</v>
      </c>
      <c r="I59" s="127">
        <v>0.726</v>
      </c>
      <c r="J59" s="127">
        <v>0.566</v>
      </c>
      <c r="K59" s="43">
        <f>IF(I59&gt;0,100*J59/I59,0)</f>
        <v>77.96143250688705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260</v>
      </c>
      <c r="D61" s="31">
        <v>270</v>
      </c>
      <c r="E61" s="31">
        <v>310</v>
      </c>
      <c r="F61" s="32"/>
      <c r="G61" s="32"/>
      <c r="H61" s="125">
        <v>1.079</v>
      </c>
      <c r="I61" s="125">
        <v>1.2</v>
      </c>
      <c r="J61" s="125">
        <v>1.5</v>
      </c>
      <c r="K61" s="34"/>
    </row>
    <row r="62" spans="1:11" s="35" customFormat="1" ht="11.25" customHeight="1">
      <c r="A62" s="37" t="s">
        <v>49</v>
      </c>
      <c r="B62" s="30"/>
      <c r="C62" s="31">
        <v>153</v>
      </c>
      <c r="D62" s="31">
        <v>153</v>
      </c>
      <c r="E62" s="31">
        <v>153</v>
      </c>
      <c r="F62" s="32"/>
      <c r="G62" s="32"/>
      <c r="H62" s="125">
        <v>1.163</v>
      </c>
      <c r="I62" s="125">
        <v>1.2</v>
      </c>
      <c r="J62" s="125">
        <v>1.1475</v>
      </c>
      <c r="K62" s="34"/>
    </row>
    <row r="63" spans="1:11" s="35" customFormat="1" ht="11.25" customHeight="1">
      <c r="A63" s="37" t="s">
        <v>50</v>
      </c>
      <c r="B63" s="30"/>
      <c r="C63" s="31">
        <v>14348</v>
      </c>
      <c r="D63" s="31">
        <v>14609</v>
      </c>
      <c r="E63" s="31">
        <v>14624</v>
      </c>
      <c r="F63" s="32"/>
      <c r="G63" s="32"/>
      <c r="H63" s="125">
        <v>112.689</v>
      </c>
      <c r="I63" s="125">
        <v>120.45</v>
      </c>
      <c r="J63" s="125">
        <v>97</v>
      </c>
      <c r="K63" s="34"/>
    </row>
    <row r="64" spans="1:11" s="44" customFormat="1" ht="11.25" customHeight="1">
      <c r="A64" s="38" t="s">
        <v>51</v>
      </c>
      <c r="B64" s="39"/>
      <c r="C64" s="40">
        <v>14761</v>
      </c>
      <c r="D64" s="40">
        <v>15032</v>
      </c>
      <c r="E64" s="40">
        <v>15087</v>
      </c>
      <c r="F64" s="41">
        <f>IF(D64&gt;0,100*E64/D64,0)</f>
        <v>100.36588610963278</v>
      </c>
      <c r="G64" s="42"/>
      <c r="H64" s="126">
        <v>114.931</v>
      </c>
      <c r="I64" s="127">
        <v>122.85000000000001</v>
      </c>
      <c r="J64" s="127">
        <v>99.6475</v>
      </c>
      <c r="K64" s="43">
        <f>IF(I64&gt;0,100*J64/I64,0)</f>
        <v>81.1131461131461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443</v>
      </c>
      <c r="D66" s="40">
        <v>443</v>
      </c>
      <c r="E66" s="40">
        <v>411</v>
      </c>
      <c r="F66" s="41">
        <f>IF(D66&gt;0,100*E66/D66,0)</f>
        <v>92.7765237020316</v>
      </c>
      <c r="G66" s="42"/>
      <c r="H66" s="126">
        <v>2.193</v>
      </c>
      <c r="I66" s="127">
        <v>2.193</v>
      </c>
      <c r="J66" s="127">
        <v>2.02</v>
      </c>
      <c r="K66" s="43">
        <f>IF(I66&gt;0,100*J66/I66,0)</f>
        <v>92.11126310989512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20520</v>
      </c>
      <c r="D68" s="31">
        <v>19470</v>
      </c>
      <c r="E68" s="31">
        <v>18900</v>
      </c>
      <c r="F68" s="32"/>
      <c r="G68" s="32"/>
      <c r="H68" s="125">
        <v>156.403</v>
      </c>
      <c r="I68" s="125">
        <v>138</v>
      </c>
      <c r="J68" s="125">
        <v>139</v>
      </c>
      <c r="K68" s="34"/>
    </row>
    <row r="69" spans="1:11" s="35" customFormat="1" ht="11.25" customHeight="1">
      <c r="A69" s="37" t="s">
        <v>54</v>
      </c>
      <c r="B69" s="30"/>
      <c r="C69" s="31">
        <v>5708</v>
      </c>
      <c r="D69" s="31">
        <v>5590</v>
      </c>
      <c r="E69" s="31">
        <v>5650</v>
      </c>
      <c r="F69" s="32"/>
      <c r="G69" s="32"/>
      <c r="H69" s="125">
        <v>43.244</v>
      </c>
      <c r="I69" s="125">
        <v>39.4</v>
      </c>
      <c r="J69" s="125">
        <v>40</v>
      </c>
      <c r="K69" s="34"/>
    </row>
    <row r="70" spans="1:11" s="44" customFormat="1" ht="11.25" customHeight="1">
      <c r="A70" s="38" t="s">
        <v>55</v>
      </c>
      <c r="B70" s="39"/>
      <c r="C70" s="40">
        <v>26228</v>
      </c>
      <c r="D70" s="40">
        <v>25060</v>
      </c>
      <c r="E70" s="40">
        <v>24550</v>
      </c>
      <c r="F70" s="41">
        <f>IF(D70&gt;0,100*E70/D70,0)</f>
        <v>97.96488427773345</v>
      </c>
      <c r="G70" s="42"/>
      <c r="H70" s="126">
        <v>199.647</v>
      </c>
      <c r="I70" s="127">
        <v>177.4</v>
      </c>
      <c r="J70" s="127">
        <v>179</v>
      </c>
      <c r="K70" s="43">
        <f>IF(I70&gt;0,100*J70/I70,0)</f>
        <v>100.90191657271703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>
        <v>2777</v>
      </c>
      <c r="D73" s="31">
        <v>2860</v>
      </c>
      <c r="E73" s="31">
        <v>2788</v>
      </c>
      <c r="F73" s="32"/>
      <c r="G73" s="32"/>
      <c r="H73" s="125">
        <v>22.541</v>
      </c>
      <c r="I73" s="125">
        <v>22.8</v>
      </c>
      <c r="J73" s="125">
        <v>22.5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>
        <v>25</v>
      </c>
      <c r="D76" s="31">
        <v>27</v>
      </c>
      <c r="E76" s="31">
        <v>27</v>
      </c>
      <c r="F76" s="32"/>
      <c r="G76" s="32"/>
      <c r="H76" s="125">
        <v>0.24</v>
      </c>
      <c r="I76" s="125">
        <v>0.257</v>
      </c>
      <c r="J76" s="125">
        <v>0.257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>
        <v>36967</v>
      </c>
      <c r="D79" s="31">
        <v>37496</v>
      </c>
      <c r="E79" s="31">
        <v>37350</v>
      </c>
      <c r="F79" s="32"/>
      <c r="G79" s="32"/>
      <c r="H79" s="125">
        <v>346.418</v>
      </c>
      <c r="I79" s="125">
        <v>358.403</v>
      </c>
      <c r="J79" s="125">
        <v>354.825</v>
      </c>
      <c r="K79" s="34"/>
    </row>
    <row r="80" spans="1:11" s="44" customFormat="1" ht="11.25" customHeight="1">
      <c r="A80" s="45" t="s">
        <v>64</v>
      </c>
      <c r="B80" s="39"/>
      <c r="C80" s="40">
        <v>39769</v>
      </c>
      <c r="D80" s="40">
        <v>40383</v>
      </c>
      <c r="E80" s="40">
        <v>40165</v>
      </c>
      <c r="F80" s="41">
        <f>IF(D80&gt;0,100*E80/D80,0)</f>
        <v>99.4601688829458</v>
      </c>
      <c r="G80" s="42"/>
      <c r="H80" s="126">
        <v>369.199</v>
      </c>
      <c r="I80" s="127">
        <v>381.46000000000004</v>
      </c>
      <c r="J80" s="127">
        <v>377.582</v>
      </c>
      <c r="K80" s="43">
        <f>IF(I80&gt;0,100*J80/I80,0)</f>
        <v>98.98337964662086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112146</v>
      </c>
      <c r="D87" s="57">
        <v>110246</v>
      </c>
      <c r="E87" s="57">
        <v>109160</v>
      </c>
      <c r="F87" s="58">
        <f>IF(D87&gt;0,100*E87/D87,0)</f>
        <v>99.01493024690238</v>
      </c>
      <c r="G87" s="42"/>
      <c r="H87" s="128">
        <v>876.6310000000001</v>
      </c>
      <c r="I87" s="129">
        <v>863.6080000000001</v>
      </c>
      <c r="J87" s="129">
        <v>843.0015</v>
      </c>
      <c r="K87" s="58">
        <f>IF(I87&gt;0,100*J87/I87,0)</f>
        <v>97.61390584617094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5321</v>
      </c>
      <c r="D9" s="31">
        <v>5321</v>
      </c>
      <c r="E9" s="31">
        <v>5318</v>
      </c>
      <c r="F9" s="32"/>
      <c r="G9" s="32"/>
      <c r="H9" s="125">
        <v>103.93</v>
      </c>
      <c r="I9" s="125">
        <v>103.927</v>
      </c>
      <c r="J9" s="125">
        <v>116.464</v>
      </c>
      <c r="K9" s="34"/>
    </row>
    <row r="10" spans="1:11" s="35" customFormat="1" ht="11.25" customHeight="1">
      <c r="A10" s="37" t="s">
        <v>9</v>
      </c>
      <c r="B10" s="30"/>
      <c r="C10" s="31">
        <v>3546</v>
      </c>
      <c r="D10" s="31">
        <v>3546</v>
      </c>
      <c r="E10" s="31">
        <v>3450</v>
      </c>
      <c r="F10" s="32"/>
      <c r="G10" s="32"/>
      <c r="H10" s="125">
        <v>64.824</v>
      </c>
      <c r="I10" s="125">
        <v>64.818</v>
      </c>
      <c r="J10" s="125">
        <v>70.857</v>
      </c>
      <c r="K10" s="34"/>
    </row>
    <row r="11" spans="1:11" s="35" customFormat="1" ht="11.25" customHeight="1">
      <c r="A11" s="29" t="s">
        <v>10</v>
      </c>
      <c r="B11" s="30"/>
      <c r="C11" s="31">
        <v>5559</v>
      </c>
      <c r="D11" s="31">
        <v>6096</v>
      </c>
      <c r="E11" s="31">
        <v>6114</v>
      </c>
      <c r="F11" s="32"/>
      <c r="G11" s="32"/>
      <c r="H11" s="125">
        <v>165.831</v>
      </c>
      <c r="I11" s="125">
        <v>197.85</v>
      </c>
      <c r="J11" s="125">
        <v>155.887</v>
      </c>
      <c r="K11" s="34"/>
    </row>
    <row r="12" spans="1:11" s="35" customFormat="1" ht="11.25" customHeight="1">
      <c r="A12" s="37" t="s">
        <v>11</v>
      </c>
      <c r="B12" s="30"/>
      <c r="C12" s="31">
        <v>2304</v>
      </c>
      <c r="D12" s="31">
        <v>2133</v>
      </c>
      <c r="E12" s="31">
        <v>2333</v>
      </c>
      <c r="F12" s="32"/>
      <c r="G12" s="32"/>
      <c r="H12" s="125">
        <v>47.013</v>
      </c>
      <c r="I12" s="125">
        <v>47.014</v>
      </c>
      <c r="J12" s="125">
        <v>56.031</v>
      </c>
      <c r="K12" s="34"/>
    </row>
    <row r="13" spans="1:11" s="44" customFormat="1" ht="11.25" customHeight="1">
      <c r="A13" s="38" t="s">
        <v>12</v>
      </c>
      <c r="B13" s="39"/>
      <c r="C13" s="40">
        <v>16730</v>
      </c>
      <c r="D13" s="40">
        <v>17096</v>
      </c>
      <c r="E13" s="40">
        <v>17215</v>
      </c>
      <c r="F13" s="41">
        <f>IF(D13&gt;0,100*E13/D13,0)</f>
        <v>100.69606925596631</v>
      </c>
      <c r="G13" s="42"/>
      <c r="H13" s="126">
        <v>381.598</v>
      </c>
      <c r="I13" s="127">
        <v>413.60900000000004</v>
      </c>
      <c r="J13" s="127">
        <v>399.239</v>
      </c>
      <c r="K13" s="43">
        <f>IF(I13&gt;0,100*J13/I13,0)</f>
        <v>96.52570422790605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1030</v>
      </c>
      <c r="D15" s="40">
        <v>1010</v>
      </c>
      <c r="E15" s="40">
        <v>1010</v>
      </c>
      <c r="F15" s="41">
        <f>IF(D15&gt;0,100*E15/D15,0)</f>
        <v>100</v>
      </c>
      <c r="G15" s="42"/>
      <c r="H15" s="126">
        <v>20.6</v>
      </c>
      <c r="I15" s="127">
        <v>22.22</v>
      </c>
      <c r="J15" s="127">
        <v>22.22</v>
      </c>
      <c r="K15" s="43">
        <f>IF(I15&gt;0,100*J15/I15,0)</f>
        <v>100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62</v>
      </c>
      <c r="D17" s="40">
        <v>30</v>
      </c>
      <c r="E17" s="40">
        <v>30</v>
      </c>
      <c r="F17" s="41">
        <f>IF(D17&gt;0,100*E17/D17,0)</f>
        <v>100</v>
      </c>
      <c r="G17" s="42"/>
      <c r="H17" s="126">
        <v>1.55</v>
      </c>
      <c r="I17" s="127">
        <v>0.48</v>
      </c>
      <c r="J17" s="127">
        <v>0.48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600</v>
      </c>
      <c r="D19" s="31">
        <v>300</v>
      </c>
      <c r="E19" s="31">
        <v>385</v>
      </c>
      <c r="F19" s="32"/>
      <c r="G19" s="32"/>
      <c r="H19" s="125">
        <v>20.414</v>
      </c>
      <c r="I19" s="125">
        <v>10.8</v>
      </c>
      <c r="J19" s="125">
        <v>16.17</v>
      </c>
      <c r="K19" s="34"/>
    </row>
    <row r="20" spans="1:11" s="35" customFormat="1" ht="11.25" customHeight="1">
      <c r="A20" s="37" t="s">
        <v>16</v>
      </c>
      <c r="B20" s="30"/>
      <c r="C20" s="31">
        <v>120</v>
      </c>
      <c r="D20" s="31">
        <v>140</v>
      </c>
      <c r="E20" s="31">
        <v>140</v>
      </c>
      <c r="F20" s="32"/>
      <c r="G20" s="32"/>
      <c r="H20" s="125">
        <v>2.58</v>
      </c>
      <c r="I20" s="125">
        <v>3.08</v>
      </c>
      <c r="J20" s="125">
        <v>3.416</v>
      </c>
      <c r="K20" s="34"/>
    </row>
    <row r="21" spans="1:11" s="35" customFormat="1" ht="11.25" customHeight="1">
      <c r="A21" s="37" t="s">
        <v>17</v>
      </c>
      <c r="B21" s="30"/>
      <c r="C21" s="31">
        <v>130</v>
      </c>
      <c r="D21" s="31">
        <v>120</v>
      </c>
      <c r="E21" s="31">
        <v>120</v>
      </c>
      <c r="F21" s="32"/>
      <c r="G21" s="32"/>
      <c r="H21" s="125">
        <v>2.99</v>
      </c>
      <c r="I21" s="125">
        <v>2.7</v>
      </c>
      <c r="J21" s="125">
        <v>2.88</v>
      </c>
      <c r="K21" s="34"/>
    </row>
    <row r="22" spans="1:11" s="44" customFormat="1" ht="11.25" customHeight="1">
      <c r="A22" s="38" t="s">
        <v>18</v>
      </c>
      <c r="B22" s="39"/>
      <c r="C22" s="40">
        <v>850</v>
      </c>
      <c r="D22" s="40">
        <v>560</v>
      </c>
      <c r="E22" s="40">
        <v>645</v>
      </c>
      <c r="F22" s="41">
        <f>IF(D22&gt;0,100*E22/D22,0)</f>
        <v>115.17857142857143</v>
      </c>
      <c r="G22" s="42"/>
      <c r="H22" s="126">
        <v>25.984</v>
      </c>
      <c r="I22" s="127">
        <v>16.580000000000002</v>
      </c>
      <c r="J22" s="127">
        <v>22.466</v>
      </c>
      <c r="K22" s="43">
        <f>IF(I22&gt;0,100*J22/I22,0)</f>
        <v>135.5006031363088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200</v>
      </c>
      <c r="D24" s="40">
        <v>188</v>
      </c>
      <c r="E24" s="40">
        <v>186</v>
      </c>
      <c r="F24" s="41">
        <f>IF(D24&gt;0,100*E24/D24,0)</f>
        <v>98.93617021276596</v>
      </c>
      <c r="G24" s="42"/>
      <c r="H24" s="126">
        <v>5.678</v>
      </c>
      <c r="I24" s="127">
        <v>5.524</v>
      </c>
      <c r="J24" s="127">
        <v>6.181</v>
      </c>
      <c r="K24" s="43">
        <f>IF(I24&gt;0,100*J24/I24,0)</f>
        <v>111.89355539464157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1095</v>
      </c>
      <c r="D26" s="40">
        <v>1050</v>
      </c>
      <c r="E26" s="40">
        <v>850</v>
      </c>
      <c r="F26" s="41">
        <f>IF(D26&gt;0,100*E26/D26,0)</f>
        <v>80.95238095238095</v>
      </c>
      <c r="G26" s="42"/>
      <c r="H26" s="126">
        <v>47.03</v>
      </c>
      <c r="I26" s="127">
        <v>50</v>
      </c>
      <c r="J26" s="127">
        <v>39</v>
      </c>
      <c r="K26" s="43">
        <f>IF(I26&gt;0,100*J26/I26,0)</f>
        <v>78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20</v>
      </c>
      <c r="D28" s="31">
        <v>20</v>
      </c>
      <c r="E28" s="31">
        <v>65</v>
      </c>
      <c r="F28" s="32"/>
      <c r="G28" s="32"/>
      <c r="H28" s="125">
        <v>0.72</v>
      </c>
      <c r="I28" s="125">
        <v>0.72</v>
      </c>
      <c r="J28" s="125">
        <v>1.549</v>
      </c>
      <c r="K28" s="34"/>
    </row>
    <row r="29" spans="1:11" s="35" customFormat="1" ht="11.25" customHeight="1">
      <c r="A29" s="37" t="s">
        <v>22</v>
      </c>
      <c r="B29" s="30"/>
      <c r="C29" s="31">
        <v>13</v>
      </c>
      <c r="D29" s="31">
        <v>5</v>
      </c>
      <c r="E29" s="31">
        <v>5</v>
      </c>
      <c r="F29" s="32"/>
      <c r="G29" s="32"/>
      <c r="H29" s="125">
        <v>0.39</v>
      </c>
      <c r="I29" s="125">
        <v>0.04</v>
      </c>
      <c r="J29" s="125">
        <v>0.06</v>
      </c>
      <c r="K29" s="34"/>
    </row>
    <row r="30" spans="1:11" s="35" customFormat="1" ht="11.25" customHeight="1">
      <c r="A30" s="37" t="s">
        <v>23</v>
      </c>
      <c r="B30" s="30"/>
      <c r="C30" s="31">
        <v>73</v>
      </c>
      <c r="D30" s="31">
        <v>89</v>
      </c>
      <c r="E30" s="31">
        <v>328</v>
      </c>
      <c r="F30" s="32"/>
      <c r="G30" s="32"/>
      <c r="H30" s="125">
        <v>2.482</v>
      </c>
      <c r="I30" s="125">
        <v>3.026</v>
      </c>
      <c r="J30" s="125">
        <v>9.054</v>
      </c>
      <c r="K30" s="34"/>
    </row>
    <row r="31" spans="1:11" s="44" customFormat="1" ht="11.25" customHeight="1">
      <c r="A31" s="45" t="s">
        <v>24</v>
      </c>
      <c r="B31" s="39"/>
      <c r="C31" s="40">
        <v>106</v>
      </c>
      <c r="D31" s="40">
        <v>114</v>
      </c>
      <c r="E31" s="40">
        <v>398</v>
      </c>
      <c r="F31" s="41">
        <f>IF(D31&gt;0,100*E31/D31,0)</f>
        <v>349.12280701754383</v>
      </c>
      <c r="G31" s="42"/>
      <c r="H31" s="126">
        <v>3.592</v>
      </c>
      <c r="I31" s="127">
        <v>3.7859999999999996</v>
      </c>
      <c r="J31" s="127">
        <v>10.663</v>
      </c>
      <c r="K31" s="43">
        <f>IF(I31&gt;0,100*J31/I31,0)</f>
        <v>281.6428948758584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157</v>
      </c>
      <c r="D33" s="31">
        <v>136</v>
      </c>
      <c r="E33" s="31">
        <v>125</v>
      </c>
      <c r="F33" s="32"/>
      <c r="G33" s="32"/>
      <c r="H33" s="125">
        <v>2.957</v>
      </c>
      <c r="I33" s="125">
        <v>2.76</v>
      </c>
      <c r="J33" s="125">
        <v>2.211</v>
      </c>
      <c r="K33" s="34"/>
    </row>
    <row r="34" spans="1:11" s="35" customFormat="1" ht="11.25" customHeight="1">
      <c r="A34" s="37" t="s">
        <v>26</v>
      </c>
      <c r="B34" s="30"/>
      <c r="C34" s="31">
        <v>131</v>
      </c>
      <c r="D34" s="31">
        <v>131</v>
      </c>
      <c r="E34" s="31">
        <v>90</v>
      </c>
      <c r="F34" s="32"/>
      <c r="G34" s="32"/>
      <c r="H34" s="125">
        <v>4.042</v>
      </c>
      <c r="I34" s="125">
        <v>4.042</v>
      </c>
      <c r="J34" s="125">
        <v>2.5</v>
      </c>
      <c r="K34" s="34"/>
    </row>
    <row r="35" spans="1:11" s="35" customFormat="1" ht="11.25" customHeight="1">
      <c r="A35" s="37" t="s">
        <v>27</v>
      </c>
      <c r="B35" s="30"/>
      <c r="C35" s="31">
        <v>290</v>
      </c>
      <c r="D35" s="31">
        <v>300</v>
      </c>
      <c r="E35" s="31">
        <v>250</v>
      </c>
      <c r="F35" s="32"/>
      <c r="G35" s="32"/>
      <c r="H35" s="125">
        <v>7.415</v>
      </c>
      <c r="I35" s="125">
        <v>7.5</v>
      </c>
      <c r="J35" s="125">
        <v>4.75</v>
      </c>
      <c r="K35" s="34"/>
    </row>
    <row r="36" spans="1:11" s="35" customFormat="1" ht="11.25" customHeight="1">
      <c r="A36" s="37" t="s">
        <v>28</v>
      </c>
      <c r="B36" s="30"/>
      <c r="C36" s="31">
        <v>252</v>
      </c>
      <c r="D36" s="31">
        <v>252</v>
      </c>
      <c r="E36" s="31">
        <v>157</v>
      </c>
      <c r="F36" s="32"/>
      <c r="G36" s="32"/>
      <c r="H36" s="125">
        <v>5.046</v>
      </c>
      <c r="I36" s="125">
        <v>5.046</v>
      </c>
      <c r="J36" s="125">
        <v>3.14</v>
      </c>
      <c r="K36" s="34"/>
    </row>
    <row r="37" spans="1:11" s="44" customFormat="1" ht="11.25" customHeight="1">
      <c r="A37" s="38" t="s">
        <v>29</v>
      </c>
      <c r="B37" s="39"/>
      <c r="C37" s="40">
        <v>830</v>
      </c>
      <c r="D37" s="40">
        <v>819</v>
      </c>
      <c r="E37" s="40">
        <v>622</v>
      </c>
      <c r="F37" s="41">
        <f>IF(D37&gt;0,100*E37/D37,0)</f>
        <v>75.94627594627595</v>
      </c>
      <c r="G37" s="42"/>
      <c r="H37" s="126">
        <v>19.46</v>
      </c>
      <c r="I37" s="127">
        <v>19.348</v>
      </c>
      <c r="J37" s="127">
        <v>12.601</v>
      </c>
      <c r="K37" s="43">
        <f>IF(I37&gt;0,100*J37/I37,0)</f>
        <v>65.12817862311351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198</v>
      </c>
      <c r="D41" s="31">
        <v>250</v>
      </c>
      <c r="E41" s="31">
        <v>245</v>
      </c>
      <c r="F41" s="32"/>
      <c r="G41" s="32"/>
      <c r="H41" s="125">
        <v>9.009</v>
      </c>
      <c r="I41" s="125">
        <v>11.75</v>
      </c>
      <c r="J41" s="125">
        <v>10.29</v>
      </c>
      <c r="K41" s="34"/>
    </row>
    <row r="42" spans="1:11" s="35" customFormat="1" ht="11.25" customHeight="1">
      <c r="A42" s="37" t="s">
        <v>32</v>
      </c>
      <c r="B42" s="30"/>
      <c r="C42" s="31">
        <v>786</v>
      </c>
      <c r="D42" s="31">
        <v>850</v>
      </c>
      <c r="E42" s="31">
        <v>700</v>
      </c>
      <c r="F42" s="32"/>
      <c r="G42" s="32"/>
      <c r="H42" s="125">
        <v>32.4</v>
      </c>
      <c r="I42" s="125">
        <v>32.3</v>
      </c>
      <c r="J42" s="125">
        <v>28</v>
      </c>
      <c r="K42" s="34"/>
    </row>
    <row r="43" spans="1:11" s="35" customFormat="1" ht="11.25" customHeight="1">
      <c r="A43" s="37" t="s">
        <v>33</v>
      </c>
      <c r="B43" s="30"/>
      <c r="C43" s="31">
        <v>50</v>
      </c>
      <c r="D43" s="31">
        <v>60</v>
      </c>
      <c r="E43" s="31">
        <v>49</v>
      </c>
      <c r="F43" s="32"/>
      <c r="G43" s="32"/>
      <c r="H43" s="125">
        <v>1.5</v>
      </c>
      <c r="I43" s="125">
        <v>1.92</v>
      </c>
      <c r="J43" s="125">
        <v>1.568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>
        <v>2585</v>
      </c>
      <c r="D45" s="31">
        <v>1200</v>
      </c>
      <c r="E45" s="31">
        <v>2419</v>
      </c>
      <c r="F45" s="32"/>
      <c r="G45" s="32"/>
      <c r="H45" s="125">
        <v>103.4</v>
      </c>
      <c r="I45" s="125">
        <v>52.2</v>
      </c>
      <c r="J45" s="125">
        <v>101.598</v>
      </c>
      <c r="K45" s="34"/>
    </row>
    <row r="46" spans="1:11" s="35" customFormat="1" ht="11.25" customHeight="1">
      <c r="A46" s="37" t="s">
        <v>36</v>
      </c>
      <c r="B46" s="30"/>
      <c r="C46" s="31">
        <v>500</v>
      </c>
      <c r="D46" s="31">
        <v>500</v>
      </c>
      <c r="E46" s="31">
        <v>500</v>
      </c>
      <c r="F46" s="32"/>
      <c r="G46" s="32"/>
      <c r="H46" s="125">
        <v>20</v>
      </c>
      <c r="I46" s="125">
        <v>22.5</v>
      </c>
      <c r="J46" s="125">
        <v>22.5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>
        <v>2000</v>
      </c>
      <c r="D48" s="31">
        <v>1725</v>
      </c>
      <c r="E48" s="31">
        <v>1500</v>
      </c>
      <c r="F48" s="32"/>
      <c r="G48" s="32"/>
      <c r="H48" s="125">
        <v>85.998</v>
      </c>
      <c r="I48" s="125">
        <v>77.625</v>
      </c>
      <c r="J48" s="125">
        <v>67.5</v>
      </c>
      <c r="K48" s="34"/>
    </row>
    <row r="49" spans="1:11" s="35" customFormat="1" ht="11.25" customHeight="1">
      <c r="A49" s="37" t="s">
        <v>39</v>
      </c>
      <c r="B49" s="30"/>
      <c r="C49" s="31">
        <v>304</v>
      </c>
      <c r="D49" s="31">
        <v>365</v>
      </c>
      <c r="E49" s="31">
        <v>458</v>
      </c>
      <c r="F49" s="32"/>
      <c r="G49" s="32"/>
      <c r="H49" s="125">
        <v>12.899</v>
      </c>
      <c r="I49" s="125">
        <v>15.1</v>
      </c>
      <c r="J49" s="125">
        <v>14.675</v>
      </c>
      <c r="K49" s="34"/>
    </row>
    <row r="50" spans="1:11" s="44" customFormat="1" ht="11.25" customHeight="1">
      <c r="A50" s="45" t="s">
        <v>40</v>
      </c>
      <c r="B50" s="39"/>
      <c r="C50" s="40">
        <v>6423</v>
      </c>
      <c r="D50" s="40">
        <v>4950</v>
      </c>
      <c r="E50" s="40">
        <v>5871</v>
      </c>
      <c r="F50" s="41">
        <f>IF(D50&gt;0,100*E50/D50,0)</f>
        <v>118.60606060606061</v>
      </c>
      <c r="G50" s="42"/>
      <c r="H50" s="126">
        <v>265.206</v>
      </c>
      <c r="I50" s="127">
        <v>213.395</v>
      </c>
      <c r="J50" s="127">
        <v>246.131</v>
      </c>
      <c r="K50" s="43">
        <f>IF(I50&gt;0,100*J50/I50,0)</f>
        <v>115.34056561775111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56</v>
      </c>
      <c r="D52" s="40">
        <v>56</v>
      </c>
      <c r="E52" s="40">
        <v>56</v>
      </c>
      <c r="F52" s="41">
        <f>IF(D52&gt;0,100*E52/D52,0)</f>
        <v>100</v>
      </c>
      <c r="G52" s="42"/>
      <c r="H52" s="126">
        <v>1.368</v>
      </c>
      <c r="I52" s="127">
        <v>1.368</v>
      </c>
      <c r="J52" s="127">
        <v>1.368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950</v>
      </c>
      <c r="D54" s="31">
        <v>1000</v>
      </c>
      <c r="E54" s="31">
        <v>885</v>
      </c>
      <c r="F54" s="32"/>
      <c r="G54" s="32"/>
      <c r="H54" s="125">
        <v>29.45</v>
      </c>
      <c r="I54" s="125">
        <v>30</v>
      </c>
      <c r="J54" s="125">
        <v>26.108</v>
      </c>
      <c r="K54" s="34"/>
    </row>
    <row r="55" spans="1:11" s="35" customFormat="1" ht="11.25" customHeight="1">
      <c r="A55" s="37" t="s">
        <v>43</v>
      </c>
      <c r="B55" s="30"/>
      <c r="C55" s="31">
        <v>390</v>
      </c>
      <c r="D55" s="31">
        <v>168</v>
      </c>
      <c r="E55" s="31">
        <v>160</v>
      </c>
      <c r="F55" s="32"/>
      <c r="G55" s="32"/>
      <c r="H55" s="125">
        <v>13.33</v>
      </c>
      <c r="I55" s="125">
        <v>5.04</v>
      </c>
      <c r="J55" s="125">
        <v>4.8</v>
      </c>
      <c r="K55" s="34"/>
    </row>
    <row r="56" spans="1:11" s="35" customFormat="1" ht="11.25" customHeight="1">
      <c r="A56" s="37" t="s">
        <v>44</v>
      </c>
      <c r="B56" s="30"/>
      <c r="C56" s="31">
        <v>60</v>
      </c>
      <c r="D56" s="31">
        <v>47</v>
      </c>
      <c r="E56" s="31">
        <v>75</v>
      </c>
      <c r="F56" s="32"/>
      <c r="G56" s="32"/>
      <c r="H56" s="125">
        <v>0.84</v>
      </c>
      <c r="I56" s="125">
        <v>0.72</v>
      </c>
      <c r="J56" s="125">
        <v>0.938</v>
      </c>
      <c r="K56" s="34"/>
    </row>
    <row r="57" spans="1:11" s="35" customFormat="1" ht="11.25" customHeight="1">
      <c r="A57" s="37" t="s">
        <v>45</v>
      </c>
      <c r="B57" s="30"/>
      <c r="C57" s="31">
        <v>8</v>
      </c>
      <c r="D57" s="31"/>
      <c r="E57" s="31">
        <v>27</v>
      </c>
      <c r="F57" s="32"/>
      <c r="G57" s="32"/>
      <c r="H57" s="125">
        <v>0.192</v>
      </c>
      <c r="I57" s="125"/>
      <c r="J57" s="125">
        <v>0.648</v>
      </c>
      <c r="K57" s="34"/>
    </row>
    <row r="58" spans="1:11" s="35" customFormat="1" ht="11.25" customHeight="1">
      <c r="A58" s="37" t="s">
        <v>46</v>
      </c>
      <c r="B58" s="30"/>
      <c r="C58" s="31">
        <v>136</v>
      </c>
      <c r="D58" s="31">
        <v>108</v>
      </c>
      <c r="E58" s="31">
        <v>44</v>
      </c>
      <c r="F58" s="32"/>
      <c r="G58" s="32"/>
      <c r="H58" s="125">
        <v>5.168</v>
      </c>
      <c r="I58" s="125">
        <v>2.7</v>
      </c>
      <c r="J58" s="125">
        <v>1.1</v>
      </c>
      <c r="K58" s="34"/>
    </row>
    <row r="59" spans="1:11" s="44" customFormat="1" ht="11.25" customHeight="1">
      <c r="A59" s="38" t="s">
        <v>47</v>
      </c>
      <c r="B59" s="39"/>
      <c r="C59" s="40">
        <v>1544</v>
      </c>
      <c r="D59" s="40">
        <v>1323</v>
      </c>
      <c r="E59" s="40">
        <v>1191</v>
      </c>
      <c r="F59" s="41">
        <f>IF(D59&gt;0,100*E59/D59,0)</f>
        <v>90.02267573696145</v>
      </c>
      <c r="G59" s="42"/>
      <c r="H59" s="126">
        <v>48.980000000000004</v>
      </c>
      <c r="I59" s="127">
        <v>38.46</v>
      </c>
      <c r="J59" s="127">
        <v>33.594</v>
      </c>
      <c r="K59" s="43">
        <f>IF(I59&gt;0,100*J59/I59,0)</f>
        <v>87.34789391575663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216</v>
      </c>
      <c r="D61" s="31">
        <v>200</v>
      </c>
      <c r="E61" s="31">
        <v>230</v>
      </c>
      <c r="F61" s="32"/>
      <c r="G61" s="32"/>
      <c r="H61" s="125">
        <v>5.4</v>
      </c>
      <c r="I61" s="125">
        <v>5</v>
      </c>
      <c r="J61" s="125">
        <v>7.36</v>
      </c>
      <c r="K61" s="34"/>
    </row>
    <row r="62" spans="1:11" s="35" customFormat="1" ht="11.25" customHeight="1">
      <c r="A62" s="37" t="s">
        <v>49</v>
      </c>
      <c r="B62" s="30"/>
      <c r="C62" s="31">
        <v>317</v>
      </c>
      <c r="D62" s="31">
        <v>225</v>
      </c>
      <c r="E62" s="31">
        <v>225</v>
      </c>
      <c r="F62" s="32"/>
      <c r="G62" s="32"/>
      <c r="H62" s="125">
        <v>5.407</v>
      </c>
      <c r="I62" s="125">
        <v>2.111</v>
      </c>
      <c r="J62" s="125">
        <v>3.45</v>
      </c>
      <c r="K62" s="34"/>
    </row>
    <row r="63" spans="1:11" s="35" customFormat="1" ht="11.25" customHeight="1">
      <c r="A63" s="37" t="s">
        <v>50</v>
      </c>
      <c r="B63" s="30"/>
      <c r="C63" s="31">
        <v>174</v>
      </c>
      <c r="D63" s="31">
        <v>105</v>
      </c>
      <c r="E63" s="31">
        <v>101</v>
      </c>
      <c r="F63" s="32"/>
      <c r="G63" s="32"/>
      <c r="H63" s="125">
        <v>7.35</v>
      </c>
      <c r="I63" s="125">
        <v>4.41</v>
      </c>
      <c r="J63" s="125">
        <v>4.8</v>
      </c>
      <c r="K63" s="34"/>
    </row>
    <row r="64" spans="1:11" s="44" customFormat="1" ht="11.25" customHeight="1">
      <c r="A64" s="38" t="s">
        <v>51</v>
      </c>
      <c r="B64" s="39"/>
      <c r="C64" s="40">
        <v>707</v>
      </c>
      <c r="D64" s="40">
        <v>530</v>
      </c>
      <c r="E64" s="40">
        <v>556</v>
      </c>
      <c r="F64" s="41">
        <f>IF(D64&gt;0,100*E64/D64,0)</f>
        <v>104.90566037735849</v>
      </c>
      <c r="G64" s="42"/>
      <c r="H64" s="126">
        <v>18.157</v>
      </c>
      <c r="I64" s="127">
        <v>11.521</v>
      </c>
      <c r="J64" s="127">
        <v>15.61</v>
      </c>
      <c r="K64" s="43">
        <f>IF(I64&gt;0,100*J64/I64,0)</f>
        <v>135.491710788994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512</v>
      </c>
      <c r="D66" s="40">
        <v>1084</v>
      </c>
      <c r="E66" s="40">
        <v>698</v>
      </c>
      <c r="F66" s="41">
        <f>IF(D66&gt;0,100*E66/D66,0)</f>
        <v>64.39114391143912</v>
      </c>
      <c r="G66" s="42"/>
      <c r="H66" s="126">
        <v>17.408</v>
      </c>
      <c r="I66" s="127">
        <v>39.08</v>
      </c>
      <c r="J66" s="127">
        <v>26.7</v>
      </c>
      <c r="K66" s="43">
        <f>IF(I66&gt;0,100*J66/I66,0)</f>
        <v>68.32139201637666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607</v>
      </c>
      <c r="D68" s="31">
        <v>600</v>
      </c>
      <c r="E68" s="31">
        <v>580</v>
      </c>
      <c r="F68" s="32"/>
      <c r="G68" s="32"/>
      <c r="H68" s="125">
        <v>18.975</v>
      </c>
      <c r="I68" s="125">
        <v>24</v>
      </c>
      <c r="J68" s="125">
        <v>25</v>
      </c>
      <c r="K68" s="34"/>
    </row>
    <row r="69" spans="1:11" s="35" customFormat="1" ht="11.25" customHeight="1">
      <c r="A69" s="37" t="s">
        <v>54</v>
      </c>
      <c r="B69" s="30"/>
      <c r="C69" s="31">
        <v>418</v>
      </c>
      <c r="D69" s="31">
        <v>400</v>
      </c>
      <c r="E69" s="31">
        <v>300</v>
      </c>
      <c r="F69" s="32"/>
      <c r="G69" s="32"/>
      <c r="H69" s="125">
        <v>12.933</v>
      </c>
      <c r="I69" s="125">
        <v>15</v>
      </c>
      <c r="J69" s="125">
        <v>12</v>
      </c>
      <c r="K69" s="34"/>
    </row>
    <row r="70" spans="1:11" s="44" customFormat="1" ht="11.25" customHeight="1">
      <c r="A70" s="38" t="s">
        <v>55</v>
      </c>
      <c r="B70" s="39"/>
      <c r="C70" s="40">
        <v>1025</v>
      </c>
      <c r="D70" s="40">
        <v>1000</v>
      </c>
      <c r="E70" s="40">
        <v>880</v>
      </c>
      <c r="F70" s="41">
        <f>IF(D70&gt;0,100*E70/D70,0)</f>
        <v>88</v>
      </c>
      <c r="G70" s="42"/>
      <c r="H70" s="126">
        <v>31.908</v>
      </c>
      <c r="I70" s="127">
        <v>39</v>
      </c>
      <c r="J70" s="127">
        <v>37</v>
      </c>
      <c r="K70" s="43">
        <f>IF(I70&gt;0,100*J70/I70,0)</f>
        <v>94.87179487179488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195</v>
      </c>
      <c r="D72" s="31">
        <v>224</v>
      </c>
      <c r="E72" s="31">
        <v>238</v>
      </c>
      <c r="F72" s="32"/>
      <c r="G72" s="32"/>
      <c r="H72" s="125">
        <v>4.671</v>
      </c>
      <c r="I72" s="125">
        <v>5.394</v>
      </c>
      <c r="J72" s="125">
        <v>6.209</v>
      </c>
      <c r="K72" s="34"/>
    </row>
    <row r="73" spans="1:11" s="35" customFormat="1" ht="11.25" customHeight="1">
      <c r="A73" s="37" t="s">
        <v>57</v>
      </c>
      <c r="B73" s="30"/>
      <c r="C73" s="31">
        <v>610</v>
      </c>
      <c r="D73" s="31">
        <v>615</v>
      </c>
      <c r="E73" s="31">
        <v>529</v>
      </c>
      <c r="F73" s="32"/>
      <c r="G73" s="32"/>
      <c r="H73" s="125">
        <v>20.15</v>
      </c>
      <c r="I73" s="125">
        <v>12.6</v>
      </c>
      <c r="J73" s="125">
        <v>16.32</v>
      </c>
      <c r="K73" s="34"/>
    </row>
    <row r="74" spans="1:11" s="35" customFormat="1" ht="11.25" customHeight="1">
      <c r="A74" s="37" t="s">
        <v>58</v>
      </c>
      <c r="B74" s="30"/>
      <c r="C74" s="31">
        <v>464</v>
      </c>
      <c r="D74" s="31">
        <v>480</v>
      </c>
      <c r="E74" s="31">
        <v>485</v>
      </c>
      <c r="F74" s="32"/>
      <c r="G74" s="32"/>
      <c r="H74" s="125">
        <v>18.56</v>
      </c>
      <c r="I74" s="125">
        <v>19.2</v>
      </c>
      <c r="J74" s="125">
        <v>19.4</v>
      </c>
      <c r="K74" s="34"/>
    </row>
    <row r="75" spans="1:11" s="35" customFormat="1" ht="11.25" customHeight="1">
      <c r="A75" s="37" t="s">
        <v>59</v>
      </c>
      <c r="B75" s="30"/>
      <c r="C75" s="31">
        <v>839</v>
      </c>
      <c r="D75" s="31">
        <v>839</v>
      </c>
      <c r="E75" s="31">
        <v>762</v>
      </c>
      <c r="F75" s="32"/>
      <c r="G75" s="32"/>
      <c r="H75" s="125">
        <v>20.469</v>
      </c>
      <c r="I75" s="125">
        <v>20.4694</v>
      </c>
      <c r="J75" s="125">
        <v>18.562399000000003</v>
      </c>
      <c r="K75" s="34"/>
    </row>
    <row r="76" spans="1:11" s="35" customFormat="1" ht="11.25" customHeight="1">
      <c r="A76" s="37" t="s">
        <v>60</v>
      </c>
      <c r="B76" s="30"/>
      <c r="C76" s="31">
        <v>190</v>
      </c>
      <c r="D76" s="31">
        <v>136</v>
      </c>
      <c r="E76" s="31">
        <v>150</v>
      </c>
      <c r="F76" s="32"/>
      <c r="G76" s="32"/>
      <c r="H76" s="125">
        <v>3.506</v>
      </c>
      <c r="I76" s="125">
        <v>4.012</v>
      </c>
      <c r="J76" s="125">
        <v>4.5</v>
      </c>
      <c r="K76" s="34"/>
    </row>
    <row r="77" spans="1:11" s="35" customFormat="1" ht="11.25" customHeight="1">
      <c r="A77" s="37" t="s">
        <v>61</v>
      </c>
      <c r="B77" s="30"/>
      <c r="C77" s="31">
        <v>152</v>
      </c>
      <c r="D77" s="31">
        <v>152</v>
      </c>
      <c r="E77" s="31">
        <v>115</v>
      </c>
      <c r="F77" s="32"/>
      <c r="G77" s="32"/>
      <c r="H77" s="125">
        <v>4.85</v>
      </c>
      <c r="I77" s="125">
        <v>3.42</v>
      </c>
      <c r="J77" s="125">
        <v>2.7</v>
      </c>
      <c r="K77" s="34"/>
    </row>
    <row r="78" spans="1:11" s="35" customFormat="1" ht="11.25" customHeight="1">
      <c r="A78" s="37" t="s">
        <v>62</v>
      </c>
      <c r="B78" s="30"/>
      <c r="C78" s="31">
        <v>476</v>
      </c>
      <c r="D78" s="31">
        <v>475</v>
      </c>
      <c r="E78" s="31">
        <v>436</v>
      </c>
      <c r="F78" s="32"/>
      <c r="G78" s="32"/>
      <c r="H78" s="125">
        <v>12.868</v>
      </c>
      <c r="I78" s="125">
        <v>15.2</v>
      </c>
      <c r="J78" s="125">
        <v>12.208</v>
      </c>
      <c r="K78" s="34"/>
    </row>
    <row r="79" spans="1:11" s="35" customFormat="1" ht="11.25" customHeight="1">
      <c r="A79" s="37" t="s">
        <v>63</v>
      </c>
      <c r="B79" s="30"/>
      <c r="C79" s="31">
        <v>750</v>
      </c>
      <c r="D79" s="31">
        <v>500</v>
      </c>
      <c r="E79" s="31">
        <v>600</v>
      </c>
      <c r="F79" s="32"/>
      <c r="G79" s="32"/>
      <c r="H79" s="125">
        <v>16.628</v>
      </c>
      <c r="I79" s="125">
        <v>14.676</v>
      </c>
      <c r="J79" s="125">
        <v>18</v>
      </c>
      <c r="K79" s="34"/>
    </row>
    <row r="80" spans="1:11" s="44" customFormat="1" ht="11.25" customHeight="1">
      <c r="A80" s="45" t="s">
        <v>64</v>
      </c>
      <c r="B80" s="39"/>
      <c r="C80" s="40">
        <v>3676</v>
      </c>
      <c r="D80" s="40">
        <v>3421</v>
      </c>
      <c r="E80" s="40">
        <v>3315</v>
      </c>
      <c r="F80" s="41">
        <f>IF(D80&gt;0,100*E80/D80,0)</f>
        <v>96.90149079216603</v>
      </c>
      <c r="G80" s="42"/>
      <c r="H80" s="126">
        <v>101.70199999999998</v>
      </c>
      <c r="I80" s="127">
        <v>94.9714</v>
      </c>
      <c r="J80" s="127">
        <v>97.899399</v>
      </c>
      <c r="K80" s="43">
        <f>IF(I80&gt;0,100*J80/I80,0)</f>
        <v>103.0830323655332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121</v>
      </c>
      <c r="D82" s="31">
        <v>121</v>
      </c>
      <c r="E82" s="31">
        <v>212</v>
      </c>
      <c r="F82" s="32"/>
      <c r="G82" s="32"/>
      <c r="H82" s="125">
        <v>1.816</v>
      </c>
      <c r="I82" s="125">
        <v>1.821</v>
      </c>
      <c r="J82" s="125">
        <v>3.181</v>
      </c>
      <c r="K82" s="34"/>
    </row>
    <row r="83" spans="1:11" s="35" customFormat="1" ht="11.25" customHeight="1">
      <c r="A83" s="37" t="s">
        <v>66</v>
      </c>
      <c r="B83" s="30"/>
      <c r="C83" s="31">
        <v>149</v>
      </c>
      <c r="D83" s="31">
        <v>150</v>
      </c>
      <c r="E83" s="31">
        <v>154</v>
      </c>
      <c r="F83" s="32"/>
      <c r="G83" s="32"/>
      <c r="H83" s="125">
        <v>2.974</v>
      </c>
      <c r="I83" s="125">
        <v>3</v>
      </c>
      <c r="J83" s="125">
        <v>3.113</v>
      </c>
      <c r="K83" s="34"/>
    </row>
    <row r="84" spans="1:11" s="44" customFormat="1" ht="11.25" customHeight="1">
      <c r="A84" s="38" t="s">
        <v>67</v>
      </c>
      <c r="B84" s="39"/>
      <c r="C84" s="40">
        <v>270</v>
      </c>
      <c r="D84" s="40">
        <v>271</v>
      </c>
      <c r="E84" s="40">
        <v>366</v>
      </c>
      <c r="F84" s="41">
        <f>IF(D84&gt;0,100*E84/D84,0)</f>
        <v>135.05535055350555</v>
      </c>
      <c r="G84" s="42"/>
      <c r="H84" s="126">
        <v>4.79</v>
      </c>
      <c r="I84" s="127">
        <v>4.821</v>
      </c>
      <c r="J84" s="127">
        <v>6.2940000000000005</v>
      </c>
      <c r="K84" s="43">
        <f>IF(I84&gt;0,100*J84/I84,0)</f>
        <v>130.55382700684507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35116</v>
      </c>
      <c r="D87" s="57">
        <v>33502</v>
      </c>
      <c r="E87" s="57">
        <v>33889</v>
      </c>
      <c r="F87" s="58">
        <f>IF(D87&gt;0,100*E87/D87,0)</f>
        <v>101.15515491612442</v>
      </c>
      <c r="G87" s="42"/>
      <c r="H87" s="128">
        <v>995.0110000000002</v>
      </c>
      <c r="I87" s="129">
        <v>974.1634000000001</v>
      </c>
      <c r="J87" s="129">
        <v>977.4463990000002</v>
      </c>
      <c r="K87" s="58">
        <f>IF(I87&gt;0,100*J87/I87,0)</f>
        <v>100.33700701545551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="90" zoomScaleSheetLayoutView="90" zoomScalePageLayoutView="0" workbookViewId="0" topLeftCell="B1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8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54</v>
      </c>
      <c r="D9" s="31">
        <v>54</v>
      </c>
      <c r="E9" s="31">
        <v>60</v>
      </c>
      <c r="F9" s="32"/>
      <c r="G9" s="32"/>
      <c r="H9" s="125">
        <v>1.066</v>
      </c>
      <c r="I9" s="125">
        <v>1.066</v>
      </c>
      <c r="J9" s="125">
        <v>1.1844444444444444</v>
      </c>
      <c r="K9" s="34"/>
    </row>
    <row r="10" spans="1:11" s="35" customFormat="1" ht="11.25" customHeight="1">
      <c r="A10" s="37" t="s">
        <v>9</v>
      </c>
      <c r="B10" s="30"/>
      <c r="C10" s="31">
        <v>626</v>
      </c>
      <c r="D10" s="31">
        <v>609</v>
      </c>
      <c r="E10" s="31">
        <v>620</v>
      </c>
      <c r="F10" s="32"/>
      <c r="G10" s="32"/>
      <c r="H10" s="125">
        <v>11.756</v>
      </c>
      <c r="I10" s="125">
        <v>11.436</v>
      </c>
      <c r="J10" s="125">
        <v>11.64256157635468</v>
      </c>
      <c r="K10" s="34"/>
    </row>
    <row r="11" spans="1:11" s="35" customFormat="1" ht="11.25" customHeight="1">
      <c r="A11" s="29" t="s">
        <v>10</v>
      </c>
      <c r="B11" s="30"/>
      <c r="C11" s="31">
        <v>618</v>
      </c>
      <c r="D11" s="31">
        <v>679</v>
      </c>
      <c r="E11" s="31">
        <v>679</v>
      </c>
      <c r="F11" s="32"/>
      <c r="G11" s="32"/>
      <c r="H11" s="125">
        <v>13.145</v>
      </c>
      <c r="I11" s="125">
        <v>14.443</v>
      </c>
      <c r="J11" s="125">
        <v>14.443</v>
      </c>
      <c r="K11" s="34"/>
    </row>
    <row r="12" spans="1:11" s="35" customFormat="1" ht="11.25" customHeight="1">
      <c r="A12" s="37" t="s">
        <v>11</v>
      </c>
      <c r="B12" s="30"/>
      <c r="C12" s="31">
        <v>23</v>
      </c>
      <c r="D12" s="31">
        <v>24</v>
      </c>
      <c r="E12" s="31">
        <v>24</v>
      </c>
      <c r="F12" s="32"/>
      <c r="G12" s="32"/>
      <c r="H12" s="125">
        <v>0.445</v>
      </c>
      <c r="I12" s="125">
        <v>0.465</v>
      </c>
      <c r="J12" s="125">
        <v>0.465</v>
      </c>
      <c r="K12" s="34"/>
    </row>
    <row r="13" spans="1:11" s="44" customFormat="1" ht="11.25" customHeight="1">
      <c r="A13" s="38" t="s">
        <v>12</v>
      </c>
      <c r="B13" s="39"/>
      <c r="C13" s="40">
        <v>1321</v>
      </c>
      <c r="D13" s="40">
        <v>1366</v>
      </c>
      <c r="E13" s="40">
        <v>1383</v>
      </c>
      <c r="F13" s="41">
        <f>IF(D13&gt;0,100*E13/D13,0)</f>
        <v>101.24450951683748</v>
      </c>
      <c r="G13" s="42"/>
      <c r="H13" s="126">
        <v>26.412</v>
      </c>
      <c r="I13" s="127">
        <v>27.41</v>
      </c>
      <c r="J13" s="127">
        <v>27.735006020799123</v>
      </c>
      <c r="K13" s="43">
        <f>IF(I13&gt;0,100*J13/I13,0)</f>
        <v>101.18572061583043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125</v>
      </c>
      <c r="D17" s="40">
        <v>250</v>
      </c>
      <c r="E17" s="40">
        <v>112</v>
      </c>
      <c r="F17" s="41">
        <f>IF(D17&gt;0,100*E17/D17,0)</f>
        <v>44.8</v>
      </c>
      <c r="G17" s="42"/>
      <c r="H17" s="126">
        <v>3.125</v>
      </c>
      <c r="I17" s="127">
        <v>4</v>
      </c>
      <c r="J17" s="127">
        <v>1.792</v>
      </c>
      <c r="K17" s="43">
        <f>IF(I17&gt;0,100*J17/I17,0)</f>
        <v>44.800000000000004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677</v>
      </c>
      <c r="D19" s="31">
        <v>804</v>
      </c>
      <c r="E19" s="31">
        <v>848</v>
      </c>
      <c r="F19" s="32"/>
      <c r="G19" s="32"/>
      <c r="H19" s="125">
        <v>20.299</v>
      </c>
      <c r="I19" s="125">
        <v>27.336</v>
      </c>
      <c r="J19" s="125">
        <v>31.376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>
        <v>15</v>
      </c>
      <c r="D21" s="31">
        <v>10</v>
      </c>
      <c r="E21" s="31">
        <v>10</v>
      </c>
      <c r="F21" s="32"/>
      <c r="G21" s="32"/>
      <c r="H21" s="125">
        <v>0.3</v>
      </c>
      <c r="I21" s="125">
        <v>0.28</v>
      </c>
      <c r="J21" s="125">
        <v>0.22</v>
      </c>
      <c r="K21" s="34"/>
    </row>
    <row r="22" spans="1:11" s="44" customFormat="1" ht="11.25" customHeight="1">
      <c r="A22" s="38" t="s">
        <v>18</v>
      </c>
      <c r="B22" s="39"/>
      <c r="C22" s="40">
        <v>692</v>
      </c>
      <c r="D22" s="40">
        <v>814</v>
      </c>
      <c r="E22" s="40">
        <v>858</v>
      </c>
      <c r="F22" s="41">
        <f>IF(D22&gt;0,100*E22/D22,0)</f>
        <v>105.4054054054054</v>
      </c>
      <c r="G22" s="42"/>
      <c r="H22" s="126">
        <v>20.599</v>
      </c>
      <c r="I22" s="127">
        <v>27.616</v>
      </c>
      <c r="J22" s="127">
        <v>31.596</v>
      </c>
      <c r="K22" s="43">
        <f>IF(I22&gt;0,100*J22/I22,0)</f>
        <v>114.41193511008112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362</v>
      </c>
      <c r="D24" s="40">
        <v>313</v>
      </c>
      <c r="E24" s="40">
        <v>258</v>
      </c>
      <c r="F24" s="41">
        <f>IF(D24&gt;0,100*E24/D24,0)</f>
        <v>82.42811501597444</v>
      </c>
      <c r="G24" s="42"/>
      <c r="H24" s="126">
        <v>7.408</v>
      </c>
      <c r="I24" s="127">
        <v>6.293</v>
      </c>
      <c r="J24" s="127">
        <v>5.513</v>
      </c>
      <c r="K24" s="43">
        <f>IF(I24&gt;0,100*J24/I24,0)</f>
        <v>87.60527570316223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526</v>
      </c>
      <c r="D26" s="40">
        <v>478</v>
      </c>
      <c r="E26" s="40">
        <v>410</v>
      </c>
      <c r="F26" s="41">
        <f>IF(D26&gt;0,100*E26/D26,0)</f>
        <v>85.77405857740585</v>
      </c>
      <c r="G26" s="42"/>
      <c r="H26" s="126">
        <v>24.288</v>
      </c>
      <c r="I26" s="127">
        <v>24.2</v>
      </c>
      <c r="J26" s="127">
        <v>21</v>
      </c>
      <c r="K26" s="43">
        <f>IF(I26&gt;0,100*J26/I26,0)</f>
        <v>86.77685950413223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>
        <v>210</v>
      </c>
      <c r="D29" s="31">
        <v>235</v>
      </c>
      <c r="E29" s="31">
        <v>276</v>
      </c>
      <c r="F29" s="32"/>
      <c r="G29" s="32"/>
      <c r="H29" s="125">
        <v>4.96</v>
      </c>
      <c r="I29" s="125">
        <v>6.86</v>
      </c>
      <c r="J29" s="125">
        <v>7.03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>
        <v>210</v>
      </c>
      <c r="D31" s="40">
        <v>235</v>
      </c>
      <c r="E31" s="40">
        <v>276</v>
      </c>
      <c r="F31" s="41">
        <f>IF(D31&gt;0,100*E31/D31,0)</f>
        <v>117.44680851063829</v>
      </c>
      <c r="G31" s="42"/>
      <c r="H31" s="126">
        <v>4.96</v>
      </c>
      <c r="I31" s="127">
        <v>6.86</v>
      </c>
      <c r="J31" s="127">
        <v>7.03</v>
      </c>
      <c r="K31" s="43">
        <f>IF(I31&gt;0,100*J31/I31,0)</f>
        <v>102.47813411078717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90</v>
      </c>
      <c r="D33" s="31">
        <v>91</v>
      </c>
      <c r="E33" s="31">
        <v>90</v>
      </c>
      <c r="F33" s="32"/>
      <c r="G33" s="32"/>
      <c r="H33" s="125">
        <v>1.797</v>
      </c>
      <c r="I33" s="125">
        <v>1.82</v>
      </c>
      <c r="J33" s="125">
        <v>1.527</v>
      </c>
      <c r="K33" s="34"/>
    </row>
    <row r="34" spans="1:11" s="35" customFormat="1" ht="11.25" customHeight="1">
      <c r="A34" s="37" t="s">
        <v>26</v>
      </c>
      <c r="B34" s="30"/>
      <c r="C34" s="31">
        <v>88</v>
      </c>
      <c r="D34" s="31">
        <v>88</v>
      </c>
      <c r="E34" s="31">
        <v>56</v>
      </c>
      <c r="F34" s="32"/>
      <c r="G34" s="32"/>
      <c r="H34" s="125">
        <v>1.833</v>
      </c>
      <c r="I34" s="125">
        <v>1.855</v>
      </c>
      <c r="J34" s="125">
        <v>1.18</v>
      </c>
      <c r="K34" s="34"/>
    </row>
    <row r="35" spans="1:11" s="35" customFormat="1" ht="11.25" customHeight="1">
      <c r="A35" s="37" t="s">
        <v>27</v>
      </c>
      <c r="B35" s="30"/>
      <c r="C35" s="31">
        <v>20</v>
      </c>
      <c r="D35" s="31">
        <v>75</v>
      </c>
      <c r="E35" s="31">
        <v>65</v>
      </c>
      <c r="F35" s="32"/>
      <c r="G35" s="32"/>
      <c r="H35" s="125">
        <v>0.4</v>
      </c>
      <c r="I35" s="125">
        <v>1.4</v>
      </c>
      <c r="J35" s="125">
        <v>1.235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>
        <v>198</v>
      </c>
      <c r="D37" s="40">
        <v>254</v>
      </c>
      <c r="E37" s="40">
        <v>211</v>
      </c>
      <c r="F37" s="41">
        <f>IF(D37&gt;0,100*E37/D37,0)</f>
        <v>83.07086614173228</v>
      </c>
      <c r="G37" s="42"/>
      <c r="H37" s="126">
        <v>4.03</v>
      </c>
      <c r="I37" s="127">
        <v>5.074999999999999</v>
      </c>
      <c r="J37" s="127">
        <v>3.942</v>
      </c>
      <c r="K37" s="43">
        <f>IF(I37&gt;0,100*J37/I37,0)</f>
        <v>77.67487684729066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280</v>
      </c>
      <c r="D39" s="40">
        <v>280</v>
      </c>
      <c r="E39" s="40">
        <v>208</v>
      </c>
      <c r="F39" s="41">
        <f>IF(D39&gt;0,100*E39/D39,0)</f>
        <v>74.28571428571429</v>
      </c>
      <c r="G39" s="42"/>
      <c r="H39" s="126">
        <v>6.272</v>
      </c>
      <c r="I39" s="127">
        <v>6.27</v>
      </c>
      <c r="J39" s="127">
        <v>4.75</v>
      </c>
      <c r="K39" s="43">
        <f>IF(I39&gt;0,100*J39/I39,0)</f>
        <v>75.75757575757576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859</v>
      </c>
      <c r="D41" s="31">
        <v>1005</v>
      </c>
      <c r="E41" s="31">
        <v>1030</v>
      </c>
      <c r="F41" s="32"/>
      <c r="G41" s="32"/>
      <c r="H41" s="125">
        <v>44.883</v>
      </c>
      <c r="I41" s="125">
        <v>59.883</v>
      </c>
      <c r="J41" s="125">
        <v>56.65</v>
      </c>
      <c r="K41" s="34"/>
    </row>
    <row r="42" spans="1:11" s="35" customFormat="1" ht="11.25" customHeight="1">
      <c r="A42" s="37" t="s">
        <v>32</v>
      </c>
      <c r="B42" s="30"/>
      <c r="C42" s="31">
        <v>1724</v>
      </c>
      <c r="D42" s="31">
        <v>1588</v>
      </c>
      <c r="E42" s="31">
        <v>1578</v>
      </c>
      <c r="F42" s="32"/>
      <c r="G42" s="32"/>
      <c r="H42" s="125">
        <v>55.42</v>
      </c>
      <c r="I42" s="125">
        <v>55.58</v>
      </c>
      <c r="J42" s="125">
        <v>59.964</v>
      </c>
      <c r="K42" s="34"/>
    </row>
    <row r="43" spans="1:11" s="35" customFormat="1" ht="11.25" customHeight="1">
      <c r="A43" s="37" t="s">
        <v>33</v>
      </c>
      <c r="B43" s="30"/>
      <c r="C43" s="31">
        <v>1640</v>
      </c>
      <c r="D43" s="31">
        <v>1700</v>
      </c>
      <c r="E43" s="31">
        <v>1482</v>
      </c>
      <c r="F43" s="32"/>
      <c r="G43" s="32"/>
      <c r="H43" s="125">
        <v>65.6</v>
      </c>
      <c r="I43" s="125">
        <v>82.45</v>
      </c>
      <c r="J43" s="125">
        <v>62.244</v>
      </c>
      <c r="K43" s="34"/>
    </row>
    <row r="44" spans="1:11" s="35" customFormat="1" ht="11.25" customHeight="1">
      <c r="A44" s="37" t="s">
        <v>34</v>
      </c>
      <c r="B44" s="30"/>
      <c r="C44" s="31">
        <v>922</v>
      </c>
      <c r="D44" s="31">
        <v>944</v>
      </c>
      <c r="E44" s="31">
        <v>971</v>
      </c>
      <c r="F44" s="32"/>
      <c r="G44" s="32"/>
      <c r="H44" s="125">
        <v>39.706</v>
      </c>
      <c r="I44" s="125">
        <v>40.831</v>
      </c>
      <c r="J44" s="125">
        <v>37.609</v>
      </c>
      <c r="K44" s="34"/>
    </row>
    <row r="45" spans="1:11" s="35" customFormat="1" ht="11.25" customHeight="1">
      <c r="A45" s="37" t="s">
        <v>35</v>
      </c>
      <c r="B45" s="30"/>
      <c r="C45" s="31">
        <v>2115</v>
      </c>
      <c r="D45" s="31">
        <v>3600</v>
      </c>
      <c r="E45" s="31">
        <v>1700</v>
      </c>
      <c r="F45" s="32"/>
      <c r="G45" s="32"/>
      <c r="H45" s="125">
        <v>93.06</v>
      </c>
      <c r="I45" s="125">
        <v>156.6</v>
      </c>
      <c r="J45" s="125">
        <v>71.4</v>
      </c>
      <c r="K45" s="34"/>
    </row>
    <row r="46" spans="1:11" s="35" customFormat="1" ht="11.25" customHeight="1">
      <c r="A46" s="37" t="s">
        <v>36</v>
      </c>
      <c r="B46" s="30"/>
      <c r="C46" s="31">
        <v>1630</v>
      </c>
      <c r="D46" s="31">
        <v>1786</v>
      </c>
      <c r="E46" s="31">
        <v>1635</v>
      </c>
      <c r="F46" s="32"/>
      <c r="G46" s="32"/>
      <c r="H46" s="125">
        <v>73.35</v>
      </c>
      <c r="I46" s="125">
        <v>97.33</v>
      </c>
      <c r="J46" s="125">
        <v>65.4</v>
      </c>
      <c r="K46" s="34"/>
    </row>
    <row r="47" spans="1:11" s="35" customFormat="1" ht="11.25" customHeight="1">
      <c r="A47" s="37" t="s">
        <v>37</v>
      </c>
      <c r="B47" s="30"/>
      <c r="C47" s="31">
        <v>498</v>
      </c>
      <c r="D47" s="31">
        <v>518</v>
      </c>
      <c r="E47" s="31">
        <v>457</v>
      </c>
      <c r="F47" s="32"/>
      <c r="G47" s="32"/>
      <c r="H47" s="125">
        <v>19.92</v>
      </c>
      <c r="I47" s="125">
        <v>20.72</v>
      </c>
      <c r="J47" s="125">
        <v>16.909</v>
      </c>
      <c r="K47" s="34"/>
    </row>
    <row r="48" spans="1:11" s="35" customFormat="1" ht="11.25" customHeight="1">
      <c r="A48" s="37" t="s">
        <v>38</v>
      </c>
      <c r="B48" s="30"/>
      <c r="C48" s="31">
        <v>3798</v>
      </c>
      <c r="D48" s="31">
        <v>4042</v>
      </c>
      <c r="E48" s="31">
        <v>3593</v>
      </c>
      <c r="F48" s="32"/>
      <c r="G48" s="32"/>
      <c r="H48" s="125">
        <v>186.102</v>
      </c>
      <c r="I48" s="125">
        <v>219.561</v>
      </c>
      <c r="J48" s="125">
        <v>168.871</v>
      </c>
      <c r="K48" s="34"/>
    </row>
    <row r="49" spans="1:11" s="35" customFormat="1" ht="11.25" customHeight="1">
      <c r="A49" s="37" t="s">
        <v>39</v>
      </c>
      <c r="B49" s="30"/>
      <c r="C49" s="31">
        <v>633</v>
      </c>
      <c r="D49" s="31">
        <v>546</v>
      </c>
      <c r="E49" s="31">
        <v>500</v>
      </c>
      <c r="F49" s="32"/>
      <c r="G49" s="32"/>
      <c r="H49" s="125">
        <v>29.15</v>
      </c>
      <c r="I49" s="125">
        <v>26.91</v>
      </c>
      <c r="J49" s="125">
        <v>24.125</v>
      </c>
      <c r="K49" s="34"/>
    </row>
    <row r="50" spans="1:11" s="44" customFormat="1" ht="11.25" customHeight="1">
      <c r="A50" s="45" t="s">
        <v>40</v>
      </c>
      <c r="B50" s="39"/>
      <c r="C50" s="40">
        <v>13819</v>
      </c>
      <c r="D50" s="40">
        <v>15729</v>
      </c>
      <c r="E50" s="40">
        <v>12946</v>
      </c>
      <c r="F50" s="41">
        <f>IF(D50&gt;0,100*E50/D50,0)</f>
        <v>82.30656748680781</v>
      </c>
      <c r="G50" s="42"/>
      <c r="H50" s="126">
        <v>607.191</v>
      </c>
      <c r="I50" s="127">
        <v>759.865</v>
      </c>
      <c r="J50" s="127">
        <v>563.172</v>
      </c>
      <c r="K50" s="43">
        <f>IF(I50&gt;0,100*J50/I50,0)</f>
        <v>74.11474406638021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26</v>
      </c>
      <c r="D52" s="40">
        <v>26</v>
      </c>
      <c r="E52" s="40">
        <v>26</v>
      </c>
      <c r="F52" s="41">
        <f>IF(D52&gt;0,100*E52/D52,0)</f>
        <v>100</v>
      </c>
      <c r="G52" s="42"/>
      <c r="H52" s="126">
        <v>0.589</v>
      </c>
      <c r="I52" s="127">
        <v>0.589</v>
      </c>
      <c r="J52" s="127">
        <v>0.589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150</v>
      </c>
      <c r="D54" s="31">
        <v>270</v>
      </c>
      <c r="E54" s="31">
        <v>200</v>
      </c>
      <c r="F54" s="32"/>
      <c r="G54" s="32"/>
      <c r="H54" s="125">
        <v>4.5</v>
      </c>
      <c r="I54" s="125">
        <v>7.83</v>
      </c>
      <c r="J54" s="125">
        <v>5.6</v>
      </c>
      <c r="K54" s="34"/>
    </row>
    <row r="55" spans="1:11" s="35" customFormat="1" ht="11.25" customHeight="1">
      <c r="A55" s="37" t="s">
        <v>43</v>
      </c>
      <c r="B55" s="30"/>
      <c r="C55" s="31">
        <v>430</v>
      </c>
      <c r="D55" s="31">
        <v>286</v>
      </c>
      <c r="E55" s="31">
        <v>301</v>
      </c>
      <c r="F55" s="32"/>
      <c r="G55" s="32"/>
      <c r="H55" s="125">
        <v>12.9</v>
      </c>
      <c r="I55" s="125">
        <v>8.58</v>
      </c>
      <c r="J55" s="125">
        <v>9.03</v>
      </c>
      <c r="K55" s="34"/>
    </row>
    <row r="56" spans="1:11" s="35" customFormat="1" ht="11.25" customHeight="1">
      <c r="A56" s="37" t="s">
        <v>44</v>
      </c>
      <c r="B56" s="30"/>
      <c r="C56" s="31">
        <v>100</v>
      </c>
      <c r="D56" s="31">
        <v>97</v>
      </c>
      <c r="E56" s="31">
        <v>90</v>
      </c>
      <c r="F56" s="32"/>
      <c r="G56" s="32"/>
      <c r="H56" s="125">
        <v>1.2</v>
      </c>
      <c r="I56" s="125">
        <v>1.05</v>
      </c>
      <c r="J56" s="125">
        <v>1.1</v>
      </c>
      <c r="K56" s="34"/>
    </row>
    <row r="57" spans="1:11" s="35" customFormat="1" ht="11.25" customHeight="1">
      <c r="A57" s="37" t="s">
        <v>45</v>
      </c>
      <c r="B57" s="30"/>
      <c r="C57" s="31"/>
      <c r="D57" s="31">
        <v>150</v>
      </c>
      <c r="E57" s="31">
        <v>150</v>
      </c>
      <c r="F57" s="32"/>
      <c r="G57" s="32"/>
      <c r="H57" s="125"/>
      <c r="I57" s="125">
        <v>3.3</v>
      </c>
      <c r="J57" s="125">
        <v>3.3</v>
      </c>
      <c r="K57" s="34"/>
    </row>
    <row r="58" spans="1:11" s="35" customFormat="1" ht="11.25" customHeight="1">
      <c r="A58" s="37" t="s">
        <v>46</v>
      </c>
      <c r="B58" s="30"/>
      <c r="C58" s="31">
        <v>190</v>
      </c>
      <c r="D58" s="31">
        <v>194</v>
      </c>
      <c r="E58" s="31">
        <v>134</v>
      </c>
      <c r="F58" s="32"/>
      <c r="G58" s="32"/>
      <c r="H58" s="125">
        <v>7.6</v>
      </c>
      <c r="I58" s="125">
        <v>3.996</v>
      </c>
      <c r="J58" s="125">
        <v>2.814</v>
      </c>
      <c r="K58" s="34"/>
    </row>
    <row r="59" spans="1:11" s="44" customFormat="1" ht="11.25" customHeight="1">
      <c r="A59" s="38" t="s">
        <v>47</v>
      </c>
      <c r="B59" s="39"/>
      <c r="C59" s="40">
        <v>870</v>
      </c>
      <c r="D59" s="40">
        <v>997</v>
      </c>
      <c r="E59" s="40">
        <v>875</v>
      </c>
      <c r="F59" s="41">
        <f>IF(D59&gt;0,100*E59/D59,0)</f>
        <v>87.76328986960883</v>
      </c>
      <c r="G59" s="42"/>
      <c r="H59" s="126">
        <v>26.199999999999996</v>
      </c>
      <c r="I59" s="127">
        <v>24.756</v>
      </c>
      <c r="J59" s="127">
        <v>21.843999999999998</v>
      </c>
      <c r="K59" s="43">
        <f>IF(I59&gt;0,100*J59/I59,0)</f>
        <v>88.23719502342865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209</v>
      </c>
      <c r="D61" s="31">
        <v>150</v>
      </c>
      <c r="E61" s="31">
        <v>150</v>
      </c>
      <c r="F61" s="32"/>
      <c r="G61" s="32"/>
      <c r="H61" s="125">
        <v>3.762</v>
      </c>
      <c r="I61" s="125">
        <v>3.75</v>
      </c>
      <c r="J61" s="125">
        <v>3.75</v>
      </c>
      <c r="K61" s="34"/>
    </row>
    <row r="62" spans="1:11" s="35" customFormat="1" ht="11.25" customHeight="1">
      <c r="A62" s="37" t="s">
        <v>49</v>
      </c>
      <c r="B62" s="30"/>
      <c r="C62" s="31">
        <v>166</v>
      </c>
      <c r="D62" s="31">
        <v>125</v>
      </c>
      <c r="E62" s="31">
        <v>150</v>
      </c>
      <c r="F62" s="32"/>
      <c r="G62" s="32"/>
      <c r="H62" s="125">
        <v>1.972</v>
      </c>
      <c r="I62" s="125">
        <v>0.965</v>
      </c>
      <c r="J62" s="125">
        <v>1.8</v>
      </c>
      <c r="K62" s="34"/>
    </row>
    <row r="63" spans="1:11" s="35" customFormat="1" ht="11.25" customHeight="1">
      <c r="A63" s="37" t="s">
        <v>50</v>
      </c>
      <c r="B63" s="30"/>
      <c r="C63" s="31">
        <v>27</v>
      </c>
      <c r="D63" s="31">
        <v>81</v>
      </c>
      <c r="E63" s="31">
        <v>67</v>
      </c>
      <c r="F63" s="32"/>
      <c r="G63" s="32"/>
      <c r="H63" s="125">
        <v>0.56</v>
      </c>
      <c r="I63" s="125">
        <v>3.39</v>
      </c>
      <c r="J63" s="125">
        <v>2.75</v>
      </c>
      <c r="K63" s="34"/>
    </row>
    <row r="64" spans="1:11" s="44" customFormat="1" ht="11.25" customHeight="1">
      <c r="A64" s="38" t="s">
        <v>51</v>
      </c>
      <c r="B64" s="39"/>
      <c r="C64" s="40">
        <v>402</v>
      </c>
      <c r="D64" s="40">
        <v>356</v>
      </c>
      <c r="E64" s="40">
        <v>367</v>
      </c>
      <c r="F64" s="41">
        <f>IF(D64&gt;0,100*E64/D64,0)</f>
        <v>103.08988764044943</v>
      </c>
      <c r="G64" s="42"/>
      <c r="H64" s="126">
        <v>6.2940000000000005</v>
      </c>
      <c r="I64" s="127">
        <v>8.105</v>
      </c>
      <c r="J64" s="127">
        <v>8.3</v>
      </c>
      <c r="K64" s="43">
        <f>IF(I64&gt;0,100*J64/I64,0)</f>
        <v>102.40592227020359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410</v>
      </c>
      <c r="D66" s="40">
        <v>363</v>
      </c>
      <c r="E66" s="40">
        <v>335</v>
      </c>
      <c r="F66" s="41">
        <f>IF(D66&gt;0,100*E66/D66,0)</f>
        <v>92.28650137741047</v>
      </c>
      <c r="G66" s="42"/>
      <c r="H66" s="126">
        <v>10.66</v>
      </c>
      <c r="I66" s="127">
        <v>9.262</v>
      </c>
      <c r="J66" s="127">
        <v>3.049</v>
      </c>
      <c r="K66" s="43">
        <f>IF(I66&gt;0,100*J66/I66,0)</f>
        <v>32.91945584107104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80</v>
      </c>
      <c r="D72" s="31">
        <v>81</v>
      </c>
      <c r="E72" s="31">
        <v>81</v>
      </c>
      <c r="F72" s="32"/>
      <c r="G72" s="32"/>
      <c r="H72" s="125">
        <v>1.566</v>
      </c>
      <c r="I72" s="125">
        <v>1.538</v>
      </c>
      <c r="J72" s="125">
        <v>1.538</v>
      </c>
      <c r="K72" s="34"/>
    </row>
    <row r="73" spans="1:11" s="35" customFormat="1" ht="11.25" customHeight="1">
      <c r="A73" s="37" t="s">
        <v>57</v>
      </c>
      <c r="B73" s="30"/>
      <c r="C73" s="31">
        <v>325</v>
      </c>
      <c r="D73" s="31">
        <v>320</v>
      </c>
      <c r="E73" s="31">
        <v>305</v>
      </c>
      <c r="F73" s="32"/>
      <c r="G73" s="32"/>
      <c r="H73" s="125">
        <v>8.5</v>
      </c>
      <c r="I73" s="125">
        <v>6.05</v>
      </c>
      <c r="J73" s="125">
        <v>7.69</v>
      </c>
      <c r="K73" s="34"/>
    </row>
    <row r="74" spans="1:11" s="35" customFormat="1" ht="11.25" customHeight="1">
      <c r="A74" s="37" t="s">
        <v>58</v>
      </c>
      <c r="B74" s="30"/>
      <c r="C74" s="31">
        <v>58</v>
      </c>
      <c r="D74" s="31">
        <v>68</v>
      </c>
      <c r="E74" s="31">
        <v>70</v>
      </c>
      <c r="F74" s="32"/>
      <c r="G74" s="32"/>
      <c r="H74" s="125">
        <v>2.03</v>
      </c>
      <c r="I74" s="125">
        <v>2.38</v>
      </c>
      <c r="J74" s="125">
        <v>2.45</v>
      </c>
      <c r="K74" s="34"/>
    </row>
    <row r="75" spans="1:11" s="35" customFormat="1" ht="11.25" customHeight="1">
      <c r="A75" s="37" t="s">
        <v>59</v>
      </c>
      <c r="B75" s="30"/>
      <c r="C75" s="31">
        <v>33</v>
      </c>
      <c r="D75" s="31">
        <v>33</v>
      </c>
      <c r="E75" s="31">
        <v>130</v>
      </c>
      <c r="F75" s="32"/>
      <c r="G75" s="32"/>
      <c r="H75" s="125">
        <v>0.666</v>
      </c>
      <c r="I75" s="125">
        <v>0.666</v>
      </c>
      <c r="J75" s="125">
        <v>1.988</v>
      </c>
      <c r="K75" s="34"/>
    </row>
    <row r="76" spans="1:11" s="35" customFormat="1" ht="11.25" customHeight="1">
      <c r="A76" s="37" t="s">
        <v>60</v>
      </c>
      <c r="B76" s="30"/>
      <c r="C76" s="31">
        <v>140</v>
      </c>
      <c r="D76" s="31">
        <v>80</v>
      </c>
      <c r="E76" s="31">
        <v>80</v>
      </c>
      <c r="F76" s="32"/>
      <c r="G76" s="32"/>
      <c r="H76" s="125">
        <v>2.52</v>
      </c>
      <c r="I76" s="125">
        <v>1.92</v>
      </c>
      <c r="J76" s="125">
        <v>1.76</v>
      </c>
      <c r="K76" s="34"/>
    </row>
    <row r="77" spans="1:11" s="35" customFormat="1" ht="11.25" customHeight="1">
      <c r="A77" s="37" t="s">
        <v>61</v>
      </c>
      <c r="B77" s="30"/>
      <c r="C77" s="31">
        <v>107</v>
      </c>
      <c r="D77" s="31">
        <v>107</v>
      </c>
      <c r="E77" s="31">
        <v>80</v>
      </c>
      <c r="F77" s="32"/>
      <c r="G77" s="32"/>
      <c r="H77" s="125">
        <v>2.3</v>
      </c>
      <c r="I77" s="125">
        <v>2.25</v>
      </c>
      <c r="J77" s="125">
        <v>1.5</v>
      </c>
      <c r="K77" s="34"/>
    </row>
    <row r="78" spans="1:11" s="35" customFormat="1" ht="11.25" customHeight="1">
      <c r="A78" s="37" t="s">
        <v>62</v>
      </c>
      <c r="B78" s="30"/>
      <c r="C78" s="31">
        <v>340</v>
      </c>
      <c r="D78" s="31">
        <v>300</v>
      </c>
      <c r="E78" s="31">
        <v>290</v>
      </c>
      <c r="F78" s="32"/>
      <c r="G78" s="32"/>
      <c r="H78" s="125">
        <v>7.813</v>
      </c>
      <c r="I78" s="125">
        <v>6.6</v>
      </c>
      <c r="J78" s="125">
        <v>7.83</v>
      </c>
      <c r="K78" s="34"/>
    </row>
    <row r="79" spans="1:11" s="35" customFormat="1" ht="11.25" customHeight="1">
      <c r="A79" s="37" t="s">
        <v>63</v>
      </c>
      <c r="B79" s="30"/>
      <c r="C79" s="31">
        <v>257</v>
      </c>
      <c r="D79" s="31">
        <v>70</v>
      </c>
      <c r="E79" s="31">
        <v>100</v>
      </c>
      <c r="F79" s="32"/>
      <c r="G79" s="32"/>
      <c r="H79" s="125">
        <v>4.626</v>
      </c>
      <c r="I79" s="125">
        <v>1.33</v>
      </c>
      <c r="J79" s="125">
        <v>3</v>
      </c>
      <c r="K79" s="34"/>
    </row>
    <row r="80" spans="1:11" s="44" customFormat="1" ht="11.25" customHeight="1">
      <c r="A80" s="45" t="s">
        <v>64</v>
      </c>
      <c r="B80" s="39"/>
      <c r="C80" s="40">
        <v>1340</v>
      </c>
      <c r="D80" s="40">
        <v>1059</v>
      </c>
      <c r="E80" s="40">
        <v>1136</v>
      </c>
      <c r="F80" s="41">
        <f>IF(D80&gt;0,100*E80/D80,0)</f>
        <v>107.2710103871577</v>
      </c>
      <c r="G80" s="42"/>
      <c r="H80" s="126">
        <v>30.021</v>
      </c>
      <c r="I80" s="127">
        <v>22.734</v>
      </c>
      <c r="J80" s="127">
        <v>27.756</v>
      </c>
      <c r="K80" s="43">
        <f>IF(I80&gt;0,100*J80/I80,0)</f>
        <v>122.09026128266032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260</v>
      </c>
      <c r="D82" s="31">
        <v>260</v>
      </c>
      <c r="E82" s="31">
        <v>313</v>
      </c>
      <c r="F82" s="32"/>
      <c r="G82" s="32"/>
      <c r="H82" s="125">
        <v>3.585</v>
      </c>
      <c r="I82" s="125">
        <v>3.585</v>
      </c>
      <c r="J82" s="125">
        <v>4.436</v>
      </c>
      <c r="K82" s="34"/>
    </row>
    <row r="83" spans="1:11" s="35" customFormat="1" ht="11.25" customHeight="1">
      <c r="A83" s="37" t="s">
        <v>66</v>
      </c>
      <c r="B83" s="30"/>
      <c r="C83" s="31">
        <v>509</v>
      </c>
      <c r="D83" s="31">
        <v>510</v>
      </c>
      <c r="E83" s="31">
        <v>533</v>
      </c>
      <c r="F83" s="32"/>
      <c r="G83" s="32"/>
      <c r="H83" s="125">
        <v>9.222</v>
      </c>
      <c r="I83" s="125">
        <v>9</v>
      </c>
      <c r="J83" s="125">
        <v>9.921</v>
      </c>
      <c r="K83" s="34"/>
    </row>
    <row r="84" spans="1:11" s="44" customFormat="1" ht="11.25" customHeight="1">
      <c r="A84" s="38" t="s">
        <v>67</v>
      </c>
      <c r="B84" s="39"/>
      <c r="C84" s="40">
        <v>769</v>
      </c>
      <c r="D84" s="40">
        <v>770</v>
      </c>
      <c r="E84" s="40">
        <v>846</v>
      </c>
      <c r="F84" s="41">
        <f>IF(D84&gt;0,100*E84/D84,0)</f>
        <v>109.87012987012987</v>
      </c>
      <c r="G84" s="42"/>
      <c r="H84" s="126">
        <v>12.806999999999999</v>
      </c>
      <c r="I84" s="127">
        <v>12.585</v>
      </c>
      <c r="J84" s="127">
        <v>14.357</v>
      </c>
      <c r="K84" s="43">
        <f>IF(I84&gt;0,100*J84/I84,0)</f>
        <v>114.08025427095747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21350</v>
      </c>
      <c r="D87" s="57">
        <v>23290</v>
      </c>
      <c r="E87" s="57">
        <v>20247</v>
      </c>
      <c r="F87" s="58">
        <f>IF(D87&gt;0,100*E87/D87,0)</f>
        <v>86.93430656934306</v>
      </c>
      <c r="G87" s="42"/>
      <c r="H87" s="128">
        <v>790.8560000000001</v>
      </c>
      <c r="I87" s="129">
        <v>945.6200000000002</v>
      </c>
      <c r="J87" s="129">
        <v>742.4250060207992</v>
      </c>
      <c r="K87" s="58">
        <f>IF(I87&gt;0,100*J87/I87,0)</f>
        <v>78.51198219377753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zoomScalePageLayoutView="0" workbookViewId="0" topLeftCell="B60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7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5995</v>
      </c>
      <c r="D9" s="31">
        <v>5995.452682296152</v>
      </c>
      <c r="E9" s="31">
        <v>6022</v>
      </c>
      <c r="F9" s="32"/>
      <c r="G9" s="32"/>
      <c r="H9" s="125">
        <v>117.85600000000001</v>
      </c>
      <c r="I9" s="125">
        <v>117.131615125637</v>
      </c>
      <c r="J9" s="125">
        <v>130.25244444444445</v>
      </c>
      <c r="K9" s="34"/>
    </row>
    <row r="10" spans="1:11" s="35" customFormat="1" ht="11.25" customHeight="1">
      <c r="A10" s="37" t="s">
        <v>9</v>
      </c>
      <c r="B10" s="30"/>
      <c r="C10" s="31">
        <v>4314</v>
      </c>
      <c r="D10" s="31">
        <v>4297.067959957971</v>
      </c>
      <c r="E10" s="31">
        <v>4212</v>
      </c>
      <c r="F10" s="32"/>
      <c r="G10" s="32"/>
      <c r="H10" s="125">
        <v>79.097</v>
      </c>
      <c r="I10" s="125">
        <v>78.772438726175</v>
      </c>
      <c r="J10" s="125">
        <v>85.01956157635468</v>
      </c>
      <c r="K10" s="34"/>
    </row>
    <row r="11" spans="1:11" s="35" customFormat="1" ht="11.25" customHeight="1">
      <c r="A11" s="29" t="s">
        <v>10</v>
      </c>
      <c r="B11" s="30"/>
      <c r="C11" s="31">
        <v>6282</v>
      </c>
      <c r="D11" s="31">
        <v>6880.424659090868</v>
      </c>
      <c r="E11" s="31">
        <v>6882</v>
      </c>
      <c r="F11" s="32"/>
      <c r="G11" s="32"/>
      <c r="H11" s="125">
        <v>181.522</v>
      </c>
      <c r="I11" s="125">
        <v>214.848915434999</v>
      </c>
      <c r="J11" s="125">
        <v>172.488</v>
      </c>
      <c r="K11" s="34"/>
    </row>
    <row r="12" spans="1:11" s="35" customFormat="1" ht="11.25" customHeight="1">
      <c r="A12" s="37" t="s">
        <v>11</v>
      </c>
      <c r="B12" s="30"/>
      <c r="C12" s="31">
        <v>3082</v>
      </c>
      <c r="D12" s="31">
        <v>2911.5506993473737</v>
      </c>
      <c r="E12" s="31">
        <v>3159</v>
      </c>
      <c r="F12" s="32"/>
      <c r="G12" s="32"/>
      <c r="H12" s="125">
        <v>61.342999999999996</v>
      </c>
      <c r="I12" s="125">
        <v>61.355960775465</v>
      </c>
      <c r="J12" s="125">
        <v>71.242</v>
      </c>
      <c r="K12" s="34"/>
    </row>
    <row r="13" spans="1:11" s="44" customFormat="1" ht="11.25" customHeight="1">
      <c r="A13" s="38" t="s">
        <v>12</v>
      </c>
      <c r="B13" s="39"/>
      <c r="C13" s="40">
        <v>19673</v>
      </c>
      <c r="D13" s="40">
        <v>20084.496000692365</v>
      </c>
      <c r="E13" s="40">
        <v>20275</v>
      </c>
      <c r="F13" s="41">
        <f>IF(D13&gt;0,100*E13/D13,0)</f>
        <v>100.94851271996603</v>
      </c>
      <c r="G13" s="42"/>
      <c r="H13" s="126">
        <v>439.81800000000004</v>
      </c>
      <c r="I13" s="127">
        <v>472.108930062276</v>
      </c>
      <c r="J13" s="127">
        <v>459.0020060207991</v>
      </c>
      <c r="K13" s="43">
        <f>IF(I13&gt;0,100*J13/I13,0)</f>
        <v>97.22375002740407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1030</v>
      </c>
      <c r="D15" s="40">
        <v>1010</v>
      </c>
      <c r="E15" s="40">
        <v>1010</v>
      </c>
      <c r="F15" s="41">
        <f>IF(D15&gt;0,100*E15/D15,0)</f>
        <v>100</v>
      </c>
      <c r="G15" s="42"/>
      <c r="H15" s="126">
        <v>20.6</v>
      </c>
      <c r="I15" s="127">
        <v>22.22</v>
      </c>
      <c r="J15" s="127">
        <v>22.22</v>
      </c>
      <c r="K15" s="43">
        <f>IF(I15&gt;0,100*J15/I15,0)</f>
        <v>100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187</v>
      </c>
      <c r="D17" s="40">
        <v>280</v>
      </c>
      <c r="E17" s="40">
        <v>142</v>
      </c>
      <c r="F17" s="41">
        <f>IF(D17&gt;0,100*E17/D17,0)</f>
        <v>50.714285714285715</v>
      </c>
      <c r="G17" s="42"/>
      <c r="H17" s="126">
        <v>4.675</v>
      </c>
      <c r="I17" s="127">
        <v>4.48</v>
      </c>
      <c r="J17" s="127">
        <v>2.272</v>
      </c>
      <c r="K17" s="43">
        <f>IF(I17&gt;0,100*J17/I17,0)</f>
        <v>50.71428571428571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1277</v>
      </c>
      <c r="D19" s="31">
        <v>1104</v>
      </c>
      <c r="E19" s="31">
        <v>1233</v>
      </c>
      <c r="F19" s="32"/>
      <c r="G19" s="32"/>
      <c r="H19" s="125">
        <v>40.713</v>
      </c>
      <c r="I19" s="125">
        <v>38.136</v>
      </c>
      <c r="J19" s="125">
        <v>47.546</v>
      </c>
      <c r="K19" s="34"/>
    </row>
    <row r="20" spans="1:11" s="35" customFormat="1" ht="11.25" customHeight="1">
      <c r="A20" s="37" t="s">
        <v>16</v>
      </c>
      <c r="B20" s="30"/>
      <c r="C20" s="31">
        <v>135</v>
      </c>
      <c r="D20" s="31">
        <v>165</v>
      </c>
      <c r="E20" s="31">
        <v>165</v>
      </c>
      <c r="F20" s="32"/>
      <c r="G20" s="32"/>
      <c r="H20" s="125">
        <v>2.918</v>
      </c>
      <c r="I20" s="125">
        <v>3.645</v>
      </c>
      <c r="J20" s="125">
        <v>4.016</v>
      </c>
      <c r="K20" s="34"/>
    </row>
    <row r="21" spans="1:11" s="35" customFormat="1" ht="11.25" customHeight="1">
      <c r="A21" s="37" t="s">
        <v>17</v>
      </c>
      <c r="B21" s="30"/>
      <c r="C21" s="31">
        <v>220</v>
      </c>
      <c r="D21" s="31">
        <v>210</v>
      </c>
      <c r="E21" s="31">
        <v>210</v>
      </c>
      <c r="F21" s="32"/>
      <c r="G21" s="32"/>
      <c r="H21" s="125">
        <v>4.978</v>
      </c>
      <c r="I21" s="125">
        <v>4.69</v>
      </c>
      <c r="J21" s="125">
        <v>5.004</v>
      </c>
      <c r="K21" s="34"/>
    </row>
    <row r="22" spans="1:11" s="44" customFormat="1" ht="11.25" customHeight="1">
      <c r="A22" s="38" t="s">
        <v>18</v>
      </c>
      <c r="B22" s="39"/>
      <c r="C22" s="40">
        <v>1632</v>
      </c>
      <c r="D22" s="40">
        <v>1479</v>
      </c>
      <c r="E22" s="40">
        <v>1608</v>
      </c>
      <c r="F22" s="41">
        <f>IF(D22&gt;0,100*E22/D22,0)</f>
        <v>108.72210953346855</v>
      </c>
      <c r="G22" s="42"/>
      <c r="H22" s="126">
        <v>48.609</v>
      </c>
      <c r="I22" s="127">
        <v>46.471000000000004</v>
      </c>
      <c r="J22" s="127">
        <v>56.565999999999995</v>
      </c>
      <c r="K22" s="43">
        <f>IF(I22&gt;0,100*J22/I22,0)</f>
        <v>121.7232252372447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562</v>
      </c>
      <c r="D24" s="40">
        <v>501</v>
      </c>
      <c r="E24" s="40">
        <v>444</v>
      </c>
      <c r="F24" s="41">
        <f>IF(D24&gt;0,100*E24/D24,0)</f>
        <v>88.62275449101796</v>
      </c>
      <c r="G24" s="42"/>
      <c r="H24" s="126">
        <v>13.086</v>
      </c>
      <c r="I24" s="127">
        <v>11.817</v>
      </c>
      <c r="J24" s="127">
        <v>11.694</v>
      </c>
      <c r="K24" s="43">
        <f>IF(I24&gt;0,100*J24/I24,0)</f>
        <v>98.95912668189897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1621</v>
      </c>
      <c r="D26" s="40">
        <v>1528</v>
      </c>
      <c r="E26" s="40">
        <v>1260</v>
      </c>
      <c r="F26" s="41">
        <f>IF(D26&gt;0,100*E26/D26,0)</f>
        <v>82.46073298429319</v>
      </c>
      <c r="G26" s="42"/>
      <c r="H26" s="126">
        <v>71.318</v>
      </c>
      <c r="I26" s="127">
        <v>74.2</v>
      </c>
      <c r="J26" s="127">
        <v>60</v>
      </c>
      <c r="K26" s="43">
        <f>IF(I26&gt;0,100*J26/I26,0)</f>
        <v>80.86253369272237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20</v>
      </c>
      <c r="D28" s="31">
        <v>20</v>
      </c>
      <c r="E28" s="31">
        <v>65</v>
      </c>
      <c r="F28" s="32"/>
      <c r="G28" s="32"/>
      <c r="H28" s="125">
        <v>0.72</v>
      </c>
      <c r="I28" s="125">
        <v>0.72</v>
      </c>
      <c r="J28" s="125">
        <v>1.549</v>
      </c>
      <c r="K28" s="34"/>
    </row>
    <row r="29" spans="1:11" s="35" customFormat="1" ht="11.25" customHeight="1">
      <c r="A29" s="37" t="s">
        <v>22</v>
      </c>
      <c r="B29" s="30"/>
      <c r="C29" s="31">
        <v>223</v>
      </c>
      <c r="D29" s="31">
        <v>240</v>
      </c>
      <c r="E29" s="31">
        <v>281</v>
      </c>
      <c r="F29" s="32"/>
      <c r="G29" s="32"/>
      <c r="H29" s="125">
        <v>5.35</v>
      </c>
      <c r="I29" s="125">
        <v>6.9</v>
      </c>
      <c r="J29" s="125">
        <v>7.09</v>
      </c>
      <c r="K29" s="34"/>
    </row>
    <row r="30" spans="1:11" s="35" customFormat="1" ht="11.25" customHeight="1">
      <c r="A30" s="37" t="s">
        <v>23</v>
      </c>
      <c r="B30" s="30"/>
      <c r="C30" s="31">
        <v>73</v>
      </c>
      <c r="D30" s="31">
        <v>89</v>
      </c>
      <c r="E30" s="31">
        <v>328</v>
      </c>
      <c r="F30" s="32"/>
      <c r="G30" s="32"/>
      <c r="H30" s="125">
        <v>2.482</v>
      </c>
      <c r="I30" s="125">
        <v>3.026</v>
      </c>
      <c r="J30" s="125">
        <v>9.054</v>
      </c>
      <c r="K30" s="34"/>
    </row>
    <row r="31" spans="1:11" s="44" customFormat="1" ht="11.25" customHeight="1">
      <c r="A31" s="45" t="s">
        <v>24</v>
      </c>
      <c r="B31" s="39"/>
      <c r="C31" s="40">
        <v>316</v>
      </c>
      <c r="D31" s="40">
        <v>349</v>
      </c>
      <c r="E31" s="40">
        <v>674</v>
      </c>
      <c r="F31" s="41">
        <f>IF(D31&gt;0,100*E31/D31,0)</f>
        <v>193.12320916905443</v>
      </c>
      <c r="G31" s="42"/>
      <c r="H31" s="126">
        <v>8.552</v>
      </c>
      <c r="I31" s="127">
        <v>10.646</v>
      </c>
      <c r="J31" s="127">
        <v>17.692999999999998</v>
      </c>
      <c r="K31" s="43">
        <f>IF(I31&gt;0,100*J31/I31,0)</f>
        <v>166.19387563404092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362</v>
      </c>
      <c r="D33" s="31">
        <v>322</v>
      </c>
      <c r="E33" s="31">
        <v>315</v>
      </c>
      <c r="F33" s="32"/>
      <c r="G33" s="32"/>
      <c r="H33" s="125">
        <v>7.137</v>
      </c>
      <c r="I33" s="125">
        <v>6.48</v>
      </c>
      <c r="J33" s="125">
        <v>5.738</v>
      </c>
      <c r="K33" s="34"/>
    </row>
    <row r="34" spans="1:11" s="35" customFormat="1" ht="11.25" customHeight="1">
      <c r="A34" s="37" t="s">
        <v>26</v>
      </c>
      <c r="B34" s="30"/>
      <c r="C34" s="31">
        <v>247</v>
      </c>
      <c r="D34" s="31">
        <v>247</v>
      </c>
      <c r="E34" s="31">
        <v>187</v>
      </c>
      <c r="F34" s="32"/>
      <c r="G34" s="32"/>
      <c r="H34" s="125">
        <v>6.473</v>
      </c>
      <c r="I34" s="125">
        <v>6.495</v>
      </c>
      <c r="J34" s="125">
        <v>4.51</v>
      </c>
      <c r="K34" s="34"/>
    </row>
    <row r="35" spans="1:11" s="35" customFormat="1" ht="11.25" customHeight="1">
      <c r="A35" s="37" t="s">
        <v>27</v>
      </c>
      <c r="B35" s="30"/>
      <c r="C35" s="31">
        <v>325</v>
      </c>
      <c r="D35" s="31">
        <v>387</v>
      </c>
      <c r="E35" s="31">
        <v>325</v>
      </c>
      <c r="F35" s="32"/>
      <c r="G35" s="32"/>
      <c r="H35" s="125">
        <v>8.152</v>
      </c>
      <c r="I35" s="125">
        <v>9.11</v>
      </c>
      <c r="J35" s="125">
        <v>6.16</v>
      </c>
      <c r="K35" s="34"/>
    </row>
    <row r="36" spans="1:11" s="35" customFormat="1" ht="11.25" customHeight="1">
      <c r="A36" s="37" t="s">
        <v>28</v>
      </c>
      <c r="B36" s="30"/>
      <c r="C36" s="31">
        <v>334</v>
      </c>
      <c r="D36" s="31">
        <v>334</v>
      </c>
      <c r="E36" s="31">
        <v>243</v>
      </c>
      <c r="F36" s="32"/>
      <c r="G36" s="32"/>
      <c r="H36" s="125">
        <v>6.68</v>
      </c>
      <c r="I36" s="125">
        <v>6.68</v>
      </c>
      <c r="J36" s="125">
        <v>4.86</v>
      </c>
      <c r="K36" s="34"/>
    </row>
    <row r="37" spans="1:11" s="44" customFormat="1" ht="11.25" customHeight="1">
      <c r="A37" s="38" t="s">
        <v>29</v>
      </c>
      <c r="B37" s="39"/>
      <c r="C37" s="40">
        <v>1268</v>
      </c>
      <c r="D37" s="40">
        <v>1290</v>
      </c>
      <c r="E37" s="40">
        <v>1070</v>
      </c>
      <c r="F37" s="41">
        <f>IF(D37&gt;0,100*E37/D37,0)</f>
        <v>82.94573643410853</v>
      </c>
      <c r="G37" s="42"/>
      <c r="H37" s="126">
        <v>28.442</v>
      </c>
      <c r="I37" s="127">
        <v>28.765</v>
      </c>
      <c r="J37" s="127">
        <v>21.268</v>
      </c>
      <c r="K37" s="43">
        <f>IF(I37&gt;0,100*J37/I37,0)</f>
        <v>73.93707630801322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1460</v>
      </c>
      <c r="D39" s="40">
        <v>1460</v>
      </c>
      <c r="E39" s="40">
        <v>1551</v>
      </c>
      <c r="F39" s="41">
        <f>IF(D39&gt;0,100*E39/D39,0)</f>
        <v>106.23287671232876</v>
      </c>
      <c r="G39" s="42"/>
      <c r="H39" s="126">
        <v>54.876</v>
      </c>
      <c r="I39" s="127">
        <v>54.826</v>
      </c>
      <c r="J39" s="127">
        <v>60.29</v>
      </c>
      <c r="K39" s="43">
        <f>IF(I39&gt;0,100*J39/I39,0)</f>
        <v>109.96607449020537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1105</v>
      </c>
      <c r="D41" s="31">
        <v>1263</v>
      </c>
      <c r="E41" s="31">
        <v>1283</v>
      </c>
      <c r="F41" s="32"/>
      <c r="G41" s="32"/>
      <c r="H41" s="125">
        <v>55.342</v>
      </c>
      <c r="I41" s="125">
        <v>71.877</v>
      </c>
      <c r="J41" s="125">
        <v>67.18</v>
      </c>
      <c r="K41" s="34"/>
    </row>
    <row r="42" spans="1:11" s="35" customFormat="1" ht="11.25" customHeight="1">
      <c r="A42" s="37" t="s">
        <v>32</v>
      </c>
      <c r="B42" s="30"/>
      <c r="C42" s="31">
        <v>2510</v>
      </c>
      <c r="D42" s="31">
        <v>2438</v>
      </c>
      <c r="E42" s="31">
        <v>2278</v>
      </c>
      <c r="F42" s="32"/>
      <c r="G42" s="32"/>
      <c r="H42" s="125">
        <v>87.82</v>
      </c>
      <c r="I42" s="125">
        <v>87.88</v>
      </c>
      <c r="J42" s="125">
        <v>87.964</v>
      </c>
      <c r="K42" s="34"/>
    </row>
    <row r="43" spans="1:11" s="35" customFormat="1" ht="11.25" customHeight="1">
      <c r="A43" s="37" t="s">
        <v>33</v>
      </c>
      <c r="B43" s="30"/>
      <c r="C43" s="31">
        <v>1690</v>
      </c>
      <c r="D43" s="31">
        <v>1760</v>
      </c>
      <c r="E43" s="31">
        <v>1531</v>
      </c>
      <c r="F43" s="32"/>
      <c r="G43" s="32"/>
      <c r="H43" s="125">
        <v>67.1</v>
      </c>
      <c r="I43" s="125">
        <v>84.37</v>
      </c>
      <c r="J43" s="125">
        <v>63.812</v>
      </c>
      <c r="K43" s="34"/>
    </row>
    <row r="44" spans="1:11" s="35" customFormat="1" ht="11.25" customHeight="1">
      <c r="A44" s="37" t="s">
        <v>34</v>
      </c>
      <c r="B44" s="30"/>
      <c r="C44" s="31">
        <v>922</v>
      </c>
      <c r="D44" s="31">
        <v>944</v>
      </c>
      <c r="E44" s="31">
        <v>971</v>
      </c>
      <c r="F44" s="32"/>
      <c r="G44" s="32"/>
      <c r="H44" s="125">
        <v>39.706</v>
      </c>
      <c r="I44" s="125">
        <v>40.831</v>
      </c>
      <c r="J44" s="125">
        <v>37.609</v>
      </c>
      <c r="K44" s="34"/>
    </row>
    <row r="45" spans="1:11" s="35" customFormat="1" ht="11.25" customHeight="1">
      <c r="A45" s="37" t="s">
        <v>35</v>
      </c>
      <c r="B45" s="30"/>
      <c r="C45" s="31">
        <v>4700</v>
      </c>
      <c r="D45" s="31">
        <v>4800</v>
      </c>
      <c r="E45" s="31">
        <v>4119</v>
      </c>
      <c r="F45" s="32"/>
      <c r="G45" s="32"/>
      <c r="H45" s="125">
        <v>196.46</v>
      </c>
      <c r="I45" s="125">
        <v>208.8</v>
      </c>
      <c r="J45" s="125">
        <v>172.998</v>
      </c>
      <c r="K45" s="34"/>
    </row>
    <row r="46" spans="1:11" s="35" customFormat="1" ht="11.25" customHeight="1">
      <c r="A46" s="37" t="s">
        <v>36</v>
      </c>
      <c r="B46" s="30"/>
      <c r="C46" s="31">
        <v>2130</v>
      </c>
      <c r="D46" s="31">
        <v>2286</v>
      </c>
      <c r="E46" s="31">
        <v>2135</v>
      </c>
      <c r="F46" s="32"/>
      <c r="G46" s="32"/>
      <c r="H46" s="125">
        <v>93.35</v>
      </c>
      <c r="I46" s="125">
        <v>119.83</v>
      </c>
      <c r="J46" s="125">
        <v>87.9</v>
      </c>
      <c r="K46" s="34"/>
    </row>
    <row r="47" spans="1:11" s="35" customFormat="1" ht="11.25" customHeight="1">
      <c r="A47" s="37" t="s">
        <v>37</v>
      </c>
      <c r="B47" s="30"/>
      <c r="C47" s="31">
        <v>498</v>
      </c>
      <c r="D47" s="31">
        <v>518</v>
      </c>
      <c r="E47" s="31">
        <v>457</v>
      </c>
      <c r="F47" s="32"/>
      <c r="G47" s="32"/>
      <c r="H47" s="125">
        <v>19.92</v>
      </c>
      <c r="I47" s="125">
        <v>20.72</v>
      </c>
      <c r="J47" s="125">
        <v>16.909</v>
      </c>
      <c r="K47" s="34"/>
    </row>
    <row r="48" spans="1:11" s="35" customFormat="1" ht="11.25" customHeight="1">
      <c r="A48" s="37" t="s">
        <v>38</v>
      </c>
      <c r="B48" s="30"/>
      <c r="C48" s="31">
        <v>5798</v>
      </c>
      <c r="D48" s="31">
        <v>5767</v>
      </c>
      <c r="E48" s="31">
        <v>5093</v>
      </c>
      <c r="F48" s="32"/>
      <c r="G48" s="32"/>
      <c r="H48" s="125">
        <v>272.1</v>
      </c>
      <c r="I48" s="125">
        <v>297.186</v>
      </c>
      <c r="J48" s="125">
        <v>236.371</v>
      </c>
      <c r="K48" s="34"/>
    </row>
    <row r="49" spans="1:11" s="35" customFormat="1" ht="11.25" customHeight="1">
      <c r="A49" s="37" t="s">
        <v>39</v>
      </c>
      <c r="B49" s="30"/>
      <c r="C49" s="31">
        <v>937</v>
      </c>
      <c r="D49" s="31">
        <v>911</v>
      </c>
      <c r="E49" s="31">
        <v>958</v>
      </c>
      <c r="F49" s="32"/>
      <c r="G49" s="32"/>
      <c r="H49" s="125">
        <v>42.049</v>
      </c>
      <c r="I49" s="125">
        <v>42.01</v>
      </c>
      <c r="J49" s="125">
        <v>38.8</v>
      </c>
      <c r="K49" s="34"/>
    </row>
    <row r="50" spans="1:11" s="44" customFormat="1" ht="11.25" customHeight="1">
      <c r="A50" s="45" t="s">
        <v>40</v>
      </c>
      <c r="B50" s="39"/>
      <c r="C50" s="40">
        <v>20290</v>
      </c>
      <c r="D50" s="40">
        <v>20687</v>
      </c>
      <c r="E50" s="40">
        <v>18825</v>
      </c>
      <c r="F50" s="41">
        <f>IF(D50&gt;0,100*E50/D50,0)</f>
        <v>90.99917822787258</v>
      </c>
      <c r="G50" s="42"/>
      <c r="H50" s="126">
        <v>873.847</v>
      </c>
      <c r="I50" s="127">
        <v>973.5040000000001</v>
      </c>
      <c r="J50" s="127">
        <v>809.5429999999999</v>
      </c>
      <c r="K50" s="43">
        <f>IF(I50&gt;0,100*J50/I50,0)</f>
        <v>83.15764496088354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82</v>
      </c>
      <c r="D52" s="40">
        <v>82</v>
      </c>
      <c r="E52" s="40">
        <v>82</v>
      </c>
      <c r="F52" s="41">
        <f>IF(D52&gt;0,100*E52/D52,0)</f>
        <v>100</v>
      </c>
      <c r="G52" s="42"/>
      <c r="H52" s="126">
        <v>1.957</v>
      </c>
      <c r="I52" s="127">
        <v>1.957</v>
      </c>
      <c r="J52" s="127">
        <v>1.957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1100</v>
      </c>
      <c r="D54" s="31">
        <v>1270</v>
      </c>
      <c r="E54" s="31">
        <v>1085</v>
      </c>
      <c r="F54" s="32"/>
      <c r="G54" s="32"/>
      <c r="H54" s="125">
        <v>33.95</v>
      </c>
      <c r="I54" s="125">
        <v>37.83</v>
      </c>
      <c r="J54" s="125">
        <v>31.708</v>
      </c>
      <c r="K54" s="34"/>
    </row>
    <row r="55" spans="1:11" s="35" customFormat="1" ht="11.25" customHeight="1">
      <c r="A55" s="37" t="s">
        <v>43</v>
      </c>
      <c r="B55" s="30"/>
      <c r="C55" s="31">
        <v>830</v>
      </c>
      <c r="D55" s="31">
        <v>462</v>
      </c>
      <c r="E55" s="31">
        <v>473</v>
      </c>
      <c r="F55" s="32"/>
      <c r="G55" s="32"/>
      <c r="H55" s="125">
        <v>26.5</v>
      </c>
      <c r="I55" s="125">
        <v>13.86</v>
      </c>
      <c r="J55" s="125">
        <v>14.19</v>
      </c>
      <c r="K55" s="34"/>
    </row>
    <row r="56" spans="1:11" s="35" customFormat="1" ht="11.25" customHeight="1">
      <c r="A56" s="37" t="s">
        <v>44</v>
      </c>
      <c r="B56" s="30"/>
      <c r="C56" s="31">
        <v>160</v>
      </c>
      <c r="D56" s="31">
        <v>144</v>
      </c>
      <c r="E56" s="31">
        <v>165</v>
      </c>
      <c r="F56" s="32"/>
      <c r="G56" s="32"/>
      <c r="H56" s="125">
        <v>2.04</v>
      </c>
      <c r="I56" s="125">
        <v>1.77</v>
      </c>
      <c r="J56" s="125">
        <v>2.038</v>
      </c>
      <c r="K56" s="34"/>
    </row>
    <row r="57" spans="1:11" s="35" customFormat="1" ht="11.25" customHeight="1">
      <c r="A57" s="37" t="s">
        <v>45</v>
      </c>
      <c r="B57" s="30"/>
      <c r="C57" s="31">
        <v>12</v>
      </c>
      <c r="D57" s="31">
        <v>150</v>
      </c>
      <c r="E57" s="31">
        <v>177</v>
      </c>
      <c r="F57" s="32"/>
      <c r="G57" s="32"/>
      <c r="H57" s="125">
        <v>0.28800000000000003</v>
      </c>
      <c r="I57" s="125">
        <v>3.3</v>
      </c>
      <c r="J57" s="125">
        <v>3.948</v>
      </c>
      <c r="K57" s="34"/>
    </row>
    <row r="58" spans="1:11" s="35" customFormat="1" ht="11.25" customHeight="1">
      <c r="A58" s="37" t="s">
        <v>46</v>
      </c>
      <c r="B58" s="30"/>
      <c r="C58" s="31">
        <v>556</v>
      </c>
      <c r="D58" s="31">
        <v>482</v>
      </c>
      <c r="E58" s="31">
        <v>323</v>
      </c>
      <c r="F58" s="32"/>
      <c r="G58" s="32"/>
      <c r="H58" s="125">
        <v>21.508000000000003</v>
      </c>
      <c r="I58" s="125">
        <v>12.576</v>
      </c>
      <c r="J58" s="125">
        <v>7.974</v>
      </c>
      <c r="K58" s="34"/>
    </row>
    <row r="59" spans="1:11" s="44" customFormat="1" ht="11.25" customHeight="1">
      <c r="A59" s="38" t="s">
        <v>47</v>
      </c>
      <c r="B59" s="39"/>
      <c r="C59" s="40">
        <v>2658</v>
      </c>
      <c r="D59" s="40">
        <v>2508</v>
      </c>
      <c r="E59" s="40">
        <v>2223</v>
      </c>
      <c r="F59" s="41">
        <f>IF(D59&gt;0,100*E59/D59,0)</f>
        <v>88.63636363636364</v>
      </c>
      <c r="G59" s="42"/>
      <c r="H59" s="126">
        <v>84.286</v>
      </c>
      <c r="I59" s="127">
        <v>69.336</v>
      </c>
      <c r="J59" s="127">
        <v>59.85799999999999</v>
      </c>
      <c r="K59" s="43">
        <f>IF(I59&gt;0,100*J59/I59,0)</f>
        <v>86.3303334487135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618</v>
      </c>
      <c r="D61" s="31">
        <v>550</v>
      </c>
      <c r="E61" s="31">
        <v>570</v>
      </c>
      <c r="F61" s="32"/>
      <c r="G61" s="32"/>
      <c r="H61" s="125">
        <v>13.987000000000002</v>
      </c>
      <c r="I61" s="125">
        <v>13.75</v>
      </c>
      <c r="J61" s="125">
        <v>15.31</v>
      </c>
      <c r="K61" s="34"/>
    </row>
    <row r="62" spans="1:11" s="35" customFormat="1" ht="11.25" customHeight="1">
      <c r="A62" s="37" t="s">
        <v>49</v>
      </c>
      <c r="B62" s="30"/>
      <c r="C62" s="31">
        <v>589</v>
      </c>
      <c r="D62" s="31">
        <v>470</v>
      </c>
      <c r="E62" s="31">
        <v>495</v>
      </c>
      <c r="F62" s="32"/>
      <c r="G62" s="32"/>
      <c r="H62" s="125">
        <v>10.559</v>
      </c>
      <c r="I62" s="125">
        <v>6.676</v>
      </c>
      <c r="J62" s="125">
        <v>8.67</v>
      </c>
      <c r="K62" s="34"/>
    </row>
    <row r="63" spans="1:11" s="35" customFormat="1" ht="11.25" customHeight="1">
      <c r="A63" s="37" t="s">
        <v>50</v>
      </c>
      <c r="B63" s="30"/>
      <c r="C63" s="31">
        <v>489</v>
      </c>
      <c r="D63" s="31">
        <v>924</v>
      </c>
      <c r="E63" s="31">
        <v>1041</v>
      </c>
      <c r="F63" s="32"/>
      <c r="G63" s="32"/>
      <c r="H63" s="125">
        <v>15.319999999999999</v>
      </c>
      <c r="I63" s="125">
        <v>34.125</v>
      </c>
      <c r="J63" s="125">
        <v>34.951</v>
      </c>
      <c r="K63" s="34"/>
    </row>
    <row r="64" spans="1:11" s="44" customFormat="1" ht="11.25" customHeight="1">
      <c r="A64" s="38" t="s">
        <v>51</v>
      </c>
      <c r="B64" s="39"/>
      <c r="C64" s="40">
        <v>1696</v>
      </c>
      <c r="D64" s="40">
        <v>1944</v>
      </c>
      <c r="E64" s="40">
        <v>2106</v>
      </c>
      <c r="F64" s="41">
        <f>IF(D64&gt;0,100*E64/D64,0)</f>
        <v>108.33333333333333</v>
      </c>
      <c r="G64" s="42"/>
      <c r="H64" s="126">
        <v>39.866</v>
      </c>
      <c r="I64" s="127">
        <v>54.551</v>
      </c>
      <c r="J64" s="127">
        <v>58.931</v>
      </c>
      <c r="K64" s="43">
        <f>IF(I64&gt;0,100*J64/I64,0)</f>
        <v>108.02918369965718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2834</v>
      </c>
      <c r="D66" s="40">
        <v>5220</v>
      </c>
      <c r="E66" s="40">
        <v>4743</v>
      </c>
      <c r="F66" s="41">
        <f>IF(D66&gt;0,100*E66/D66,0)</f>
        <v>90.86206896551724</v>
      </c>
      <c r="G66" s="42"/>
      <c r="H66" s="126">
        <v>96.268</v>
      </c>
      <c r="I66" s="127">
        <v>175.464</v>
      </c>
      <c r="J66" s="127">
        <v>157.257</v>
      </c>
      <c r="K66" s="43">
        <f>IF(I66&gt;0,100*J66/I66,0)</f>
        <v>89.62351251538777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607</v>
      </c>
      <c r="D68" s="31">
        <v>600</v>
      </c>
      <c r="E68" s="31">
        <v>580</v>
      </c>
      <c r="F68" s="32"/>
      <c r="G68" s="32"/>
      <c r="H68" s="125">
        <v>18.975</v>
      </c>
      <c r="I68" s="125">
        <v>24</v>
      </c>
      <c r="J68" s="125">
        <v>25</v>
      </c>
      <c r="K68" s="34"/>
    </row>
    <row r="69" spans="1:11" s="35" customFormat="1" ht="11.25" customHeight="1">
      <c r="A69" s="37" t="s">
        <v>54</v>
      </c>
      <c r="B69" s="30"/>
      <c r="C69" s="31">
        <v>418</v>
      </c>
      <c r="D69" s="31">
        <v>400</v>
      </c>
      <c r="E69" s="31">
        <v>300</v>
      </c>
      <c r="F69" s="32"/>
      <c r="G69" s="32"/>
      <c r="H69" s="125">
        <v>12.933</v>
      </c>
      <c r="I69" s="125">
        <v>15</v>
      </c>
      <c r="J69" s="125">
        <v>12</v>
      </c>
      <c r="K69" s="34"/>
    </row>
    <row r="70" spans="1:11" s="44" customFormat="1" ht="11.25" customHeight="1">
      <c r="A70" s="38" t="s">
        <v>55</v>
      </c>
      <c r="B70" s="39"/>
      <c r="C70" s="40">
        <v>1025</v>
      </c>
      <c r="D70" s="40">
        <v>1000</v>
      </c>
      <c r="E70" s="40">
        <v>880</v>
      </c>
      <c r="F70" s="41">
        <f>IF(D70&gt;0,100*E70/D70,0)</f>
        <v>88</v>
      </c>
      <c r="G70" s="42"/>
      <c r="H70" s="126">
        <v>31.908</v>
      </c>
      <c r="I70" s="127">
        <v>39</v>
      </c>
      <c r="J70" s="127">
        <v>37</v>
      </c>
      <c r="K70" s="43">
        <f>IF(I70&gt;0,100*J70/I70,0)</f>
        <v>94.87179487179488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486</v>
      </c>
      <c r="D72" s="31">
        <v>509</v>
      </c>
      <c r="E72" s="31">
        <v>541</v>
      </c>
      <c r="F72" s="32"/>
      <c r="G72" s="32"/>
      <c r="H72" s="125">
        <v>10.861</v>
      </c>
      <c r="I72" s="125">
        <v>11.367</v>
      </c>
      <c r="J72" s="125">
        <v>12.662</v>
      </c>
      <c r="K72" s="34"/>
    </row>
    <row r="73" spans="1:11" s="35" customFormat="1" ht="11.25" customHeight="1">
      <c r="A73" s="37" t="s">
        <v>57</v>
      </c>
      <c r="B73" s="30"/>
      <c r="C73" s="31">
        <v>2095</v>
      </c>
      <c r="D73" s="31">
        <v>2015</v>
      </c>
      <c r="E73" s="31">
        <v>1811</v>
      </c>
      <c r="F73" s="32"/>
      <c r="G73" s="32"/>
      <c r="H73" s="125">
        <v>52.85</v>
      </c>
      <c r="I73" s="125">
        <v>44.05</v>
      </c>
      <c r="J73" s="125">
        <v>46.85</v>
      </c>
      <c r="K73" s="34"/>
    </row>
    <row r="74" spans="1:11" s="35" customFormat="1" ht="11.25" customHeight="1">
      <c r="A74" s="37" t="s">
        <v>58</v>
      </c>
      <c r="B74" s="30"/>
      <c r="C74" s="31">
        <v>681</v>
      </c>
      <c r="D74" s="31">
        <v>685</v>
      </c>
      <c r="E74" s="31">
        <v>695</v>
      </c>
      <c r="F74" s="32"/>
      <c r="G74" s="32"/>
      <c r="H74" s="125">
        <v>26.155</v>
      </c>
      <c r="I74" s="125">
        <v>26.375</v>
      </c>
      <c r="J74" s="125">
        <v>26.75</v>
      </c>
      <c r="K74" s="34"/>
    </row>
    <row r="75" spans="1:11" s="35" customFormat="1" ht="11.25" customHeight="1">
      <c r="A75" s="37" t="s">
        <v>59</v>
      </c>
      <c r="B75" s="30"/>
      <c r="C75" s="31">
        <v>1073</v>
      </c>
      <c r="D75" s="31">
        <v>1073</v>
      </c>
      <c r="E75" s="31">
        <v>1076</v>
      </c>
      <c r="F75" s="32"/>
      <c r="G75" s="32"/>
      <c r="H75" s="125">
        <v>27.375</v>
      </c>
      <c r="I75" s="125">
        <v>27.375400000000003</v>
      </c>
      <c r="J75" s="125">
        <v>26.678399000000002</v>
      </c>
      <c r="K75" s="34"/>
    </row>
    <row r="76" spans="1:11" s="35" customFormat="1" ht="11.25" customHeight="1">
      <c r="A76" s="37" t="s">
        <v>60</v>
      </c>
      <c r="B76" s="30"/>
      <c r="C76" s="31">
        <v>488</v>
      </c>
      <c r="D76" s="31">
        <v>466</v>
      </c>
      <c r="E76" s="31">
        <v>560</v>
      </c>
      <c r="F76" s="32"/>
      <c r="G76" s="32"/>
      <c r="H76" s="125">
        <v>8.408</v>
      </c>
      <c r="I76" s="125">
        <v>14.034</v>
      </c>
      <c r="J76" s="125">
        <v>20.075</v>
      </c>
      <c r="K76" s="34"/>
    </row>
    <row r="77" spans="1:11" s="35" customFormat="1" ht="11.25" customHeight="1">
      <c r="A77" s="37" t="s">
        <v>61</v>
      </c>
      <c r="B77" s="30"/>
      <c r="C77" s="31">
        <v>280</v>
      </c>
      <c r="D77" s="31">
        <v>280</v>
      </c>
      <c r="E77" s="31">
        <v>212</v>
      </c>
      <c r="F77" s="32"/>
      <c r="G77" s="32"/>
      <c r="H77" s="125">
        <v>7.893999999999999</v>
      </c>
      <c r="I77" s="125">
        <v>6.11</v>
      </c>
      <c r="J77" s="125">
        <v>4.557</v>
      </c>
      <c r="K77" s="34"/>
    </row>
    <row r="78" spans="1:11" s="35" customFormat="1" ht="11.25" customHeight="1">
      <c r="A78" s="37" t="s">
        <v>62</v>
      </c>
      <c r="B78" s="30"/>
      <c r="C78" s="31">
        <v>1715</v>
      </c>
      <c r="D78" s="31">
        <v>1670</v>
      </c>
      <c r="E78" s="31">
        <v>1236</v>
      </c>
      <c r="F78" s="32"/>
      <c r="G78" s="32"/>
      <c r="H78" s="125">
        <v>45.213</v>
      </c>
      <c r="I78" s="125">
        <v>46.71</v>
      </c>
      <c r="J78" s="125">
        <v>34.323</v>
      </c>
      <c r="K78" s="34"/>
    </row>
    <row r="79" spans="1:11" s="35" customFormat="1" ht="11.25" customHeight="1">
      <c r="A79" s="37" t="s">
        <v>63</v>
      </c>
      <c r="B79" s="30"/>
      <c r="C79" s="31">
        <v>3938</v>
      </c>
      <c r="D79" s="31">
        <v>4370</v>
      </c>
      <c r="E79" s="31">
        <v>3950</v>
      </c>
      <c r="F79" s="32"/>
      <c r="G79" s="32"/>
      <c r="H79" s="125">
        <v>79.63000000000001</v>
      </c>
      <c r="I79" s="125">
        <v>148.006</v>
      </c>
      <c r="J79" s="125">
        <v>130</v>
      </c>
      <c r="K79" s="34"/>
    </row>
    <row r="80" spans="1:11" s="44" customFormat="1" ht="11.25" customHeight="1">
      <c r="A80" s="45" t="s">
        <v>64</v>
      </c>
      <c r="B80" s="39"/>
      <c r="C80" s="40">
        <v>10756</v>
      </c>
      <c r="D80" s="40">
        <v>11068</v>
      </c>
      <c r="E80" s="40">
        <v>10081</v>
      </c>
      <c r="F80" s="41">
        <f>IF(D80&gt;0,100*E80/D80,0)</f>
        <v>91.0823997108782</v>
      </c>
      <c r="G80" s="42"/>
      <c r="H80" s="126">
        <v>258.386</v>
      </c>
      <c r="I80" s="127">
        <v>324.02740000000006</v>
      </c>
      <c r="J80" s="127">
        <v>301.895399</v>
      </c>
      <c r="K80" s="43">
        <f>IF(I80&gt;0,100*J80/I80,0)</f>
        <v>93.16971311685369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1617</v>
      </c>
      <c r="D82" s="31">
        <v>2023</v>
      </c>
      <c r="E82" s="31">
        <v>2181</v>
      </c>
      <c r="F82" s="32"/>
      <c r="G82" s="32"/>
      <c r="H82" s="125">
        <v>35.856</v>
      </c>
      <c r="I82" s="125">
        <v>46.088</v>
      </c>
      <c r="J82" s="125">
        <v>48.592</v>
      </c>
      <c r="K82" s="34"/>
    </row>
    <row r="83" spans="1:11" s="35" customFormat="1" ht="11.25" customHeight="1">
      <c r="A83" s="37" t="s">
        <v>66</v>
      </c>
      <c r="B83" s="30"/>
      <c r="C83" s="31">
        <v>3265</v>
      </c>
      <c r="D83" s="31">
        <v>3260</v>
      </c>
      <c r="E83" s="31">
        <v>3152</v>
      </c>
      <c r="F83" s="32"/>
      <c r="G83" s="32"/>
      <c r="H83" s="125">
        <v>58.55700000000001</v>
      </c>
      <c r="I83" s="125">
        <v>58.3</v>
      </c>
      <c r="J83" s="125">
        <v>57.564</v>
      </c>
      <c r="K83" s="34"/>
    </row>
    <row r="84" spans="1:11" s="44" customFormat="1" ht="11.25" customHeight="1">
      <c r="A84" s="38" t="s">
        <v>67</v>
      </c>
      <c r="B84" s="39"/>
      <c r="C84" s="40">
        <v>4882</v>
      </c>
      <c r="D84" s="40">
        <v>5283</v>
      </c>
      <c r="E84" s="40">
        <v>5333</v>
      </c>
      <c r="F84" s="41">
        <f>IF(D84&gt;0,100*E84/D84,0)</f>
        <v>100.94643195154268</v>
      </c>
      <c r="G84" s="42"/>
      <c r="H84" s="126">
        <v>94.41300000000001</v>
      </c>
      <c r="I84" s="127">
        <v>104.388</v>
      </c>
      <c r="J84" s="127">
        <v>106.156</v>
      </c>
      <c r="K84" s="43">
        <f>IF(I84&gt;0,100*J84/I84,0)</f>
        <v>101.6936812660459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71972</v>
      </c>
      <c r="D87" s="57">
        <v>75773.49600069236</v>
      </c>
      <c r="E87" s="57">
        <v>72307</v>
      </c>
      <c r="F87" s="58">
        <f>IF(D87&gt;0,100*E87/D87,0)</f>
        <v>95.42518666334111</v>
      </c>
      <c r="G87" s="42"/>
      <c r="H87" s="128">
        <v>2170.907</v>
      </c>
      <c r="I87" s="129">
        <v>2467.761330062276</v>
      </c>
      <c r="J87" s="129">
        <v>2243.602405020799</v>
      </c>
      <c r="K87" s="58">
        <f>IF(I87&gt;0,100*J87/I87,0)</f>
        <v>90.91650710663254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zoomScalePageLayoutView="0" workbookViewId="0" topLeftCell="A58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/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/>
      <c r="I37" s="127"/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/>
      <c r="I59" s="127"/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/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/>
      <c r="I66" s="127"/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9</v>
      </c>
      <c r="D68" s="31">
        <v>12</v>
      </c>
      <c r="E68" s="31">
        <v>12</v>
      </c>
      <c r="F68" s="32"/>
      <c r="G68" s="32"/>
      <c r="H68" s="125">
        <v>0.5</v>
      </c>
      <c r="I68" s="125">
        <v>0.7</v>
      </c>
      <c r="J68" s="125">
        <v>0.7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>
        <v>9</v>
      </c>
      <c r="D70" s="40">
        <v>12</v>
      </c>
      <c r="E70" s="40">
        <v>12</v>
      </c>
      <c r="F70" s="41">
        <f>IF(D70&gt;0,100*E70/D70,0)</f>
        <v>100</v>
      </c>
      <c r="G70" s="42"/>
      <c r="H70" s="126">
        <v>0.5</v>
      </c>
      <c r="I70" s="127">
        <v>0.7</v>
      </c>
      <c r="J70" s="127">
        <v>0.7</v>
      </c>
      <c r="K70" s="43">
        <f>IF(I70&gt;0,100*J70/I70,0)</f>
        <v>100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>
        <v>1882</v>
      </c>
      <c r="D73" s="31">
        <v>2795</v>
      </c>
      <c r="E73" s="31">
        <v>2871</v>
      </c>
      <c r="F73" s="32"/>
      <c r="G73" s="32"/>
      <c r="H73" s="125">
        <v>113.866</v>
      </c>
      <c r="I73" s="125">
        <v>210.55</v>
      </c>
      <c r="J73" s="125">
        <v>239.8</v>
      </c>
      <c r="K73" s="34"/>
    </row>
    <row r="74" spans="1:11" s="35" customFormat="1" ht="11.25" customHeight="1">
      <c r="A74" s="37" t="s">
        <v>58</v>
      </c>
      <c r="B74" s="30"/>
      <c r="C74" s="31">
        <v>14</v>
      </c>
      <c r="D74" s="31">
        <v>30</v>
      </c>
      <c r="E74" s="31">
        <v>62</v>
      </c>
      <c r="F74" s="32"/>
      <c r="G74" s="32"/>
      <c r="H74" s="125">
        <v>0.798</v>
      </c>
      <c r="I74" s="125">
        <v>1.71</v>
      </c>
      <c r="J74" s="125">
        <v>3.41</v>
      </c>
      <c r="K74" s="34"/>
    </row>
    <row r="75" spans="1:11" s="35" customFormat="1" ht="11.25" customHeight="1">
      <c r="A75" s="37" t="s">
        <v>59</v>
      </c>
      <c r="B75" s="30"/>
      <c r="C75" s="31">
        <v>1</v>
      </c>
      <c r="D75" s="31">
        <v>1</v>
      </c>
      <c r="E75" s="31"/>
      <c r="F75" s="32"/>
      <c r="G75" s="32"/>
      <c r="H75" s="125">
        <v>0.055</v>
      </c>
      <c r="I75" s="125">
        <v>0.055</v>
      </c>
      <c r="J75" s="125"/>
      <c r="K75" s="34"/>
    </row>
    <row r="76" spans="1:11" s="35" customFormat="1" ht="11.25" customHeight="1">
      <c r="A76" s="37" t="s">
        <v>60</v>
      </c>
      <c r="B76" s="30"/>
      <c r="C76" s="31">
        <v>2</v>
      </c>
      <c r="D76" s="31">
        <v>10</v>
      </c>
      <c r="E76" s="31">
        <v>10</v>
      </c>
      <c r="F76" s="32"/>
      <c r="G76" s="32"/>
      <c r="H76" s="125">
        <v>0.151</v>
      </c>
      <c r="I76" s="125">
        <v>0.5</v>
      </c>
      <c r="J76" s="125">
        <v>0.5</v>
      </c>
      <c r="K76" s="34"/>
    </row>
    <row r="77" spans="1:11" s="35" customFormat="1" ht="11.25" customHeight="1">
      <c r="A77" s="37" t="s">
        <v>61</v>
      </c>
      <c r="B77" s="30"/>
      <c r="C77" s="31">
        <v>19</v>
      </c>
      <c r="D77" s="31">
        <v>2</v>
      </c>
      <c r="E77" s="31"/>
      <c r="F77" s="32"/>
      <c r="G77" s="32"/>
      <c r="H77" s="125">
        <v>1.14</v>
      </c>
      <c r="I77" s="125">
        <v>0.088</v>
      </c>
      <c r="J77" s="125"/>
      <c r="K77" s="34"/>
    </row>
    <row r="78" spans="1:11" s="35" customFormat="1" ht="11.25" customHeight="1">
      <c r="A78" s="37" t="s">
        <v>62</v>
      </c>
      <c r="B78" s="30"/>
      <c r="C78" s="31">
        <v>13</v>
      </c>
      <c r="D78" s="31">
        <v>73</v>
      </c>
      <c r="E78" s="31"/>
      <c r="F78" s="32"/>
      <c r="G78" s="32"/>
      <c r="H78" s="125">
        <v>1.075</v>
      </c>
      <c r="I78" s="125">
        <v>4.745</v>
      </c>
      <c r="J78" s="125"/>
      <c r="K78" s="34"/>
    </row>
    <row r="79" spans="1:11" s="35" customFormat="1" ht="11.25" customHeight="1">
      <c r="A79" s="37" t="s">
        <v>63</v>
      </c>
      <c r="B79" s="30"/>
      <c r="C79" s="31">
        <v>3517</v>
      </c>
      <c r="D79" s="31">
        <v>5739</v>
      </c>
      <c r="E79" s="31">
        <v>5800</v>
      </c>
      <c r="F79" s="32"/>
      <c r="G79" s="32"/>
      <c r="H79" s="125">
        <v>266.686</v>
      </c>
      <c r="I79" s="125">
        <v>531.154</v>
      </c>
      <c r="J79" s="125">
        <v>439.1</v>
      </c>
      <c r="K79" s="34"/>
    </row>
    <row r="80" spans="1:11" s="44" customFormat="1" ht="11.25" customHeight="1">
      <c r="A80" s="45" t="s">
        <v>64</v>
      </c>
      <c r="B80" s="39"/>
      <c r="C80" s="40">
        <v>5448</v>
      </c>
      <c r="D80" s="40">
        <v>8650</v>
      </c>
      <c r="E80" s="40">
        <v>8743</v>
      </c>
      <c r="F80" s="41">
        <f>IF(D80&gt;0,100*E80/D80,0)</f>
        <v>101.07514450867052</v>
      </c>
      <c r="G80" s="42"/>
      <c r="H80" s="126">
        <v>383.77099999999996</v>
      </c>
      <c r="I80" s="127">
        <v>748.802</v>
      </c>
      <c r="J80" s="127">
        <v>682.8100000000001</v>
      </c>
      <c r="K80" s="43">
        <f>IF(I80&gt;0,100*J80/I80,0)</f>
        <v>91.18698935098998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5457</v>
      </c>
      <c r="D87" s="57">
        <v>8662</v>
      </c>
      <c r="E87" s="57">
        <v>8755</v>
      </c>
      <c r="F87" s="58">
        <f>IF(D87&gt;0,100*E87/D87,0)</f>
        <v>101.07365504502424</v>
      </c>
      <c r="G87" s="42"/>
      <c r="H87" s="128">
        <v>384.27099999999996</v>
      </c>
      <c r="I87" s="129">
        <v>749.5020000000001</v>
      </c>
      <c r="J87" s="129">
        <v>683.5100000000001</v>
      </c>
      <c r="K87" s="58">
        <f>IF(I87&gt;0,100*J87/I87,0)</f>
        <v>91.19522029294119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zoomScalePageLayoutView="0" workbookViewId="0" topLeftCell="B6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7</v>
      </c>
      <c r="D17" s="40"/>
      <c r="E17" s="40"/>
      <c r="F17" s="41"/>
      <c r="G17" s="42"/>
      <c r="H17" s="126">
        <v>0.155</v>
      </c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2240</v>
      </c>
      <c r="D19" s="31">
        <v>2045</v>
      </c>
      <c r="E19" s="31">
        <v>2017</v>
      </c>
      <c r="F19" s="32"/>
      <c r="G19" s="32"/>
      <c r="H19" s="125">
        <v>163.52</v>
      </c>
      <c r="I19" s="125">
        <v>184.05</v>
      </c>
      <c r="J19" s="125">
        <v>191.615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2240</v>
      </c>
      <c r="D22" s="40">
        <v>2045</v>
      </c>
      <c r="E22" s="40">
        <v>2017</v>
      </c>
      <c r="F22" s="41">
        <f>IF(D22&gt;0,100*E22/D22,0)</f>
        <v>98.63080684596576</v>
      </c>
      <c r="G22" s="42"/>
      <c r="H22" s="126">
        <v>163.52</v>
      </c>
      <c r="I22" s="127">
        <v>184.05</v>
      </c>
      <c r="J22" s="127">
        <v>191.615</v>
      </c>
      <c r="K22" s="43">
        <f>IF(I22&gt;0,100*J22/I22,0)</f>
        <v>104.11029611518609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118</v>
      </c>
      <c r="D24" s="40">
        <v>287</v>
      </c>
      <c r="E24" s="40">
        <v>331</v>
      </c>
      <c r="F24" s="41">
        <f>IF(D24&gt;0,100*E24/D24,0)</f>
        <v>115.33101045296168</v>
      </c>
      <c r="G24" s="42"/>
      <c r="H24" s="126">
        <v>12.78</v>
      </c>
      <c r="I24" s="127">
        <v>30.93</v>
      </c>
      <c r="J24" s="127">
        <v>36.342</v>
      </c>
      <c r="K24" s="43">
        <f>IF(I24&gt;0,100*J24/I24,0)</f>
        <v>117.49757516973811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1257</v>
      </c>
      <c r="D26" s="40">
        <v>1335</v>
      </c>
      <c r="E26" s="40">
        <v>1370</v>
      </c>
      <c r="F26" s="41">
        <f>IF(D26&gt;0,100*E26/D26,0)</f>
        <v>102.62172284644194</v>
      </c>
      <c r="G26" s="42"/>
      <c r="H26" s="126">
        <v>115.3</v>
      </c>
      <c r="I26" s="127">
        <v>146.564</v>
      </c>
      <c r="J26" s="127">
        <v>140</v>
      </c>
      <c r="K26" s="43">
        <f>IF(I26&gt;0,100*J26/I26,0)</f>
        <v>95.52141044185475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>
        <v>2</v>
      </c>
      <c r="F30" s="32"/>
      <c r="G30" s="32"/>
      <c r="H30" s="125"/>
      <c r="I30" s="125"/>
      <c r="J30" s="125">
        <v>0.12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>
        <v>2</v>
      </c>
      <c r="F31" s="41"/>
      <c r="G31" s="42"/>
      <c r="H31" s="126"/>
      <c r="I31" s="127"/>
      <c r="J31" s="127">
        <v>0.12</v>
      </c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/>
      <c r="I37" s="127"/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1852</v>
      </c>
      <c r="D41" s="31">
        <v>2030</v>
      </c>
      <c r="E41" s="31">
        <v>1912</v>
      </c>
      <c r="F41" s="32"/>
      <c r="G41" s="32"/>
      <c r="H41" s="125">
        <v>149.039</v>
      </c>
      <c r="I41" s="125">
        <v>212.198</v>
      </c>
      <c r="J41" s="125">
        <v>191.2</v>
      </c>
      <c r="K41" s="34"/>
    </row>
    <row r="42" spans="1:11" s="35" customFormat="1" ht="11.25" customHeight="1">
      <c r="A42" s="37" t="s">
        <v>32</v>
      </c>
      <c r="B42" s="30"/>
      <c r="C42" s="31">
        <v>1920</v>
      </c>
      <c r="D42" s="31">
        <v>1755</v>
      </c>
      <c r="E42" s="31">
        <v>1720</v>
      </c>
      <c r="F42" s="32"/>
      <c r="G42" s="32"/>
      <c r="H42" s="125">
        <v>147.287</v>
      </c>
      <c r="I42" s="125">
        <v>191.497</v>
      </c>
      <c r="J42" s="125">
        <v>180.6</v>
      </c>
      <c r="K42" s="34"/>
    </row>
    <row r="43" spans="1:11" s="35" customFormat="1" ht="11.25" customHeight="1">
      <c r="A43" s="37" t="s">
        <v>33</v>
      </c>
      <c r="B43" s="30"/>
      <c r="C43" s="31">
        <v>5218</v>
      </c>
      <c r="D43" s="31">
        <v>5961</v>
      </c>
      <c r="E43" s="31">
        <v>5652</v>
      </c>
      <c r="F43" s="32"/>
      <c r="G43" s="32"/>
      <c r="H43" s="125">
        <v>401.037</v>
      </c>
      <c r="I43" s="125">
        <v>498.059</v>
      </c>
      <c r="J43" s="125">
        <v>508.68</v>
      </c>
      <c r="K43" s="34"/>
    </row>
    <row r="44" spans="1:11" s="35" customFormat="1" ht="11.25" customHeight="1">
      <c r="A44" s="37" t="s">
        <v>34</v>
      </c>
      <c r="B44" s="30"/>
      <c r="C44" s="31">
        <v>1870</v>
      </c>
      <c r="D44" s="31">
        <v>2234</v>
      </c>
      <c r="E44" s="31">
        <v>2060</v>
      </c>
      <c r="F44" s="32"/>
      <c r="G44" s="32"/>
      <c r="H44" s="125">
        <v>141.664</v>
      </c>
      <c r="I44" s="125">
        <v>205.179</v>
      </c>
      <c r="J44" s="125">
        <v>195.7</v>
      </c>
      <c r="K44" s="34"/>
    </row>
    <row r="45" spans="1:11" s="35" customFormat="1" ht="11.25" customHeight="1">
      <c r="A45" s="37" t="s">
        <v>35</v>
      </c>
      <c r="B45" s="30"/>
      <c r="C45" s="31">
        <v>1390</v>
      </c>
      <c r="D45" s="31">
        <v>1750</v>
      </c>
      <c r="E45" s="31">
        <v>1754</v>
      </c>
      <c r="F45" s="32"/>
      <c r="G45" s="32"/>
      <c r="H45" s="125">
        <v>108.473</v>
      </c>
      <c r="I45" s="125">
        <v>171.516</v>
      </c>
      <c r="J45" s="125">
        <v>164.876</v>
      </c>
      <c r="K45" s="34"/>
    </row>
    <row r="46" spans="1:11" s="35" customFormat="1" ht="11.25" customHeight="1">
      <c r="A46" s="37" t="s">
        <v>36</v>
      </c>
      <c r="B46" s="30"/>
      <c r="C46" s="31">
        <v>1295</v>
      </c>
      <c r="D46" s="31">
        <v>1312</v>
      </c>
      <c r="E46" s="31">
        <v>1185</v>
      </c>
      <c r="F46" s="32"/>
      <c r="G46" s="32"/>
      <c r="H46" s="125">
        <v>105.514</v>
      </c>
      <c r="I46" s="125">
        <v>142.757</v>
      </c>
      <c r="J46" s="125">
        <v>106.65</v>
      </c>
      <c r="K46" s="34"/>
    </row>
    <row r="47" spans="1:11" s="35" customFormat="1" ht="11.25" customHeight="1">
      <c r="A47" s="37" t="s">
        <v>37</v>
      </c>
      <c r="B47" s="30"/>
      <c r="C47" s="31">
        <v>272</v>
      </c>
      <c r="D47" s="31">
        <v>279</v>
      </c>
      <c r="E47" s="31">
        <v>199</v>
      </c>
      <c r="F47" s="32"/>
      <c r="G47" s="32"/>
      <c r="H47" s="125">
        <v>20.221</v>
      </c>
      <c r="I47" s="125">
        <v>25.828</v>
      </c>
      <c r="J47" s="125">
        <v>19.9</v>
      </c>
      <c r="K47" s="34"/>
    </row>
    <row r="48" spans="1:11" s="35" customFormat="1" ht="11.25" customHeight="1">
      <c r="A48" s="37" t="s">
        <v>38</v>
      </c>
      <c r="B48" s="30"/>
      <c r="C48" s="31">
        <v>7042</v>
      </c>
      <c r="D48" s="31">
        <v>7880</v>
      </c>
      <c r="E48" s="31">
        <v>7826</v>
      </c>
      <c r="F48" s="32"/>
      <c r="G48" s="32"/>
      <c r="H48" s="125">
        <v>584.056</v>
      </c>
      <c r="I48" s="125">
        <v>842.727</v>
      </c>
      <c r="J48" s="125">
        <v>821.73</v>
      </c>
      <c r="K48" s="34"/>
    </row>
    <row r="49" spans="1:11" s="35" customFormat="1" ht="11.25" customHeight="1">
      <c r="A49" s="37" t="s">
        <v>39</v>
      </c>
      <c r="B49" s="30"/>
      <c r="C49" s="31">
        <v>2124</v>
      </c>
      <c r="D49" s="31">
        <v>2906</v>
      </c>
      <c r="E49" s="31">
        <v>2844</v>
      </c>
      <c r="F49" s="32"/>
      <c r="G49" s="32"/>
      <c r="H49" s="125">
        <v>186.602</v>
      </c>
      <c r="I49" s="125">
        <v>299.655</v>
      </c>
      <c r="J49" s="125">
        <v>273.365</v>
      </c>
      <c r="K49" s="34"/>
    </row>
    <row r="50" spans="1:11" s="44" customFormat="1" ht="11.25" customHeight="1">
      <c r="A50" s="45" t="s">
        <v>40</v>
      </c>
      <c r="B50" s="39"/>
      <c r="C50" s="40">
        <v>22983</v>
      </c>
      <c r="D50" s="40">
        <v>26107</v>
      </c>
      <c r="E50" s="40">
        <v>25152</v>
      </c>
      <c r="F50" s="41">
        <f>IF(D50&gt;0,100*E50/D50,0)</f>
        <v>96.34197724748152</v>
      </c>
      <c r="G50" s="42"/>
      <c r="H50" s="126">
        <v>1843.893</v>
      </c>
      <c r="I50" s="127">
        <v>2589.416</v>
      </c>
      <c r="J50" s="127">
        <v>2462.701</v>
      </c>
      <c r="K50" s="43">
        <f>IF(I50&gt;0,100*J50/I50,0)</f>
        <v>95.10642554151205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/>
      <c r="I59" s="127"/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/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/>
      <c r="I66" s="127"/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/>
      <c r="I79" s="125"/>
      <c r="J79" s="125"/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/>
      <c r="I80" s="127"/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26605</v>
      </c>
      <c r="D87" s="57">
        <v>29774</v>
      </c>
      <c r="E87" s="57">
        <v>28872</v>
      </c>
      <c r="F87" s="58">
        <f>IF(D87&gt;0,100*E87/D87,0)</f>
        <v>96.97051118425472</v>
      </c>
      <c r="G87" s="42"/>
      <c r="H87" s="128">
        <v>2135.648</v>
      </c>
      <c r="I87" s="129">
        <v>2950.96</v>
      </c>
      <c r="J87" s="129">
        <v>2830.7780000000002</v>
      </c>
      <c r="K87" s="58">
        <f>IF(I87&gt;0,100*J87/I87,0)</f>
        <v>95.92735923224986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N106"/>
  <sheetViews>
    <sheetView view="pageBreakPreview" zoomScale="90" zoomScaleSheetLayoutView="90" zoomScalePageLayoutView="0" workbookViewId="0" topLeftCell="A37">
      <selection activeCell="E12" sqref="E12"/>
    </sheetView>
  </sheetViews>
  <sheetFormatPr defaultColWidth="11.421875" defaultRowHeight="15"/>
  <cols>
    <col min="1" max="4" width="11.57421875" style="106" customWidth="1"/>
    <col min="5" max="5" width="1.8515625" style="106" customWidth="1"/>
    <col min="6" max="16384" width="11.57421875" style="106" customWidth="1"/>
  </cols>
  <sheetData>
    <row r="1" spans="1:9" ht="12.75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5">
      <c r="A3" s="178" t="s">
        <v>240</v>
      </c>
      <c r="B3" s="178"/>
      <c r="C3" s="178"/>
      <c r="D3" s="178"/>
      <c r="E3" s="178"/>
      <c r="F3" s="178"/>
      <c r="G3" s="178"/>
      <c r="H3" s="178"/>
      <c r="I3" s="178"/>
    </row>
    <row r="4" spans="1:9" ht="12.75">
      <c r="A4" s="105"/>
      <c r="B4" s="105"/>
      <c r="C4" s="105"/>
      <c r="D4" s="105"/>
      <c r="E4" s="105"/>
      <c r="F4" s="105"/>
      <c r="G4" s="105"/>
      <c r="H4" s="105"/>
      <c r="I4" s="105"/>
    </row>
    <row r="5" spans="1:9" ht="12.75">
      <c r="A5" s="105"/>
      <c r="B5" s="105"/>
      <c r="C5" s="105"/>
      <c r="D5" s="105"/>
      <c r="E5" s="105"/>
      <c r="F5" s="105"/>
      <c r="G5" s="105"/>
      <c r="H5" s="105"/>
      <c r="I5" s="105"/>
    </row>
    <row r="6" spans="1:9" ht="12.75">
      <c r="A6" s="105"/>
      <c r="B6" s="105"/>
      <c r="C6" s="105"/>
      <c r="D6" s="105"/>
      <c r="E6" s="105"/>
      <c r="F6" s="105"/>
      <c r="G6" s="105"/>
      <c r="H6" s="105"/>
      <c r="I6" s="105"/>
    </row>
    <row r="7" spans="1:9" ht="12.75">
      <c r="A7" s="107" t="s">
        <v>241</v>
      </c>
      <c r="B7" s="108"/>
      <c r="C7" s="108"/>
      <c r="D7" s="109"/>
      <c r="E7" s="109"/>
      <c r="F7" s="109"/>
      <c r="G7" s="109"/>
      <c r="H7" s="109"/>
      <c r="I7" s="109"/>
    </row>
    <row r="8" spans="1:9" ht="12.75">
      <c r="A8" s="105"/>
      <c r="B8" s="105"/>
      <c r="C8" s="105"/>
      <c r="D8" s="105"/>
      <c r="E8" s="105"/>
      <c r="F8" s="105"/>
      <c r="G8" s="105"/>
      <c r="H8" s="105"/>
      <c r="I8" s="105"/>
    </row>
    <row r="9" spans="1:9" ht="12.75">
      <c r="A9" s="110" t="s">
        <v>242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12.75">
      <c r="A11" s="111"/>
      <c r="B11" s="112"/>
      <c r="C11" s="112"/>
      <c r="D11" s="113" t="s">
        <v>243</v>
      </c>
      <c r="E11" s="114"/>
      <c r="F11" s="111"/>
      <c r="G11" s="112"/>
      <c r="H11" s="112"/>
      <c r="I11" s="113" t="s">
        <v>243</v>
      </c>
    </row>
    <row r="12" spans="1:9" ht="12.75">
      <c r="A12" s="115"/>
      <c r="B12" s="116"/>
      <c r="C12" s="116"/>
      <c r="D12" s="117"/>
      <c r="E12" s="114"/>
      <c r="F12" s="115"/>
      <c r="G12" s="116"/>
      <c r="H12" s="116"/>
      <c r="I12" s="117"/>
    </row>
    <row r="13" spans="1:9" ht="5.25" customHeight="1">
      <c r="A13" s="118"/>
      <c r="B13" s="119"/>
      <c r="C13" s="119"/>
      <c r="D13" s="120"/>
      <c r="E13" s="114"/>
      <c r="F13" s="118"/>
      <c r="G13" s="119"/>
      <c r="H13" s="119"/>
      <c r="I13" s="120"/>
    </row>
    <row r="14" spans="1:9" ht="12.75">
      <c r="A14" s="115" t="s">
        <v>244</v>
      </c>
      <c r="B14" s="116"/>
      <c r="C14" s="116"/>
      <c r="D14" s="117">
        <v>9</v>
      </c>
      <c r="E14" s="114"/>
      <c r="F14" s="115" t="s">
        <v>276</v>
      </c>
      <c r="G14" s="116"/>
      <c r="H14" s="116"/>
      <c r="I14" s="117">
        <v>41</v>
      </c>
    </row>
    <row r="15" spans="1:9" ht="5.25" customHeight="1">
      <c r="A15" s="118"/>
      <c r="B15" s="119"/>
      <c r="C15" s="119"/>
      <c r="D15" s="120"/>
      <c r="E15" s="114"/>
      <c r="F15" s="118"/>
      <c r="G15" s="119"/>
      <c r="H15" s="119"/>
      <c r="I15" s="120"/>
    </row>
    <row r="16" spans="1:9" ht="12.75">
      <c r="A16" s="115" t="s">
        <v>245</v>
      </c>
      <c r="B16" s="116"/>
      <c r="C16" s="116"/>
      <c r="D16" s="117">
        <v>10</v>
      </c>
      <c r="E16" s="114"/>
      <c r="F16" s="115" t="s">
        <v>277</v>
      </c>
      <c r="G16" s="116"/>
      <c r="H16" s="116"/>
      <c r="I16" s="117">
        <v>42</v>
      </c>
    </row>
    <row r="17" spans="1:9" ht="5.25" customHeight="1">
      <c r="A17" s="118"/>
      <c r="B17" s="119"/>
      <c r="C17" s="119"/>
      <c r="D17" s="120"/>
      <c r="E17" s="114"/>
      <c r="F17" s="118"/>
      <c r="G17" s="119"/>
      <c r="H17" s="119"/>
      <c r="I17" s="120"/>
    </row>
    <row r="18" spans="1:9" ht="12.75">
      <c r="A18" s="115" t="s">
        <v>246</v>
      </c>
      <c r="B18" s="116"/>
      <c r="C18" s="116"/>
      <c r="D18" s="117">
        <v>11</v>
      </c>
      <c r="E18" s="114"/>
      <c r="F18" s="115" t="s">
        <v>278</v>
      </c>
      <c r="G18" s="116"/>
      <c r="H18" s="116"/>
      <c r="I18" s="117">
        <v>43</v>
      </c>
    </row>
    <row r="19" spans="1:9" ht="5.25" customHeight="1">
      <c r="A19" s="118"/>
      <c r="B19" s="119"/>
      <c r="C19" s="119"/>
      <c r="D19" s="120"/>
      <c r="E19" s="114"/>
      <c r="F19" s="118"/>
      <c r="G19" s="119"/>
      <c r="H19" s="119"/>
      <c r="I19" s="120"/>
    </row>
    <row r="20" spans="1:9" ht="12.75">
      <c r="A20" s="115" t="s">
        <v>247</v>
      </c>
      <c r="B20" s="116"/>
      <c r="C20" s="116"/>
      <c r="D20" s="117">
        <v>12</v>
      </c>
      <c r="E20" s="114"/>
      <c r="F20" s="115" t="s">
        <v>279</v>
      </c>
      <c r="G20" s="116"/>
      <c r="H20" s="116"/>
      <c r="I20" s="117">
        <v>44</v>
      </c>
    </row>
    <row r="21" spans="1:9" ht="5.25" customHeight="1">
      <c r="A21" s="118"/>
      <c r="B21" s="119"/>
      <c r="C21" s="119"/>
      <c r="D21" s="120"/>
      <c r="E21" s="114"/>
      <c r="F21" s="118"/>
      <c r="G21" s="119"/>
      <c r="H21" s="119"/>
      <c r="I21" s="120"/>
    </row>
    <row r="22" spans="1:9" ht="12.75">
      <c r="A22" s="115" t="s">
        <v>248</v>
      </c>
      <c r="B22" s="116"/>
      <c r="C22" s="116"/>
      <c r="D22" s="117">
        <v>13</v>
      </c>
      <c r="E22" s="114"/>
      <c r="F22" s="115" t="s">
        <v>280</v>
      </c>
      <c r="G22" s="116"/>
      <c r="H22" s="116"/>
      <c r="I22" s="117">
        <v>45</v>
      </c>
    </row>
    <row r="23" spans="1:9" ht="5.25" customHeight="1">
      <c r="A23" s="118"/>
      <c r="B23" s="119"/>
      <c r="C23" s="119"/>
      <c r="D23" s="120"/>
      <c r="E23" s="114"/>
      <c r="F23" s="118"/>
      <c r="G23" s="119"/>
      <c r="H23" s="119"/>
      <c r="I23" s="120"/>
    </row>
    <row r="24" spans="1:9" ht="12.75">
      <c r="A24" s="115" t="s">
        <v>249</v>
      </c>
      <c r="B24" s="116"/>
      <c r="C24" s="116"/>
      <c r="D24" s="117">
        <v>14</v>
      </c>
      <c r="E24" s="114"/>
      <c r="F24" s="115" t="s">
        <v>281</v>
      </c>
      <c r="G24" s="116"/>
      <c r="H24" s="116"/>
      <c r="I24" s="117">
        <v>46</v>
      </c>
    </row>
    <row r="25" spans="1:9" ht="5.25" customHeight="1">
      <c r="A25" s="118"/>
      <c r="B25" s="119"/>
      <c r="C25" s="119"/>
      <c r="D25" s="120"/>
      <c r="E25" s="114"/>
      <c r="F25" s="118"/>
      <c r="G25" s="119"/>
      <c r="H25" s="119"/>
      <c r="I25" s="120"/>
    </row>
    <row r="26" spans="1:9" ht="12.75">
      <c r="A26" s="115" t="s">
        <v>250</v>
      </c>
      <c r="B26" s="116"/>
      <c r="C26" s="116"/>
      <c r="D26" s="117">
        <v>15</v>
      </c>
      <c r="E26" s="114"/>
      <c r="F26" s="115" t="s">
        <v>282</v>
      </c>
      <c r="G26" s="116"/>
      <c r="H26" s="116"/>
      <c r="I26" s="117">
        <v>47</v>
      </c>
    </row>
    <row r="27" spans="1:9" ht="5.25" customHeight="1">
      <c r="A27" s="118"/>
      <c r="B27" s="119"/>
      <c r="C27" s="119"/>
      <c r="D27" s="120"/>
      <c r="E27" s="114"/>
      <c r="F27" s="118"/>
      <c r="G27" s="119"/>
      <c r="H27" s="119"/>
      <c r="I27" s="120"/>
    </row>
    <row r="28" spans="1:9" ht="12.75">
      <c r="A28" s="115" t="s">
        <v>251</v>
      </c>
      <c r="B28" s="116"/>
      <c r="C28" s="116"/>
      <c r="D28" s="117">
        <v>16</v>
      </c>
      <c r="E28" s="114"/>
      <c r="F28" s="115" t="s">
        <v>283</v>
      </c>
      <c r="G28" s="116"/>
      <c r="H28" s="116"/>
      <c r="I28" s="117">
        <v>48</v>
      </c>
    </row>
    <row r="29" spans="1:9" ht="5.25" customHeight="1">
      <c r="A29" s="118"/>
      <c r="B29" s="119"/>
      <c r="C29" s="119"/>
      <c r="D29" s="120"/>
      <c r="E29" s="114"/>
      <c r="F29" s="118"/>
      <c r="G29" s="119"/>
      <c r="H29" s="119"/>
      <c r="I29" s="120"/>
    </row>
    <row r="30" spans="1:9" ht="12.75">
      <c r="A30" s="115" t="s">
        <v>252</v>
      </c>
      <c r="B30" s="116"/>
      <c r="C30" s="116"/>
      <c r="D30" s="117">
        <v>17</v>
      </c>
      <c r="E30" s="114"/>
      <c r="F30" s="115" t="s">
        <v>284</v>
      </c>
      <c r="G30" s="116"/>
      <c r="H30" s="116"/>
      <c r="I30" s="117">
        <v>49</v>
      </c>
    </row>
    <row r="31" spans="1:9" ht="5.25" customHeight="1">
      <c r="A31" s="118"/>
      <c r="B31" s="119"/>
      <c r="C31" s="119"/>
      <c r="D31" s="120"/>
      <c r="E31" s="114"/>
      <c r="F31" s="118"/>
      <c r="G31" s="119"/>
      <c r="H31" s="119"/>
      <c r="I31" s="120"/>
    </row>
    <row r="32" spans="1:9" ht="12.75">
      <c r="A32" s="115" t="s">
        <v>253</v>
      </c>
      <c r="B32" s="116"/>
      <c r="C32" s="116"/>
      <c r="D32" s="117">
        <v>18</v>
      </c>
      <c r="E32" s="114"/>
      <c r="F32" s="115" t="s">
        <v>285</v>
      </c>
      <c r="G32" s="116"/>
      <c r="H32" s="116"/>
      <c r="I32" s="117">
        <v>50</v>
      </c>
    </row>
    <row r="33" spans="1:9" ht="5.25" customHeight="1">
      <c r="A33" s="118"/>
      <c r="B33" s="119"/>
      <c r="C33" s="119"/>
      <c r="D33" s="120"/>
      <c r="E33" s="114"/>
      <c r="F33" s="118"/>
      <c r="G33" s="119"/>
      <c r="H33" s="119"/>
      <c r="I33" s="120"/>
    </row>
    <row r="34" spans="1:9" ht="12.75">
      <c r="A34" s="115" t="s">
        <v>254</v>
      </c>
      <c r="B34" s="116"/>
      <c r="C34" s="116"/>
      <c r="D34" s="117">
        <v>19</v>
      </c>
      <c r="E34" s="114"/>
      <c r="F34" s="115" t="s">
        <v>286</v>
      </c>
      <c r="G34" s="116"/>
      <c r="H34" s="116"/>
      <c r="I34" s="117">
        <v>51</v>
      </c>
    </row>
    <row r="35" spans="1:9" ht="5.25" customHeight="1">
      <c r="A35" s="118"/>
      <c r="B35" s="119"/>
      <c r="C35" s="119"/>
      <c r="D35" s="120"/>
      <c r="E35" s="114"/>
      <c r="F35" s="118"/>
      <c r="G35" s="119"/>
      <c r="H35" s="119"/>
      <c r="I35" s="120"/>
    </row>
    <row r="36" spans="1:9" ht="12.75">
      <c r="A36" s="115" t="s">
        <v>255</v>
      </c>
      <c r="B36" s="116"/>
      <c r="C36" s="116"/>
      <c r="D36" s="117">
        <v>20</v>
      </c>
      <c r="E36" s="114"/>
      <c r="F36" s="115" t="s">
        <v>287</v>
      </c>
      <c r="G36" s="116"/>
      <c r="H36" s="116"/>
      <c r="I36" s="117">
        <v>52</v>
      </c>
    </row>
    <row r="37" spans="1:9" ht="5.25" customHeight="1">
      <c r="A37" s="118"/>
      <c r="B37" s="119"/>
      <c r="C37" s="119"/>
      <c r="D37" s="120"/>
      <c r="E37" s="114"/>
      <c r="F37" s="118"/>
      <c r="G37" s="119"/>
      <c r="H37" s="119"/>
      <c r="I37" s="120"/>
    </row>
    <row r="38" spans="1:9" ht="12.75">
      <c r="A38" s="115" t="s">
        <v>256</v>
      </c>
      <c r="B38" s="116"/>
      <c r="C38" s="116"/>
      <c r="D38" s="117">
        <v>21</v>
      </c>
      <c r="E38" s="114"/>
      <c r="F38" s="115" t="s">
        <v>288</v>
      </c>
      <c r="G38" s="116"/>
      <c r="H38" s="116"/>
      <c r="I38" s="117">
        <v>53</v>
      </c>
    </row>
    <row r="39" spans="1:9" ht="5.25" customHeight="1">
      <c r="A39" s="118"/>
      <c r="B39" s="119"/>
      <c r="C39" s="119"/>
      <c r="D39" s="120"/>
      <c r="E39" s="114"/>
      <c r="F39" s="118"/>
      <c r="G39" s="119"/>
      <c r="H39" s="119"/>
      <c r="I39" s="120"/>
    </row>
    <row r="40" spans="1:9" ht="12.75">
      <c r="A40" s="115" t="s">
        <v>257</v>
      </c>
      <c r="B40" s="116"/>
      <c r="C40" s="116"/>
      <c r="D40" s="117">
        <v>22</v>
      </c>
      <c r="E40" s="114"/>
      <c r="F40" s="115" t="s">
        <v>289</v>
      </c>
      <c r="G40" s="116"/>
      <c r="H40" s="116"/>
      <c r="I40" s="117">
        <v>54</v>
      </c>
    </row>
    <row r="41" spans="1:9" ht="5.25" customHeight="1">
      <c r="A41" s="118"/>
      <c r="B41" s="119"/>
      <c r="C41" s="119"/>
      <c r="D41" s="120"/>
      <c r="E41" s="114"/>
      <c r="F41" s="118"/>
      <c r="G41" s="119"/>
      <c r="H41" s="119"/>
      <c r="I41" s="120"/>
    </row>
    <row r="42" spans="1:9" ht="12.75">
      <c r="A42" s="115" t="s">
        <v>258</v>
      </c>
      <c r="B42" s="116"/>
      <c r="C42" s="116"/>
      <c r="D42" s="117">
        <v>23</v>
      </c>
      <c r="E42" s="114"/>
      <c r="F42" s="115" t="s">
        <v>290</v>
      </c>
      <c r="G42" s="116"/>
      <c r="H42" s="116"/>
      <c r="I42" s="117">
        <v>55</v>
      </c>
    </row>
    <row r="43" spans="1:9" ht="5.25" customHeight="1">
      <c r="A43" s="118"/>
      <c r="B43" s="119"/>
      <c r="C43" s="119"/>
      <c r="D43" s="120"/>
      <c r="E43" s="114"/>
      <c r="F43" s="118"/>
      <c r="G43" s="119"/>
      <c r="H43" s="119"/>
      <c r="I43" s="120"/>
    </row>
    <row r="44" spans="1:9" ht="12.75">
      <c r="A44" s="115" t="s">
        <v>259</v>
      </c>
      <c r="B44" s="116"/>
      <c r="C44" s="116"/>
      <c r="D44" s="117">
        <v>24</v>
      </c>
      <c r="E44" s="114"/>
      <c r="F44" s="115" t="s">
        <v>291</v>
      </c>
      <c r="G44" s="116"/>
      <c r="H44" s="116"/>
      <c r="I44" s="117">
        <v>56</v>
      </c>
    </row>
    <row r="45" spans="1:9" ht="5.25" customHeight="1">
      <c r="A45" s="118"/>
      <c r="B45" s="119"/>
      <c r="C45" s="119"/>
      <c r="D45" s="120"/>
      <c r="E45" s="114"/>
      <c r="F45" s="118"/>
      <c r="G45" s="119"/>
      <c r="H45" s="119"/>
      <c r="I45" s="120"/>
    </row>
    <row r="46" spans="1:9" ht="12.75">
      <c r="A46" s="115" t="s">
        <v>260</v>
      </c>
      <c r="B46" s="116"/>
      <c r="C46" s="116"/>
      <c r="D46" s="117">
        <v>25</v>
      </c>
      <c r="E46" s="114"/>
      <c r="F46" s="115" t="s">
        <v>292</v>
      </c>
      <c r="G46" s="116"/>
      <c r="H46" s="116"/>
      <c r="I46" s="117">
        <v>57</v>
      </c>
    </row>
    <row r="47" spans="1:9" ht="5.25" customHeight="1">
      <c r="A47" s="118"/>
      <c r="B47" s="119"/>
      <c r="C47" s="119"/>
      <c r="D47" s="120"/>
      <c r="E47" s="114"/>
      <c r="F47" s="118"/>
      <c r="G47" s="119"/>
      <c r="H47" s="119"/>
      <c r="I47" s="120"/>
    </row>
    <row r="48" spans="1:9" ht="12.75">
      <c r="A48" s="115" t="s">
        <v>261</v>
      </c>
      <c r="B48" s="116"/>
      <c r="C48" s="116"/>
      <c r="D48" s="117">
        <v>26</v>
      </c>
      <c r="E48" s="114"/>
      <c r="F48" s="115" t="s">
        <v>293</v>
      </c>
      <c r="G48" s="116"/>
      <c r="H48" s="116"/>
      <c r="I48" s="117">
        <v>58</v>
      </c>
    </row>
    <row r="49" spans="1:9" ht="5.25" customHeight="1">
      <c r="A49" s="118"/>
      <c r="B49" s="119"/>
      <c r="C49" s="119"/>
      <c r="D49" s="120"/>
      <c r="E49" s="114"/>
      <c r="F49" s="118"/>
      <c r="G49" s="119"/>
      <c r="H49" s="119"/>
      <c r="I49" s="120"/>
    </row>
    <row r="50" spans="1:9" ht="12.75">
      <c r="A50" s="115" t="s">
        <v>262</v>
      </c>
      <c r="B50" s="116"/>
      <c r="C50" s="116"/>
      <c r="D50" s="117">
        <v>27</v>
      </c>
      <c r="E50" s="114"/>
      <c r="F50" s="115" t="s">
        <v>294</v>
      </c>
      <c r="G50" s="116"/>
      <c r="H50" s="116"/>
      <c r="I50" s="117">
        <v>59</v>
      </c>
    </row>
    <row r="51" spans="1:9" ht="5.25" customHeight="1">
      <c r="A51" s="118"/>
      <c r="B51" s="119"/>
      <c r="C51" s="119"/>
      <c r="D51" s="120"/>
      <c r="E51" s="114"/>
      <c r="F51" s="118"/>
      <c r="G51" s="119"/>
      <c r="H51" s="119"/>
      <c r="I51" s="120"/>
    </row>
    <row r="52" spans="1:9" ht="12.75">
      <c r="A52" s="115" t="s">
        <v>263</v>
      </c>
      <c r="B52" s="116"/>
      <c r="C52" s="116"/>
      <c r="D52" s="117">
        <v>28</v>
      </c>
      <c r="E52" s="114"/>
      <c r="F52" s="115" t="s">
        <v>295</v>
      </c>
      <c r="G52" s="116"/>
      <c r="H52" s="116"/>
      <c r="I52" s="117">
        <v>60</v>
      </c>
    </row>
    <row r="53" spans="1:9" ht="5.25" customHeight="1">
      <c r="A53" s="118"/>
      <c r="B53" s="119"/>
      <c r="C53" s="119"/>
      <c r="D53" s="120"/>
      <c r="E53" s="114"/>
      <c r="F53" s="118"/>
      <c r="G53" s="119"/>
      <c r="H53" s="119"/>
      <c r="I53" s="120"/>
    </row>
    <row r="54" spans="1:9" ht="12.75">
      <c r="A54" s="115" t="s">
        <v>264</v>
      </c>
      <c r="B54" s="116"/>
      <c r="C54" s="116"/>
      <c r="D54" s="117">
        <v>29</v>
      </c>
      <c r="E54" s="114"/>
      <c r="F54" s="115" t="s">
        <v>296</v>
      </c>
      <c r="G54" s="116"/>
      <c r="H54" s="116"/>
      <c r="I54" s="117">
        <v>61</v>
      </c>
    </row>
    <row r="55" spans="1:9" ht="5.25" customHeight="1">
      <c r="A55" s="118"/>
      <c r="B55" s="119"/>
      <c r="C55" s="119"/>
      <c r="D55" s="120"/>
      <c r="E55" s="114"/>
      <c r="F55" s="118"/>
      <c r="G55" s="119"/>
      <c r="H55" s="119"/>
      <c r="I55" s="120"/>
    </row>
    <row r="56" spans="1:9" ht="12.75">
      <c r="A56" s="115" t="s">
        <v>265</v>
      </c>
      <c r="B56" s="116"/>
      <c r="C56" s="116"/>
      <c r="D56" s="117">
        <v>30</v>
      </c>
      <c r="E56" s="114"/>
      <c r="F56" s="115" t="s">
        <v>297</v>
      </c>
      <c r="G56" s="116"/>
      <c r="H56" s="116"/>
      <c r="I56" s="117">
        <v>62</v>
      </c>
    </row>
    <row r="57" spans="1:9" ht="5.25" customHeight="1">
      <c r="A57" s="118"/>
      <c r="B57" s="119"/>
      <c r="C57" s="119"/>
      <c r="D57" s="120"/>
      <c r="E57" s="114"/>
      <c r="F57" s="118"/>
      <c r="G57" s="119"/>
      <c r="H57" s="119"/>
      <c r="I57" s="120"/>
    </row>
    <row r="58" spans="1:9" ht="12.75">
      <c r="A58" s="115" t="s">
        <v>266</v>
      </c>
      <c r="B58" s="116"/>
      <c r="C58" s="116"/>
      <c r="D58" s="117">
        <v>31</v>
      </c>
      <c r="E58" s="114"/>
      <c r="F58" s="115" t="s">
        <v>298</v>
      </c>
      <c r="G58" s="116"/>
      <c r="H58" s="116"/>
      <c r="I58" s="117">
        <v>63</v>
      </c>
    </row>
    <row r="59" spans="1:9" ht="5.25" customHeight="1">
      <c r="A59" s="118"/>
      <c r="B59" s="119"/>
      <c r="C59" s="119"/>
      <c r="D59" s="120"/>
      <c r="E59" s="114"/>
      <c r="F59" s="118"/>
      <c r="G59" s="119"/>
      <c r="H59" s="119"/>
      <c r="I59" s="120"/>
    </row>
    <row r="60" spans="1:9" ht="12.75">
      <c r="A60" s="115" t="s">
        <v>267</v>
      </c>
      <c r="B60" s="116"/>
      <c r="C60" s="116"/>
      <c r="D60" s="117">
        <v>32</v>
      </c>
      <c r="E60" s="114"/>
      <c r="F60" s="115" t="s">
        <v>299</v>
      </c>
      <c r="G60" s="116"/>
      <c r="H60" s="116"/>
      <c r="I60" s="117"/>
    </row>
    <row r="61" spans="1:9" ht="5.25" customHeight="1">
      <c r="A61" s="118"/>
      <c r="B61" s="119"/>
      <c r="C61" s="119"/>
      <c r="D61" s="120"/>
      <c r="E61" s="114"/>
      <c r="F61" s="118"/>
      <c r="G61" s="119"/>
      <c r="H61" s="119"/>
      <c r="I61" s="120"/>
    </row>
    <row r="62" spans="1:9" ht="12.75">
      <c r="A62" s="115" t="s">
        <v>268</v>
      </c>
      <c r="B62" s="116"/>
      <c r="C62" s="116"/>
      <c r="D62" s="117">
        <v>33</v>
      </c>
      <c r="E62" s="114"/>
      <c r="F62" s="115"/>
      <c r="G62" s="116"/>
      <c r="H62" s="116"/>
      <c r="I62" s="117"/>
    </row>
    <row r="63" spans="1:9" ht="5.25" customHeight="1">
      <c r="A63" s="118"/>
      <c r="B63" s="119"/>
      <c r="C63" s="119"/>
      <c r="D63" s="120"/>
      <c r="E63" s="114"/>
      <c r="F63" s="118"/>
      <c r="G63" s="119"/>
      <c r="H63" s="119"/>
      <c r="I63" s="120"/>
    </row>
    <row r="64" spans="1:9" ht="12.75">
      <c r="A64" s="115" t="s">
        <v>269</v>
      </c>
      <c r="B64" s="116"/>
      <c r="C64" s="116"/>
      <c r="D64" s="117">
        <v>34</v>
      </c>
      <c r="E64" s="114"/>
      <c r="F64" s="115"/>
      <c r="G64" s="116"/>
      <c r="H64" s="116"/>
      <c r="I64" s="117"/>
    </row>
    <row r="65" spans="1:9" ht="5.25" customHeight="1">
      <c r="A65" s="118"/>
      <c r="B65" s="119"/>
      <c r="C65" s="119"/>
      <c r="D65" s="120"/>
      <c r="E65" s="114"/>
      <c r="F65" s="118"/>
      <c r="G65" s="119"/>
      <c r="H65" s="119"/>
      <c r="I65" s="120"/>
    </row>
    <row r="66" spans="1:9" ht="12.75">
      <c r="A66" s="115" t="s">
        <v>270</v>
      </c>
      <c r="B66" s="116"/>
      <c r="C66" s="116"/>
      <c r="D66" s="117">
        <v>35</v>
      </c>
      <c r="E66" s="114"/>
      <c r="F66" s="115"/>
      <c r="G66" s="116"/>
      <c r="H66" s="116"/>
      <c r="I66" s="117"/>
    </row>
    <row r="67" spans="1:9" ht="5.25" customHeight="1">
      <c r="A67" s="118"/>
      <c r="B67" s="119"/>
      <c r="C67" s="119"/>
      <c r="D67" s="120"/>
      <c r="E67" s="114"/>
      <c r="F67" s="118"/>
      <c r="G67" s="119"/>
      <c r="H67" s="119"/>
      <c r="I67" s="120"/>
    </row>
    <row r="68" spans="1:9" ht="12.75">
      <c r="A68" s="115" t="s">
        <v>271</v>
      </c>
      <c r="B68" s="116"/>
      <c r="C68" s="116"/>
      <c r="D68" s="117">
        <v>36</v>
      </c>
      <c r="E68" s="114"/>
      <c r="F68" s="115"/>
      <c r="G68" s="116"/>
      <c r="H68" s="116"/>
      <c r="I68" s="117"/>
    </row>
    <row r="69" spans="1:9" ht="5.25" customHeight="1">
      <c r="A69" s="118"/>
      <c r="B69" s="119"/>
      <c r="C69" s="119"/>
      <c r="D69" s="120"/>
      <c r="E69" s="114"/>
      <c r="F69" s="118"/>
      <c r="G69" s="119"/>
      <c r="H69" s="119"/>
      <c r="I69" s="120"/>
    </row>
    <row r="70" spans="1:9" ht="12.75">
      <c r="A70" s="115" t="s">
        <v>272</v>
      </c>
      <c r="B70" s="116"/>
      <c r="C70" s="116"/>
      <c r="D70" s="117">
        <v>37</v>
      </c>
      <c r="E70" s="114"/>
      <c r="F70" s="115"/>
      <c r="G70" s="116"/>
      <c r="H70" s="116"/>
      <c r="I70" s="117"/>
    </row>
    <row r="71" spans="1:9" ht="5.25" customHeight="1">
      <c r="A71" s="118"/>
      <c r="B71" s="119"/>
      <c r="C71" s="119"/>
      <c r="D71" s="120"/>
      <c r="E71" s="114"/>
      <c r="F71" s="118"/>
      <c r="G71" s="119"/>
      <c r="H71" s="119"/>
      <c r="I71" s="120"/>
    </row>
    <row r="72" spans="1:9" ht="12.75">
      <c r="A72" s="115" t="s">
        <v>273</v>
      </c>
      <c r="B72" s="116"/>
      <c r="C72" s="116"/>
      <c r="D72" s="117">
        <v>38</v>
      </c>
      <c r="E72" s="114"/>
      <c r="F72" s="115"/>
      <c r="G72" s="116"/>
      <c r="H72" s="116"/>
      <c r="I72" s="117"/>
    </row>
    <row r="73" spans="1:9" ht="5.25" customHeight="1">
      <c r="A73" s="118"/>
      <c r="B73" s="119"/>
      <c r="C73" s="119"/>
      <c r="D73" s="120"/>
      <c r="E73" s="105"/>
      <c r="F73" s="118"/>
      <c r="G73" s="119"/>
      <c r="H73" s="119"/>
      <c r="I73" s="120"/>
    </row>
    <row r="74" spans="1:9" ht="12.75">
      <c r="A74" s="115" t="s">
        <v>274</v>
      </c>
      <c r="B74" s="116"/>
      <c r="C74" s="116"/>
      <c r="D74" s="117">
        <v>39</v>
      </c>
      <c r="E74" s="105"/>
      <c r="F74" s="115"/>
      <c r="G74" s="116"/>
      <c r="H74" s="116"/>
      <c r="I74" s="117"/>
    </row>
    <row r="75" spans="1:9" ht="5.25" customHeight="1">
      <c r="A75" s="118"/>
      <c r="B75" s="119"/>
      <c r="C75" s="119"/>
      <c r="D75" s="120"/>
      <c r="E75" s="105"/>
      <c r="F75" s="118"/>
      <c r="G75" s="119"/>
      <c r="H75" s="119"/>
      <c r="I75" s="120"/>
    </row>
    <row r="76" spans="1:9" ht="12.75">
      <c r="A76" s="115" t="s">
        <v>275</v>
      </c>
      <c r="B76" s="116"/>
      <c r="C76" s="116"/>
      <c r="D76" s="117">
        <v>40</v>
      </c>
      <c r="E76" s="105"/>
      <c r="F76" s="115"/>
      <c r="G76" s="116"/>
      <c r="H76" s="116"/>
      <c r="I76" s="117"/>
    </row>
    <row r="77" spans="1:9" ht="5.25" customHeight="1">
      <c r="A77" s="121"/>
      <c r="B77" s="122"/>
      <c r="C77" s="122"/>
      <c r="D77" s="123"/>
      <c r="E77" s="105"/>
      <c r="F77" s="121"/>
      <c r="G77" s="122"/>
      <c r="H77" s="122"/>
      <c r="I77" s="123"/>
    </row>
    <row r="78" spans="1:14" ht="14.25">
      <c r="A78" s="179" t="s">
        <v>318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</row>
    <row r="79" spans="1:4" ht="12.75">
      <c r="A79" s="124"/>
      <c r="B79" s="124"/>
      <c r="C79" s="124"/>
      <c r="D79" s="124"/>
    </row>
    <row r="80" spans="1:4" ht="12.75">
      <c r="A80" s="124"/>
      <c r="B80" s="124"/>
      <c r="C80" s="124"/>
      <c r="D80" s="124"/>
    </row>
    <row r="81" spans="1:4" ht="12.75">
      <c r="A81" s="124"/>
      <c r="B81" s="124"/>
      <c r="C81" s="124"/>
      <c r="D81" s="124"/>
    </row>
    <row r="82" spans="1:4" ht="12.75">
      <c r="A82" s="124"/>
      <c r="B82" s="124"/>
      <c r="C82" s="124"/>
      <c r="D82" s="124"/>
    </row>
    <row r="83" spans="1:4" ht="12.75">
      <c r="A83" s="124"/>
      <c r="B83" s="124"/>
      <c r="C83" s="124"/>
      <c r="D83" s="124"/>
    </row>
    <row r="84" spans="1:4" ht="12.75">
      <c r="A84" s="124"/>
      <c r="B84" s="124"/>
      <c r="C84" s="124"/>
      <c r="D84" s="124"/>
    </row>
    <row r="85" spans="1:4" ht="12.75">
      <c r="A85" s="124"/>
      <c r="B85" s="124"/>
      <c r="C85" s="124"/>
      <c r="D85" s="124"/>
    </row>
    <row r="86" spans="1:4" ht="12.75">
      <c r="A86" s="124"/>
      <c r="B86" s="124"/>
      <c r="C86" s="124"/>
      <c r="D86" s="124"/>
    </row>
    <row r="87" spans="1:4" ht="12.75">
      <c r="A87" s="124"/>
      <c r="B87" s="124"/>
      <c r="C87" s="124"/>
      <c r="D87" s="124"/>
    </row>
    <row r="88" spans="1:4" ht="12.75">
      <c r="A88" s="124"/>
      <c r="B88" s="124"/>
      <c r="C88" s="124"/>
      <c r="D88" s="124"/>
    </row>
    <row r="89" spans="1:4" ht="14.25">
      <c r="A89"/>
      <c r="B89"/>
      <c r="C89"/>
      <c r="D89"/>
    </row>
    <row r="90" spans="1:4" ht="14.25">
      <c r="A90"/>
      <c r="B90"/>
      <c r="C90"/>
      <c r="D90"/>
    </row>
    <row r="91" spans="1:4" ht="14.25">
      <c r="A91"/>
      <c r="B91"/>
      <c r="C91"/>
      <c r="D91"/>
    </row>
    <row r="92" spans="1:4" ht="14.25">
      <c r="A92"/>
      <c r="B92"/>
      <c r="C92"/>
      <c r="D92"/>
    </row>
    <row r="93" spans="1:4" ht="14.25">
      <c r="A93"/>
      <c r="B93"/>
      <c r="C93"/>
      <c r="D93"/>
    </row>
    <row r="94" spans="1:4" ht="14.25">
      <c r="A94"/>
      <c r="B94"/>
      <c r="C94"/>
      <c r="D94"/>
    </row>
    <row r="95" spans="1:4" ht="14.25">
      <c r="A95"/>
      <c r="B95"/>
      <c r="C95"/>
      <c r="D95"/>
    </row>
    <row r="96" spans="1:4" ht="14.25">
      <c r="A96"/>
      <c r="B96"/>
      <c r="C96"/>
      <c r="D96"/>
    </row>
    <row r="97" spans="1:4" ht="14.25">
      <c r="A97"/>
      <c r="B97"/>
      <c r="C97"/>
      <c r="D97"/>
    </row>
    <row r="98" spans="1:4" ht="14.25">
      <c r="A98"/>
      <c r="B98"/>
      <c r="C98"/>
      <c r="D98"/>
    </row>
    <row r="99" spans="1:4" ht="14.25">
      <c r="A99"/>
      <c r="B99"/>
      <c r="C99"/>
      <c r="D99"/>
    </row>
    <row r="100" spans="1:4" ht="14.25">
      <c r="A100"/>
      <c r="B100"/>
      <c r="C100"/>
      <c r="D100"/>
    </row>
    <row r="101" spans="1:4" ht="14.25">
      <c r="A101"/>
      <c r="B101"/>
      <c r="C101"/>
      <c r="D101"/>
    </row>
    <row r="102" spans="1:4" ht="14.25">
      <c r="A102"/>
      <c r="B102"/>
      <c r="C102"/>
      <c r="D102"/>
    </row>
    <row r="103" spans="1:4" ht="14.25">
      <c r="A103"/>
      <c r="B103"/>
      <c r="C103"/>
      <c r="D103"/>
    </row>
    <row r="104" spans="1:4" ht="14.25">
      <c r="A104"/>
      <c r="B104"/>
      <c r="C104"/>
      <c r="D104"/>
    </row>
    <row r="105" spans="1:4" ht="14.25">
      <c r="A105"/>
      <c r="B105"/>
      <c r="C105"/>
      <c r="D105"/>
    </row>
    <row r="106" spans="1:4" ht="14.25">
      <c r="A106"/>
      <c r="B106"/>
      <c r="C106"/>
      <c r="D106"/>
    </row>
  </sheetData>
  <sheetProtection/>
  <mergeCells count="2">
    <mergeCell ref="A3:I3"/>
    <mergeCell ref="A78:N78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zoomScalePageLayoutView="0" workbookViewId="0" topLeftCell="B60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7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/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/>
      <c r="I37" s="127"/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/>
      <c r="I59" s="127"/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/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70</v>
      </c>
      <c r="D66" s="40">
        <v>68</v>
      </c>
      <c r="E66" s="40">
        <v>57</v>
      </c>
      <c r="F66" s="41">
        <f>IF(D66&gt;0,100*E66/D66,0)</f>
        <v>83.82352941176471</v>
      </c>
      <c r="G66" s="42"/>
      <c r="H66" s="126">
        <v>0.182</v>
      </c>
      <c r="I66" s="127">
        <v>0.156</v>
      </c>
      <c r="J66" s="127">
        <v>0.13</v>
      </c>
      <c r="K66" s="43">
        <f>IF(I66&gt;0,100*J66/I66,0)</f>
        <v>83.33333333333333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>
        <v>13650</v>
      </c>
      <c r="D73" s="31">
        <v>15036</v>
      </c>
      <c r="E73" s="31">
        <v>13278</v>
      </c>
      <c r="F73" s="32"/>
      <c r="G73" s="32"/>
      <c r="H73" s="125">
        <v>32.725</v>
      </c>
      <c r="I73" s="125">
        <v>40.14525</v>
      </c>
      <c r="J73" s="125">
        <v>39.15</v>
      </c>
      <c r="K73" s="34"/>
    </row>
    <row r="74" spans="1:11" s="35" customFormat="1" ht="11.25" customHeight="1">
      <c r="A74" s="37" t="s">
        <v>58</v>
      </c>
      <c r="B74" s="30"/>
      <c r="C74" s="31">
        <v>5565</v>
      </c>
      <c r="D74" s="31">
        <v>6500</v>
      </c>
      <c r="E74" s="31">
        <v>5406</v>
      </c>
      <c r="F74" s="32"/>
      <c r="G74" s="32"/>
      <c r="H74" s="125">
        <v>8.701</v>
      </c>
      <c r="I74" s="125">
        <v>17.55</v>
      </c>
      <c r="J74" s="125">
        <v>14.596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>
        <v>660</v>
      </c>
      <c r="D76" s="31">
        <v>435</v>
      </c>
      <c r="E76" s="31">
        <v>400</v>
      </c>
      <c r="F76" s="32"/>
      <c r="G76" s="32"/>
      <c r="H76" s="125">
        <v>0.937</v>
      </c>
      <c r="I76" s="125">
        <v>1.128</v>
      </c>
      <c r="J76" s="125">
        <v>0.954</v>
      </c>
      <c r="K76" s="34"/>
    </row>
    <row r="77" spans="1:11" s="35" customFormat="1" ht="11.25" customHeight="1">
      <c r="A77" s="37" t="s">
        <v>61</v>
      </c>
      <c r="B77" s="30"/>
      <c r="C77" s="31">
        <v>4760</v>
      </c>
      <c r="D77" s="31">
        <v>5273</v>
      </c>
      <c r="E77" s="31">
        <v>4823</v>
      </c>
      <c r="F77" s="32"/>
      <c r="G77" s="32"/>
      <c r="H77" s="125">
        <v>4</v>
      </c>
      <c r="I77" s="125">
        <v>16.3</v>
      </c>
      <c r="J77" s="125">
        <v>12.056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>
        <v>39165</v>
      </c>
      <c r="D79" s="31">
        <v>47165</v>
      </c>
      <c r="E79" s="31">
        <v>39420</v>
      </c>
      <c r="F79" s="32"/>
      <c r="G79" s="32"/>
      <c r="H79" s="125">
        <v>99.059</v>
      </c>
      <c r="I79" s="125">
        <v>150.877</v>
      </c>
      <c r="J79" s="125">
        <v>115</v>
      </c>
      <c r="K79" s="34"/>
    </row>
    <row r="80" spans="1:11" s="44" customFormat="1" ht="11.25" customHeight="1">
      <c r="A80" s="45" t="s">
        <v>64</v>
      </c>
      <c r="B80" s="39"/>
      <c r="C80" s="40">
        <v>63800</v>
      </c>
      <c r="D80" s="40">
        <v>74409</v>
      </c>
      <c r="E80" s="40">
        <v>63327</v>
      </c>
      <c r="F80" s="41">
        <f>IF(D80&gt;0,100*E80/D80,0)</f>
        <v>85.10664032576705</v>
      </c>
      <c r="G80" s="42"/>
      <c r="H80" s="126">
        <v>145.422</v>
      </c>
      <c r="I80" s="127">
        <v>226.00025</v>
      </c>
      <c r="J80" s="127">
        <v>181.756</v>
      </c>
      <c r="K80" s="43">
        <f>IF(I80&gt;0,100*J80/I80,0)</f>
        <v>80.42291988615057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63870</v>
      </c>
      <c r="D87" s="57">
        <v>74477</v>
      </c>
      <c r="E87" s="57">
        <v>63384</v>
      </c>
      <c r="F87" s="58">
        <f>IF(D87&gt;0,100*E87/D87,0)</f>
        <v>85.10546880244908</v>
      </c>
      <c r="G87" s="42"/>
      <c r="H87" s="128">
        <v>145.60399999999998</v>
      </c>
      <c r="I87" s="129">
        <v>226.15625</v>
      </c>
      <c r="J87" s="129">
        <v>181.886</v>
      </c>
      <c r="K87" s="58">
        <f>IF(I87&gt;0,100*J87/I87,0)</f>
        <v>80.42492745612823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zoomScalePageLayoutView="0" workbookViewId="0" topLeftCell="B54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6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36</v>
      </c>
      <c r="D17" s="40">
        <v>5</v>
      </c>
      <c r="E17" s="40">
        <v>34</v>
      </c>
      <c r="F17" s="41">
        <f>IF(D17&gt;0,100*E17/D17,0)</f>
        <v>680</v>
      </c>
      <c r="G17" s="42"/>
      <c r="H17" s="126">
        <v>0.047</v>
      </c>
      <c r="I17" s="127">
        <v>0.007</v>
      </c>
      <c r="J17" s="127">
        <v>0.047</v>
      </c>
      <c r="K17" s="43">
        <f>IF(I17&gt;0,100*J17/I17,0)</f>
        <v>671.4285714285714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1932</v>
      </c>
      <c r="D19" s="31">
        <v>1129</v>
      </c>
      <c r="E19" s="31">
        <v>1868</v>
      </c>
      <c r="F19" s="32"/>
      <c r="G19" s="32"/>
      <c r="H19" s="125">
        <v>3.864</v>
      </c>
      <c r="I19" s="125">
        <v>3.161</v>
      </c>
      <c r="J19" s="125">
        <v>6.164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1932</v>
      </c>
      <c r="D22" s="40">
        <v>1129</v>
      </c>
      <c r="E22" s="40">
        <v>1868</v>
      </c>
      <c r="F22" s="41">
        <f>IF(D22&gt;0,100*E22/D22,0)</f>
        <v>165.4561558901683</v>
      </c>
      <c r="G22" s="42"/>
      <c r="H22" s="126">
        <v>3.864</v>
      </c>
      <c r="I22" s="127">
        <v>3.161</v>
      </c>
      <c r="J22" s="127">
        <v>6.164</v>
      </c>
      <c r="K22" s="43">
        <f>IF(I22&gt;0,100*J22/I22,0)</f>
        <v>195.00158177791837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5082</v>
      </c>
      <c r="D24" s="40">
        <v>4106</v>
      </c>
      <c r="E24" s="40">
        <v>3961</v>
      </c>
      <c r="F24" s="41">
        <f>IF(D24&gt;0,100*E24/D24,0)</f>
        <v>96.46858256210423</v>
      </c>
      <c r="G24" s="42"/>
      <c r="H24" s="126">
        <v>9.502</v>
      </c>
      <c r="I24" s="127">
        <v>9.297</v>
      </c>
      <c r="J24" s="127">
        <v>8.96</v>
      </c>
      <c r="K24" s="43">
        <f>IF(I24&gt;0,100*J24/I24,0)</f>
        <v>96.37517478756588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1090</v>
      </c>
      <c r="D26" s="40">
        <v>800</v>
      </c>
      <c r="E26" s="40">
        <v>700</v>
      </c>
      <c r="F26" s="41">
        <f>IF(D26&gt;0,100*E26/D26,0)</f>
        <v>87.5</v>
      </c>
      <c r="G26" s="42"/>
      <c r="H26" s="126">
        <v>2.689</v>
      </c>
      <c r="I26" s="127">
        <v>1.75</v>
      </c>
      <c r="J26" s="127">
        <v>1.45</v>
      </c>
      <c r="K26" s="43">
        <f>IF(I26&gt;0,100*J26/I26,0)</f>
        <v>82.85714285714286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2702</v>
      </c>
      <c r="D28" s="31">
        <v>2623</v>
      </c>
      <c r="E28" s="31">
        <v>714</v>
      </c>
      <c r="F28" s="32"/>
      <c r="G28" s="32"/>
      <c r="H28" s="125">
        <v>6.613</v>
      </c>
      <c r="I28" s="125">
        <v>5.7</v>
      </c>
      <c r="J28" s="125">
        <v>1.481</v>
      </c>
      <c r="K28" s="34"/>
    </row>
    <row r="29" spans="1:11" s="35" customFormat="1" ht="11.25" customHeight="1">
      <c r="A29" s="37" t="s">
        <v>22</v>
      </c>
      <c r="B29" s="30"/>
      <c r="C29" s="31">
        <v>4767</v>
      </c>
      <c r="D29" s="31">
        <v>5040</v>
      </c>
      <c r="E29" s="31">
        <v>3481</v>
      </c>
      <c r="F29" s="32"/>
      <c r="G29" s="32"/>
      <c r="H29" s="125">
        <v>5.671</v>
      </c>
      <c r="I29" s="125">
        <v>3.047</v>
      </c>
      <c r="J29" s="125">
        <v>2.763</v>
      </c>
      <c r="K29" s="34"/>
    </row>
    <row r="30" spans="1:11" s="35" customFormat="1" ht="11.25" customHeight="1">
      <c r="A30" s="37" t="s">
        <v>23</v>
      </c>
      <c r="B30" s="30"/>
      <c r="C30" s="31">
        <v>6952</v>
      </c>
      <c r="D30" s="31">
        <v>6246</v>
      </c>
      <c r="E30" s="31">
        <v>6384</v>
      </c>
      <c r="F30" s="32"/>
      <c r="G30" s="32"/>
      <c r="H30" s="125">
        <v>7.242</v>
      </c>
      <c r="I30" s="125">
        <v>5.499</v>
      </c>
      <c r="J30" s="125">
        <v>5.46</v>
      </c>
      <c r="K30" s="34"/>
    </row>
    <row r="31" spans="1:11" s="44" customFormat="1" ht="11.25" customHeight="1">
      <c r="A31" s="45" t="s">
        <v>24</v>
      </c>
      <c r="B31" s="39"/>
      <c r="C31" s="40">
        <v>14421</v>
      </c>
      <c r="D31" s="40">
        <v>13909</v>
      </c>
      <c r="E31" s="40">
        <v>10579</v>
      </c>
      <c r="F31" s="41">
        <f>IF(D31&gt;0,100*E31/D31,0)</f>
        <v>76.05866705011144</v>
      </c>
      <c r="G31" s="42"/>
      <c r="H31" s="126">
        <v>19.526</v>
      </c>
      <c r="I31" s="127">
        <v>14.245999999999999</v>
      </c>
      <c r="J31" s="127">
        <v>9.704</v>
      </c>
      <c r="K31" s="43">
        <f>IF(I31&gt;0,100*J31/I31,0)</f>
        <v>68.11736627825356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315</v>
      </c>
      <c r="D33" s="31">
        <v>276</v>
      </c>
      <c r="E33" s="31">
        <v>325</v>
      </c>
      <c r="F33" s="32"/>
      <c r="G33" s="32"/>
      <c r="H33" s="125">
        <v>0.626</v>
      </c>
      <c r="I33" s="125">
        <v>0.41</v>
      </c>
      <c r="J33" s="125">
        <v>0.65</v>
      </c>
      <c r="K33" s="34"/>
    </row>
    <row r="34" spans="1:11" s="35" customFormat="1" ht="11.25" customHeight="1">
      <c r="A34" s="37" t="s">
        <v>26</v>
      </c>
      <c r="B34" s="30"/>
      <c r="C34" s="31">
        <v>2093</v>
      </c>
      <c r="D34" s="31">
        <v>1864</v>
      </c>
      <c r="E34" s="31">
        <v>1621</v>
      </c>
      <c r="F34" s="32"/>
      <c r="G34" s="32"/>
      <c r="H34" s="125">
        <v>4.76</v>
      </c>
      <c r="I34" s="125">
        <v>4.15</v>
      </c>
      <c r="J34" s="125">
        <v>3.75</v>
      </c>
      <c r="K34" s="34"/>
    </row>
    <row r="35" spans="1:11" s="35" customFormat="1" ht="11.25" customHeight="1">
      <c r="A35" s="37" t="s">
        <v>27</v>
      </c>
      <c r="B35" s="30"/>
      <c r="C35" s="31">
        <v>77</v>
      </c>
      <c r="D35" s="31">
        <v>70</v>
      </c>
      <c r="E35" s="31">
        <v>410</v>
      </c>
      <c r="F35" s="32"/>
      <c r="G35" s="32"/>
      <c r="H35" s="125">
        <v>0.15</v>
      </c>
      <c r="I35" s="125">
        <v>0.14</v>
      </c>
      <c r="J35" s="125">
        <v>0.82</v>
      </c>
      <c r="K35" s="34"/>
    </row>
    <row r="36" spans="1:11" s="35" customFormat="1" ht="11.25" customHeight="1">
      <c r="A36" s="37" t="s">
        <v>28</v>
      </c>
      <c r="B36" s="30"/>
      <c r="C36" s="31">
        <v>3</v>
      </c>
      <c r="D36" s="31"/>
      <c r="E36" s="31">
        <v>11</v>
      </c>
      <c r="F36" s="32"/>
      <c r="G36" s="32"/>
      <c r="H36" s="125">
        <v>0.003</v>
      </c>
      <c r="I36" s="125"/>
      <c r="J36" s="125">
        <v>0.022</v>
      </c>
      <c r="K36" s="34"/>
    </row>
    <row r="37" spans="1:11" s="44" customFormat="1" ht="11.25" customHeight="1">
      <c r="A37" s="38" t="s">
        <v>29</v>
      </c>
      <c r="B37" s="39"/>
      <c r="C37" s="40">
        <v>2488</v>
      </c>
      <c r="D37" s="40">
        <v>2210</v>
      </c>
      <c r="E37" s="40">
        <v>2367</v>
      </c>
      <c r="F37" s="41">
        <f>IF(D37&gt;0,100*E37/D37,0)</f>
        <v>107.10407239819004</v>
      </c>
      <c r="G37" s="42"/>
      <c r="H37" s="126">
        <v>5.539000000000001</v>
      </c>
      <c r="I37" s="127">
        <v>4.7</v>
      </c>
      <c r="J37" s="127">
        <v>5.242000000000001</v>
      </c>
      <c r="K37" s="43">
        <f>IF(I37&gt;0,100*J37/I37,0)</f>
        <v>111.53191489361703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6</v>
      </c>
      <c r="D39" s="40">
        <v>6</v>
      </c>
      <c r="E39" s="40">
        <v>4</v>
      </c>
      <c r="F39" s="41">
        <f>IF(D39&gt;0,100*E39/D39,0)</f>
        <v>66.66666666666667</v>
      </c>
      <c r="G39" s="42"/>
      <c r="H39" s="126">
        <v>0.009</v>
      </c>
      <c r="I39" s="127">
        <v>0.002</v>
      </c>
      <c r="J39" s="127">
        <v>0.006</v>
      </c>
      <c r="K39" s="43">
        <f>IF(I39&gt;0,100*J39/I39,0)</f>
        <v>300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6599</v>
      </c>
      <c r="D41" s="31">
        <v>4129</v>
      </c>
      <c r="E41" s="31">
        <v>4955</v>
      </c>
      <c r="F41" s="32"/>
      <c r="G41" s="32"/>
      <c r="H41" s="125">
        <v>6.307</v>
      </c>
      <c r="I41" s="125">
        <v>3.585</v>
      </c>
      <c r="J41" s="125">
        <v>4.381</v>
      </c>
      <c r="K41" s="34"/>
    </row>
    <row r="42" spans="1:11" s="35" customFormat="1" ht="11.25" customHeight="1">
      <c r="A42" s="37" t="s">
        <v>32</v>
      </c>
      <c r="B42" s="30"/>
      <c r="C42" s="31">
        <v>69433</v>
      </c>
      <c r="D42" s="31">
        <v>56715</v>
      </c>
      <c r="E42" s="31">
        <v>58113</v>
      </c>
      <c r="F42" s="32"/>
      <c r="G42" s="32"/>
      <c r="H42" s="125">
        <v>84.246</v>
      </c>
      <c r="I42" s="125">
        <v>68.981</v>
      </c>
      <c r="J42" s="125">
        <v>64.699</v>
      </c>
      <c r="K42" s="34"/>
    </row>
    <row r="43" spans="1:11" s="35" customFormat="1" ht="11.25" customHeight="1">
      <c r="A43" s="37" t="s">
        <v>33</v>
      </c>
      <c r="B43" s="30"/>
      <c r="C43" s="31">
        <v>7040</v>
      </c>
      <c r="D43" s="31">
        <v>6328</v>
      </c>
      <c r="E43" s="31">
        <v>8375</v>
      </c>
      <c r="F43" s="32"/>
      <c r="G43" s="32"/>
      <c r="H43" s="125">
        <v>11.376</v>
      </c>
      <c r="I43" s="125">
        <v>8.137</v>
      </c>
      <c r="J43" s="125">
        <v>12.15</v>
      </c>
      <c r="K43" s="34"/>
    </row>
    <row r="44" spans="1:11" s="35" customFormat="1" ht="11.25" customHeight="1">
      <c r="A44" s="37" t="s">
        <v>34</v>
      </c>
      <c r="B44" s="30"/>
      <c r="C44" s="31">
        <v>43820</v>
      </c>
      <c r="D44" s="31">
        <v>41358</v>
      </c>
      <c r="E44" s="31">
        <v>37141</v>
      </c>
      <c r="F44" s="32"/>
      <c r="G44" s="32"/>
      <c r="H44" s="125">
        <v>66.501</v>
      </c>
      <c r="I44" s="125">
        <v>49.304</v>
      </c>
      <c r="J44" s="125">
        <v>44.697</v>
      </c>
      <c r="K44" s="34"/>
    </row>
    <row r="45" spans="1:11" s="35" customFormat="1" ht="11.25" customHeight="1">
      <c r="A45" s="37" t="s">
        <v>35</v>
      </c>
      <c r="B45" s="30"/>
      <c r="C45" s="31">
        <v>18767</v>
      </c>
      <c r="D45" s="31">
        <v>12910</v>
      </c>
      <c r="E45" s="31">
        <v>13810</v>
      </c>
      <c r="F45" s="32"/>
      <c r="G45" s="32"/>
      <c r="H45" s="125">
        <v>16.796</v>
      </c>
      <c r="I45" s="125">
        <v>13.021</v>
      </c>
      <c r="J45" s="125">
        <v>12.058</v>
      </c>
      <c r="K45" s="34"/>
    </row>
    <row r="46" spans="1:11" s="35" customFormat="1" ht="11.25" customHeight="1">
      <c r="A46" s="37" t="s">
        <v>36</v>
      </c>
      <c r="B46" s="30"/>
      <c r="C46" s="31">
        <v>27747</v>
      </c>
      <c r="D46" s="31">
        <v>26167</v>
      </c>
      <c r="E46" s="31">
        <v>27318</v>
      </c>
      <c r="F46" s="32"/>
      <c r="G46" s="32"/>
      <c r="H46" s="125">
        <v>22.625</v>
      </c>
      <c r="I46" s="125">
        <v>29.042</v>
      </c>
      <c r="J46" s="125">
        <v>22.587</v>
      </c>
      <c r="K46" s="34"/>
    </row>
    <row r="47" spans="1:11" s="35" customFormat="1" ht="11.25" customHeight="1">
      <c r="A47" s="37" t="s">
        <v>37</v>
      </c>
      <c r="B47" s="30"/>
      <c r="C47" s="31">
        <v>36410</v>
      </c>
      <c r="D47" s="31">
        <v>38429</v>
      </c>
      <c r="E47" s="31">
        <v>38039</v>
      </c>
      <c r="F47" s="32"/>
      <c r="G47" s="32"/>
      <c r="H47" s="125">
        <v>46.17</v>
      </c>
      <c r="I47" s="125">
        <v>52.103</v>
      </c>
      <c r="J47" s="125">
        <v>51.006</v>
      </c>
      <c r="K47" s="34"/>
    </row>
    <row r="48" spans="1:11" s="35" customFormat="1" ht="11.25" customHeight="1">
      <c r="A48" s="37" t="s">
        <v>38</v>
      </c>
      <c r="B48" s="30"/>
      <c r="C48" s="31">
        <v>57750</v>
      </c>
      <c r="D48" s="31">
        <v>48734</v>
      </c>
      <c r="E48" s="31">
        <v>45973</v>
      </c>
      <c r="F48" s="32"/>
      <c r="G48" s="32"/>
      <c r="H48" s="125">
        <v>84.463</v>
      </c>
      <c r="I48" s="125">
        <v>46.395</v>
      </c>
      <c r="J48" s="125">
        <v>43.332</v>
      </c>
      <c r="K48" s="34"/>
    </row>
    <row r="49" spans="1:11" s="35" customFormat="1" ht="11.25" customHeight="1">
      <c r="A49" s="37" t="s">
        <v>39</v>
      </c>
      <c r="B49" s="30"/>
      <c r="C49" s="31">
        <v>24835</v>
      </c>
      <c r="D49" s="31">
        <v>21545</v>
      </c>
      <c r="E49" s="31">
        <v>21626</v>
      </c>
      <c r="F49" s="32"/>
      <c r="G49" s="32"/>
      <c r="H49" s="125">
        <v>29.292</v>
      </c>
      <c r="I49" s="125">
        <v>24.544</v>
      </c>
      <c r="J49" s="125">
        <v>23.076</v>
      </c>
      <c r="K49" s="34"/>
    </row>
    <row r="50" spans="1:11" s="44" customFormat="1" ht="11.25" customHeight="1">
      <c r="A50" s="45" t="s">
        <v>40</v>
      </c>
      <c r="B50" s="39"/>
      <c r="C50" s="40">
        <v>292401</v>
      </c>
      <c r="D50" s="40">
        <v>256315</v>
      </c>
      <c r="E50" s="40">
        <v>255350</v>
      </c>
      <c r="F50" s="41">
        <f>IF(D50&gt;0,100*E50/D50,0)</f>
        <v>99.6235101340148</v>
      </c>
      <c r="G50" s="42"/>
      <c r="H50" s="126">
        <v>367.77600000000007</v>
      </c>
      <c r="I50" s="127">
        <v>295.112</v>
      </c>
      <c r="J50" s="127">
        <v>277.986</v>
      </c>
      <c r="K50" s="43">
        <f>IF(I50&gt;0,100*J50/I50,0)</f>
        <v>94.19677952777249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1472</v>
      </c>
      <c r="D52" s="40">
        <v>1472</v>
      </c>
      <c r="E52" s="40">
        <v>1472</v>
      </c>
      <c r="F52" s="41">
        <f>IF(D52&gt;0,100*E52/D52,0)</f>
        <v>100</v>
      </c>
      <c r="G52" s="42"/>
      <c r="H52" s="126">
        <v>1.552</v>
      </c>
      <c r="I52" s="127">
        <v>1.552</v>
      </c>
      <c r="J52" s="127">
        <v>1.552</v>
      </c>
      <c r="K52" s="43">
        <f>IF(I52&gt;0,100*J52/I52,0)</f>
        <v>100.00000000000001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6551</v>
      </c>
      <c r="D54" s="31">
        <v>5275</v>
      </c>
      <c r="E54" s="31">
        <v>3739</v>
      </c>
      <c r="F54" s="32"/>
      <c r="G54" s="32"/>
      <c r="H54" s="125">
        <v>8.428</v>
      </c>
      <c r="I54" s="125">
        <v>6.818</v>
      </c>
      <c r="J54" s="125">
        <v>4.779</v>
      </c>
      <c r="K54" s="34"/>
    </row>
    <row r="55" spans="1:11" s="35" customFormat="1" ht="11.25" customHeight="1">
      <c r="A55" s="37" t="s">
        <v>43</v>
      </c>
      <c r="B55" s="30"/>
      <c r="C55" s="31">
        <v>2545</v>
      </c>
      <c r="D55" s="31">
        <v>1842</v>
      </c>
      <c r="E55" s="31">
        <v>1034</v>
      </c>
      <c r="F55" s="32"/>
      <c r="G55" s="32"/>
      <c r="H55" s="125">
        <v>1.78</v>
      </c>
      <c r="I55" s="125">
        <v>1.475</v>
      </c>
      <c r="J55" s="125">
        <v>0.775</v>
      </c>
      <c r="K55" s="34"/>
    </row>
    <row r="56" spans="1:11" s="35" customFormat="1" ht="11.25" customHeight="1">
      <c r="A56" s="37" t="s">
        <v>44</v>
      </c>
      <c r="B56" s="30"/>
      <c r="C56" s="31">
        <v>156704</v>
      </c>
      <c r="D56" s="31">
        <v>147500</v>
      </c>
      <c r="E56" s="31">
        <v>140000</v>
      </c>
      <c r="F56" s="32"/>
      <c r="G56" s="32"/>
      <c r="H56" s="125">
        <v>142.111</v>
      </c>
      <c r="I56" s="125">
        <v>147.5</v>
      </c>
      <c r="J56" s="125">
        <v>56</v>
      </c>
      <c r="K56" s="34"/>
    </row>
    <row r="57" spans="1:11" s="35" customFormat="1" ht="11.25" customHeight="1">
      <c r="A57" s="37" t="s">
        <v>45</v>
      </c>
      <c r="B57" s="30"/>
      <c r="C57" s="31">
        <v>32793</v>
      </c>
      <c r="D57" s="31">
        <v>30518</v>
      </c>
      <c r="E57" s="31">
        <v>31130</v>
      </c>
      <c r="F57" s="32"/>
      <c r="G57" s="32"/>
      <c r="H57" s="125">
        <v>31.173</v>
      </c>
      <c r="I57" s="125">
        <v>25.9403</v>
      </c>
      <c r="J57" s="125">
        <v>26.58185</v>
      </c>
      <c r="K57" s="34"/>
    </row>
    <row r="58" spans="1:11" s="35" customFormat="1" ht="11.25" customHeight="1">
      <c r="A58" s="37" t="s">
        <v>46</v>
      </c>
      <c r="B58" s="30"/>
      <c r="C58" s="31">
        <v>4444</v>
      </c>
      <c r="D58" s="31">
        <v>7286</v>
      </c>
      <c r="E58" s="31">
        <v>6775</v>
      </c>
      <c r="F58" s="32"/>
      <c r="G58" s="32"/>
      <c r="H58" s="125">
        <v>4.38</v>
      </c>
      <c r="I58" s="125">
        <v>5.015</v>
      </c>
      <c r="J58" s="125">
        <v>1.743</v>
      </c>
      <c r="K58" s="34"/>
    </row>
    <row r="59" spans="1:11" s="44" customFormat="1" ht="11.25" customHeight="1">
      <c r="A59" s="38" t="s">
        <v>47</v>
      </c>
      <c r="B59" s="39"/>
      <c r="C59" s="40">
        <v>203037</v>
      </c>
      <c r="D59" s="40">
        <v>192421</v>
      </c>
      <c r="E59" s="40">
        <v>182678</v>
      </c>
      <c r="F59" s="41">
        <f>IF(D59&gt;0,100*E59/D59,0)</f>
        <v>94.93662334152717</v>
      </c>
      <c r="G59" s="42"/>
      <c r="H59" s="126">
        <v>187.87199999999999</v>
      </c>
      <c r="I59" s="127">
        <v>186.7483</v>
      </c>
      <c r="J59" s="127">
        <v>89.87885</v>
      </c>
      <c r="K59" s="43">
        <f>IF(I59&gt;0,100*J59/I59,0)</f>
        <v>48.128336375752816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648</v>
      </c>
      <c r="D61" s="31">
        <v>300</v>
      </c>
      <c r="E61" s="31">
        <v>300</v>
      </c>
      <c r="F61" s="32"/>
      <c r="G61" s="32"/>
      <c r="H61" s="125">
        <v>0.802</v>
      </c>
      <c r="I61" s="125">
        <v>0.25</v>
      </c>
      <c r="J61" s="125">
        <v>0.3</v>
      </c>
      <c r="K61" s="34"/>
    </row>
    <row r="62" spans="1:11" s="35" customFormat="1" ht="11.25" customHeight="1">
      <c r="A62" s="37" t="s">
        <v>49</v>
      </c>
      <c r="B62" s="30"/>
      <c r="C62" s="31">
        <v>6</v>
      </c>
      <c r="D62" s="31"/>
      <c r="E62" s="31"/>
      <c r="F62" s="32"/>
      <c r="G62" s="32"/>
      <c r="H62" s="125">
        <v>0.003</v>
      </c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>
        <v>567</v>
      </c>
      <c r="D63" s="31">
        <v>289</v>
      </c>
      <c r="E63" s="31">
        <v>465</v>
      </c>
      <c r="F63" s="32"/>
      <c r="G63" s="32"/>
      <c r="H63" s="125">
        <v>0.75</v>
      </c>
      <c r="I63" s="125">
        <v>0.116</v>
      </c>
      <c r="J63" s="125">
        <v>0.5</v>
      </c>
      <c r="K63" s="34"/>
    </row>
    <row r="64" spans="1:11" s="44" customFormat="1" ht="11.25" customHeight="1">
      <c r="A64" s="38" t="s">
        <v>51</v>
      </c>
      <c r="B64" s="39"/>
      <c r="C64" s="40">
        <v>1221</v>
      </c>
      <c r="D64" s="40">
        <v>589</v>
      </c>
      <c r="E64" s="40">
        <v>765</v>
      </c>
      <c r="F64" s="41">
        <f>IF(D64&gt;0,100*E64/D64,0)</f>
        <v>129.8811544991511</v>
      </c>
      <c r="G64" s="42"/>
      <c r="H64" s="126">
        <v>1.5550000000000002</v>
      </c>
      <c r="I64" s="127">
        <v>0.366</v>
      </c>
      <c r="J64" s="127">
        <v>0.8</v>
      </c>
      <c r="K64" s="43">
        <f>IF(I64&gt;0,100*J64/I64,0)</f>
        <v>218.5792349726776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107</v>
      </c>
      <c r="D66" s="40">
        <v>95</v>
      </c>
      <c r="E66" s="40">
        <v>85</v>
      </c>
      <c r="F66" s="41">
        <f>IF(D66&gt;0,100*E66/D66,0)</f>
        <v>89.47368421052632</v>
      </c>
      <c r="G66" s="42"/>
      <c r="H66" s="126">
        <v>0.151</v>
      </c>
      <c r="I66" s="127">
        <v>0.13</v>
      </c>
      <c r="J66" s="127">
        <v>0.085</v>
      </c>
      <c r="K66" s="43">
        <f>IF(I66&gt;0,100*J66/I66,0)</f>
        <v>65.38461538461539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20425</v>
      </c>
      <c r="D68" s="31">
        <v>19300</v>
      </c>
      <c r="E68" s="31">
        <v>19950</v>
      </c>
      <c r="F68" s="32"/>
      <c r="G68" s="32"/>
      <c r="H68" s="125">
        <v>30.025</v>
      </c>
      <c r="I68" s="125">
        <v>27.3</v>
      </c>
      <c r="J68" s="125">
        <v>19</v>
      </c>
      <c r="K68" s="34"/>
    </row>
    <row r="69" spans="1:11" s="35" customFormat="1" ht="11.25" customHeight="1">
      <c r="A69" s="37" t="s">
        <v>54</v>
      </c>
      <c r="B69" s="30"/>
      <c r="C69" s="31">
        <v>716</v>
      </c>
      <c r="D69" s="31">
        <v>600</v>
      </c>
      <c r="E69" s="31">
        <v>900</v>
      </c>
      <c r="F69" s="32"/>
      <c r="G69" s="32"/>
      <c r="H69" s="125">
        <v>1.872</v>
      </c>
      <c r="I69" s="125">
        <v>2</v>
      </c>
      <c r="J69" s="125">
        <v>2</v>
      </c>
      <c r="K69" s="34"/>
    </row>
    <row r="70" spans="1:11" s="44" customFormat="1" ht="11.25" customHeight="1">
      <c r="A70" s="38" t="s">
        <v>55</v>
      </c>
      <c r="B70" s="39"/>
      <c r="C70" s="40">
        <v>21141</v>
      </c>
      <c r="D70" s="40">
        <v>19900</v>
      </c>
      <c r="E70" s="40">
        <v>20850</v>
      </c>
      <c r="F70" s="41">
        <f>IF(D70&gt;0,100*E70/D70,0)</f>
        <v>104.77386934673366</v>
      </c>
      <c r="G70" s="42"/>
      <c r="H70" s="126">
        <v>31.897</v>
      </c>
      <c r="I70" s="127">
        <v>29.3</v>
      </c>
      <c r="J70" s="127">
        <v>21</v>
      </c>
      <c r="K70" s="43">
        <f>IF(I70&gt;0,100*J70/I70,0)</f>
        <v>71.67235494880546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90</v>
      </c>
      <c r="D72" s="31">
        <v>15</v>
      </c>
      <c r="E72" s="31"/>
      <c r="F72" s="32"/>
      <c r="G72" s="32"/>
      <c r="H72" s="125">
        <v>0.069</v>
      </c>
      <c r="I72" s="125">
        <v>0.005</v>
      </c>
      <c r="J72" s="125"/>
      <c r="K72" s="34"/>
    </row>
    <row r="73" spans="1:11" s="35" customFormat="1" ht="11.25" customHeight="1">
      <c r="A73" s="37" t="s">
        <v>57</v>
      </c>
      <c r="B73" s="30"/>
      <c r="C73" s="31">
        <v>65816</v>
      </c>
      <c r="D73" s="31">
        <v>63802</v>
      </c>
      <c r="E73" s="31">
        <v>60856</v>
      </c>
      <c r="F73" s="32"/>
      <c r="G73" s="32"/>
      <c r="H73" s="125">
        <v>78.121</v>
      </c>
      <c r="I73" s="125">
        <v>97.45</v>
      </c>
      <c r="J73" s="125">
        <v>81.1</v>
      </c>
      <c r="K73" s="34"/>
    </row>
    <row r="74" spans="1:11" s="35" customFormat="1" ht="11.25" customHeight="1">
      <c r="A74" s="37" t="s">
        <v>58</v>
      </c>
      <c r="B74" s="30"/>
      <c r="C74" s="31">
        <v>59340</v>
      </c>
      <c r="D74" s="31">
        <v>52620</v>
      </c>
      <c r="E74" s="31">
        <v>46868</v>
      </c>
      <c r="F74" s="32"/>
      <c r="G74" s="32"/>
      <c r="H74" s="125">
        <v>85</v>
      </c>
      <c r="I74" s="125">
        <v>86.823</v>
      </c>
      <c r="J74" s="125">
        <v>39.807</v>
      </c>
      <c r="K74" s="34"/>
    </row>
    <row r="75" spans="1:11" s="35" customFormat="1" ht="11.25" customHeight="1">
      <c r="A75" s="37" t="s">
        <v>59</v>
      </c>
      <c r="B75" s="30"/>
      <c r="C75" s="31">
        <v>3967</v>
      </c>
      <c r="D75" s="31">
        <v>2947.345</v>
      </c>
      <c r="E75" s="31">
        <v>2300</v>
      </c>
      <c r="F75" s="32"/>
      <c r="G75" s="32"/>
      <c r="H75" s="125">
        <v>3.659</v>
      </c>
      <c r="I75" s="125">
        <v>1.6609778721262918</v>
      </c>
      <c r="J75" s="125">
        <v>1.3685</v>
      </c>
      <c r="K75" s="34"/>
    </row>
    <row r="76" spans="1:11" s="35" customFormat="1" ht="11.25" customHeight="1">
      <c r="A76" s="37" t="s">
        <v>60</v>
      </c>
      <c r="B76" s="30"/>
      <c r="C76" s="31">
        <v>17768</v>
      </c>
      <c r="D76" s="31">
        <v>16876</v>
      </c>
      <c r="E76" s="31">
        <v>15844</v>
      </c>
      <c r="F76" s="32"/>
      <c r="G76" s="32"/>
      <c r="H76" s="125">
        <v>22.468</v>
      </c>
      <c r="I76" s="125">
        <v>27.015</v>
      </c>
      <c r="J76" s="125">
        <v>20.28</v>
      </c>
      <c r="K76" s="34"/>
    </row>
    <row r="77" spans="1:11" s="35" customFormat="1" ht="11.25" customHeight="1">
      <c r="A77" s="37" t="s">
        <v>61</v>
      </c>
      <c r="B77" s="30"/>
      <c r="C77" s="31">
        <v>3025</v>
      </c>
      <c r="D77" s="31">
        <v>2062</v>
      </c>
      <c r="E77" s="31">
        <v>2069</v>
      </c>
      <c r="F77" s="32"/>
      <c r="G77" s="32"/>
      <c r="H77" s="125">
        <v>1.601</v>
      </c>
      <c r="I77" s="125">
        <v>0.82</v>
      </c>
      <c r="J77" s="125">
        <v>0.9</v>
      </c>
      <c r="K77" s="34"/>
    </row>
    <row r="78" spans="1:11" s="35" customFormat="1" ht="11.25" customHeight="1">
      <c r="A78" s="37" t="s">
        <v>62</v>
      </c>
      <c r="B78" s="30"/>
      <c r="C78" s="31">
        <v>7501</v>
      </c>
      <c r="D78" s="31">
        <v>4875</v>
      </c>
      <c r="E78" s="31">
        <v>3600</v>
      </c>
      <c r="F78" s="32"/>
      <c r="G78" s="32"/>
      <c r="H78" s="125">
        <v>8.463</v>
      </c>
      <c r="I78" s="125">
        <v>4.729</v>
      </c>
      <c r="J78" s="125">
        <v>3.24</v>
      </c>
      <c r="K78" s="34"/>
    </row>
    <row r="79" spans="1:11" s="35" customFormat="1" ht="11.25" customHeight="1">
      <c r="A79" s="37" t="s">
        <v>63</v>
      </c>
      <c r="B79" s="30"/>
      <c r="C79" s="31">
        <v>163629</v>
      </c>
      <c r="D79" s="31">
        <v>145253</v>
      </c>
      <c r="E79" s="31">
        <v>131950</v>
      </c>
      <c r="F79" s="32"/>
      <c r="G79" s="32"/>
      <c r="H79" s="125">
        <v>206.714</v>
      </c>
      <c r="I79" s="125">
        <v>214.622</v>
      </c>
      <c r="J79" s="125">
        <v>118.755</v>
      </c>
      <c r="K79" s="34"/>
    </row>
    <row r="80" spans="1:11" s="44" customFormat="1" ht="11.25" customHeight="1">
      <c r="A80" s="45" t="s">
        <v>64</v>
      </c>
      <c r="B80" s="39"/>
      <c r="C80" s="40">
        <v>321136</v>
      </c>
      <c r="D80" s="40">
        <v>288450.345</v>
      </c>
      <c r="E80" s="40">
        <v>263487</v>
      </c>
      <c r="F80" s="41">
        <f>IF(D80&gt;0,100*E80/D80,0)</f>
        <v>91.34570457872049</v>
      </c>
      <c r="G80" s="42"/>
      <c r="H80" s="126">
        <v>406.09499999999997</v>
      </c>
      <c r="I80" s="127">
        <v>433.12497787212635</v>
      </c>
      <c r="J80" s="127">
        <v>265.45050000000003</v>
      </c>
      <c r="K80" s="43">
        <f>IF(I80&gt;0,100*J80/I80,0)</f>
        <v>61.287275858371366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865570</v>
      </c>
      <c r="D87" s="57">
        <v>781407.345</v>
      </c>
      <c r="E87" s="57">
        <v>744200</v>
      </c>
      <c r="F87" s="58">
        <f>IF(D87&gt;0,100*E87/D87,0)</f>
        <v>95.23841883006615</v>
      </c>
      <c r="G87" s="42"/>
      <c r="H87" s="128">
        <v>1038.074</v>
      </c>
      <c r="I87" s="129">
        <v>979.4962778721264</v>
      </c>
      <c r="J87" s="129">
        <v>688.3253500000001</v>
      </c>
      <c r="K87" s="58">
        <f>IF(I87&gt;0,100*J87/I87,0)</f>
        <v>70.27340129309417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21</v>
      </c>
      <c r="D24" s="40">
        <v>5</v>
      </c>
      <c r="E24" s="40">
        <v>26</v>
      </c>
      <c r="F24" s="41">
        <f>IF(D24&gt;0,100*E24/D24,0)</f>
        <v>520</v>
      </c>
      <c r="G24" s="42"/>
      <c r="H24" s="126">
        <v>0.054</v>
      </c>
      <c r="I24" s="127">
        <v>0.011</v>
      </c>
      <c r="J24" s="127">
        <v>0.067</v>
      </c>
      <c r="K24" s="43">
        <f>IF(I24&gt;0,100*J24/I24,0)</f>
        <v>609.0909090909091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>
        <v>12</v>
      </c>
      <c r="D30" s="31"/>
      <c r="E30" s="31"/>
      <c r="F30" s="32"/>
      <c r="G30" s="32"/>
      <c r="H30" s="125">
        <v>0.027</v>
      </c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>
        <v>12</v>
      </c>
      <c r="D31" s="40"/>
      <c r="E31" s="40"/>
      <c r="F31" s="41"/>
      <c r="G31" s="42"/>
      <c r="H31" s="126">
        <v>0.027</v>
      </c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>
        <v>21</v>
      </c>
      <c r="D34" s="31">
        <v>29</v>
      </c>
      <c r="E34" s="31">
        <v>44</v>
      </c>
      <c r="F34" s="32"/>
      <c r="G34" s="32"/>
      <c r="H34" s="125">
        <v>0.038</v>
      </c>
      <c r="I34" s="125">
        <v>0.064</v>
      </c>
      <c r="J34" s="125">
        <v>0.08</v>
      </c>
      <c r="K34" s="34"/>
    </row>
    <row r="35" spans="1:11" s="35" customFormat="1" ht="11.25" customHeight="1">
      <c r="A35" s="37" t="s">
        <v>27</v>
      </c>
      <c r="B35" s="30"/>
      <c r="C35" s="31">
        <v>14</v>
      </c>
      <c r="D35" s="31">
        <v>8</v>
      </c>
      <c r="E35" s="31">
        <v>20</v>
      </c>
      <c r="F35" s="32"/>
      <c r="G35" s="32"/>
      <c r="H35" s="125">
        <v>0.025</v>
      </c>
      <c r="I35" s="125">
        <v>0.014</v>
      </c>
      <c r="J35" s="125">
        <v>0.036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>
        <v>35</v>
      </c>
      <c r="D37" s="40">
        <v>37</v>
      </c>
      <c r="E37" s="40">
        <v>64</v>
      </c>
      <c r="F37" s="41">
        <f>IF(D37&gt;0,100*E37/D37,0)</f>
        <v>172.97297297297297</v>
      </c>
      <c r="G37" s="42"/>
      <c r="H37" s="126">
        <v>0.063</v>
      </c>
      <c r="I37" s="127">
        <v>0.078</v>
      </c>
      <c r="J37" s="127">
        <v>0.11599999999999999</v>
      </c>
      <c r="K37" s="43">
        <f>IF(I37&gt;0,100*J37/I37,0)</f>
        <v>148.7179487179487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</v>
      </c>
      <c r="D39" s="40">
        <v>1</v>
      </c>
      <c r="E39" s="40"/>
      <c r="F39" s="41"/>
      <c r="G39" s="42"/>
      <c r="H39" s="126">
        <v>0.003</v>
      </c>
      <c r="I39" s="127">
        <v>0.003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7</v>
      </c>
      <c r="D41" s="31">
        <v>37</v>
      </c>
      <c r="E41" s="31">
        <v>39</v>
      </c>
      <c r="F41" s="32"/>
      <c r="G41" s="32"/>
      <c r="H41" s="125">
        <v>0.028</v>
      </c>
      <c r="I41" s="125">
        <v>0.117</v>
      </c>
      <c r="J41" s="125">
        <v>0.148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>
        <v>9</v>
      </c>
      <c r="F42" s="32"/>
      <c r="G42" s="32"/>
      <c r="H42" s="125"/>
      <c r="I42" s="125"/>
      <c r="J42" s="125">
        <v>0.023</v>
      </c>
      <c r="K42" s="34"/>
    </row>
    <row r="43" spans="1:11" s="35" customFormat="1" ht="11.25" customHeight="1">
      <c r="A43" s="37" t="s">
        <v>33</v>
      </c>
      <c r="B43" s="30"/>
      <c r="C43" s="31">
        <v>45</v>
      </c>
      <c r="D43" s="31">
        <v>54</v>
      </c>
      <c r="E43" s="31">
        <v>61</v>
      </c>
      <c r="F43" s="32"/>
      <c r="G43" s="32"/>
      <c r="H43" s="125">
        <v>0.141</v>
      </c>
      <c r="I43" s="125">
        <v>0.135</v>
      </c>
      <c r="J43" s="125">
        <v>0.183</v>
      </c>
      <c r="K43" s="34"/>
    </row>
    <row r="44" spans="1:11" s="35" customFormat="1" ht="11.25" customHeight="1">
      <c r="A44" s="37" t="s">
        <v>34</v>
      </c>
      <c r="B44" s="30"/>
      <c r="C44" s="31">
        <v>32</v>
      </c>
      <c r="D44" s="31">
        <v>9</v>
      </c>
      <c r="E44" s="31"/>
      <c r="F44" s="32"/>
      <c r="G44" s="32"/>
      <c r="H44" s="125">
        <v>0.113</v>
      </c>
      <c r="I44" s="125">
        <v>0.032</v>
      </c>
      <c r="J44" s="125"/>
      <c r="K44" s="34"/>
    </row>
    <row r="45" spans="1:11" s="35" customFormat="1" ht="11.25" customHeight="1">
      <c r="A45" s="37" t="s">
        <v>35</v>
      </c>
      <c r="B45" s="30"/>
      <c r="C45" s="31">
        <v>25</v>
      </c>
      <c r="D45" s="31">
        <v>53</v>
      </c>
      <c r="E45" s="31">
        <v>67</v>
      </c>
      <c r="F45" s="32"/>
      <c r="G45" s="32"/>
      <c r="H45" s="125">
        <v>0.077</v>
      </c>
      <c r="I45" s="125">
        <v>0.17</v>
      </c>
      <c r="J45" s="125">
        <v>0.208</v>
      </c>
      <c r="K45" s="34"/>
    </row>
    <row r="46" spans="1:11" s="35" customFormat="1" ht="11.25" customHeight="1">
      <c r="A46" s="37" t="s">
        <v>36</v>
      </c>
      <c r="B46" s="30"/>
      <c r="C46" s="31">
        <v>3</v>
      </c>
      <c r="D46" s="31">
        <v>4</v>
      </c>
      <c r="E46" s="31">
        <v>4</v>
      </c>
      <c r="F46" s="32"/>
      <c r="G46" s="32"/>
      <c r="H46" s="125">
        <v>0.003</v>
      </c>
      <c r="I46" s="125">
        <v>0.004</v>
      </c>
      <c r="J46" s="125">
        <v>0.004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>
        <v>22</v>
      </c>
      <c r="F48" s="32"/>
      <c r="G48" s="32"/>
      <c r="H48" s="125"/>
      <c r="I48" s="125"/>
      <c r="J48" s="125">
        <v>0.022</v>
      </c>
      <c r="K48" s="34"/>
    </row>
    <row r="49" spans="1:11" s="35" customFormat="1" ht="11.25" customHeight="1">
      <c r="A49" s="37" t="s">
        <v>39</v>
      </c>
      <c r="B49" s="30"/>
      <c r="C49" s="31">
        <v>5</v>
      </c>
      <c r="D49" s="31">
        <v>9</v>
      </c>
      <c r="E49" s="31">
        <v>27</v>
      </c>
      <c r="F49" s="32"/>
      <c r="G49" s="32"/>
      <c r="H49" s="125">
        <v>0.016</v>
      </c>
      <c r="I49" s="125">
        <v>0.029</v>
      </c>
      <c r="J49" s="125">
        <v>0.086</v>
      </c>
      <c r="K49" s="34"/>
    </row>
    <row r="50" spans="1:11" s="44" customFormat="1" ht="11.25" customHeight="1">
      <c r="A50" s="45" t="s">
        <v>40</v>
      </c>
      <c r="B50" s="39"/>
      <c r="C50" s="40">
        <v>117</v>
      </c>
      <c r="D50" s="40">
        <v>166</v>
      </c>
      <c r="E50" s="40">
        <v>229</v>
      </c>
      <c r="F50" s="41">
        <f>IF(D50&gt;0,100*E50/D50,0)</f>
        <v>137.95180722891567</v>
      </c>
      <c r="G50" s="42"/>
      <c r="H50" s="126">
        <v>0.378</v>
      </c>
      <c r="I50" s="127">
        <v>0.4870000000000001</v>
      </c>
      <c r="J50" s="127">
        <v>0.6739999999999999</v>
      </c>
      <c r="K50" s="43">
        <f>IF(I50&gt;0,100*J50/I50,0)</f>
        <v>138.39835728952767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</v>
      </c>
      <c r="D52" s="40">
        <v>1</v>
      </c>
      <c r="E52" s="40">
        <v>1</v>
      </c>
      <c r="F52" s="41">
        <f>IF(D52&gt;0,100*E52/D52,0)</f>
        <v>100</v>
      </c>
      <c r="G52" s="42"/>
      <c r="H52" s="126">
        <v>0.002</v>
      </c>
      <c r="I52" s="127">
        <v>0.002</v>
      </c>
      <c r="J52" s="127">
        <v>0.002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>
        <v>7</v>
      </c>
      <c r="D55" s="31">
        <v>8</v>
      </c>
      <c r="E55" s="31">
        <v>25</v>
      </c>
      <c r="F55" s="32"/>
      <c r="G55" s="32"/>
      <c r="H55" s="125">
        <v>0.014</v>
      </c>
      <c r="I55" s="125">
        <v>0.018</v>
      </c>
      <c r="J55" s="125">
        <v>0.057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>
        <v>96</v>
      </c>
      <c r="F56" s="32"/>
      <c r="G56" s="32"/>
      <c r="H56" s="125"/>
      <c r="I56" s="125"/>
      <c r="J56" s="125">
        <v>0.087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2</v>
      </c>
      <c r="D58" s="31"/>
      <c r="E58" s="31">
        <v>13</v>
      </c>
      <c r="F58" s="32"/>
      <c r="G58" s="32"/>
      <c r="H58" s="125">
        <v>0.006</v>
      </c>
      <c r="I58" s="125"/>
      <c r="J58" s="125">
        <v>0.034</v>
      </c>
      <c r="K58" s="34"/>
    </row>
    <row r="59" spans="1:11" s="44" customFormat="1" ht="11.25" customHeight="1">
      <c r="A59" s="38" t="s">
        <v>47</v>
      </c>
      <c r="B59" s="39"/>
      <c r="C59" s="40">
        <v>9</v>
      </c>
      <c r="D59" s="40">
        <v>8</v>
      </c>
      <c r="E59" s="40">
        <v>134</v>
      </c>
      <c r="F59" s="41">
        <f>IF(D59&gt;0,100*E59/D59,0)</f>
        <v>1675</v>
      </c>
      <c r="G59" s="42"/>
      <c r="H59" s="126">
        <v>0.02</v>
      </c>
      <c r="I59" s="127">
        <v>0.018</v>
      </c>
      <c r="J59" s="127">
        <v>0.178</v>
      </c>
      <c r="K59" s="43">
        <f>IF(I59&gt;0,100*J59/I59,0)</f>
        <v>988.888888888889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/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/>
      <c r="I66" s="127"/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280</v>
      </c>
      <c r="D68" s="31">
        <v>480</v>
      </c>
      <c r="E68" s="31">
        <v>630</v>
      </c>
      <c r="F68" s="32"/>
      <c r="G68" s="32"/>
      <c r="H68" s="125">
        <v>0.766</v>
      </c>
      <c r="I68" s="125">
        <v>1.7</v>
      </c>
      <c r="J68" s="125">
        <v>2</v>
      </c>
      <c r="K68" s="34"/>
    </row>
    <row r="69" spans="1:11" s="35" customFormat="1" ht="11.25" customHeight="1">
      <c r="A69" s="37" t="s">
        <v>54</v>
      </c>
      <c r="B69" s="30"/>
      <c r="C69" s="31">
        <v>34</v>
      </c>
      <c r="D69" s="31">
        <v>80</v>
      </c>
      <c r="E69" s="31">
        <v>300</v>
      </c>
      <c r="F69" s="32"/>
      <c r="G69" s="32"/>
      <c r="H69" s="125">
        <v>0.104</v>
      </c>
      <c r="I69" s="125">
        <v>0.3</v>
      </c>
      <c r="J69" s="125">
        <v>1</v>
      </c>
      <c r="K69" s="34"/>
    </row>
    <row r="70" spans="1:11" s="44" customFormat="1" ht="11.25" customHeight="1">
      <c r="A70" s="38" t="s">
        <v>55</v>
      </c>
      <c r="B70" s="39"/>
      <c r="C70" s="40">
        <v>314</v>
      </c>
      <c r="D70" s="40">
        <v>560</v>
      </c>
      <c r="E70" s="40">
        <v>930</v>
      </c>
      <c r="F70" s="41">
        <f>IF(D70&gt;0,100*E70/D70,0)</f>
        <v>166.07142857142858</v>
      </c>
      <c r="G70" s="42"/>
      <c r="H70" s="126">
        <v>0.87</v>
      </c>
      <c r="I70" s="127">
        <v>2</v>
      </c>
      <c r="J70" s="127">
        <v>3</v>
      </c>
      <c r="K70" s="43">
        <f>IF(I70&gt;0,100*J70/I70,0)</f>
        <v>150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>
        <v>6</v>
      </c>
      <c r="F73" s="32"/>
      <c r="G73" s="32"/>
      <c r="H73" s="125"/>
      <c r="I73" s="125"/>
      <c r="J73" s="125">
        <v>0.017</v>
      </c>
      <c r="K73" s="34"/>
    </row>
    <row r="74" spans="1:11" s="35" customFormat="1" ht="11.25" customHeight="1">
      <c r="A74" s="37" t="s">
        <v>58</v>
      </c>
      <c r="B74" s="30"/>
      <c r="C74" s="31">
        <v>20</v>
      </c>
      <c r="D74" s="31"/>
      <c r="E74" s="31">
        <v>10</v>
      </c>
      <c r="F74" s="32"/>
      <c r="G74" s="32"/>
      <c r="H74" s="125">
        <v>0.04</v>
      </c>
      <c r="I74" s="125"/>
      <c r="J74" s="125">
        <v>0.02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>
        <v>1</v>
      </c>
      <c r="D79" s="31">
        <v>24</v>
      </c>
      <c r="E79" s="31">
        <v>6</v>
      </c>
      <c r="F79" s="32"/>
      <c r="G79" s="32"/>
      <c r="H79" s="125">
        <v>0.003</v>
      </c>
      <c r="I79" s="125">
        <v>0.057</v>
      </c>
      <c r="J79" s="125">
        <v>0.01</v>
      </c>
      <c r="K79" s="34"/>
    </row>
    <row r="80" spans="1:11" s="44" customFormat="1" ht="11.25" customHeight="1">
      <c r="A80" s="45" t="s">
        <v>64</v>
      </c>
      <c r="B80" s="39"/>
      <c r="C80" s="40">
        <v>21</v>
      </c>
      <c r="D80" s="40">
        <v>24</v>
      </c>
      <c r="E80" s="40">
        <v>22</v>
      </c>
      <c r="F80" s="41">
        <f>IF(D80&gt;0,100*E80/D80,0)</f>
        <v>91.66666666666667</v>
      </c>
      <c r="G80" s="42"/>
      <c r="H80" s="126">
        <v>0.043000000000000003</v>
      </c>
      <c r="I80" s="127">
        <v>0.057</v>
      </c>
      <c r="J80" s="127">
        <v>0.04700000000000001</v>
      </c>
      <c r="K80" s="43">
        <f>IF(I80&gt;0,100*J80/I80,0)</f>
        <v>82.4561403508772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531</v>
      </c>
      <c r="D87" s="57">
        <v>802</v>
      </c>
      <c r="E87" s="57">
        <v>1406</v>
      </c>
      <c r="F87" s="58">
        <f>IF(D87&gt;0,100*E87/D87,0)</f>
        <v>175.31172069825436</v>
      </c>
      <c r="G87" s="42"/>
      <c r="H87" s="128">
        <v>1.46</v>
      </c>
      <c r="I87" s="129">
        <v>2.656</v>
      </c>
      <c r="J87" s="129">
        <v>4.084</v>
      </c>
      <c r="K87" s="58">
        <f>IF(I87&gt;0,100*J87/I87,0)</f>
        <v>153.76506024096383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zoomScalePageLayoutView="0" workbookViewId="0" topLeftCell="B54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13</v>
      </c>
      <c r="D19" s="31">
        <v>13</v>
      </c>
      <c r="E19" s="31"/>
      <c r="F19" s="32"/>
      <c r="G19" s="32"/>
      <c r="H19" s="125">
        <v>0.019</v>
      </c>
      <c r="I19" s="125">
        <v>0.019</v>
      </c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13</v>
      </c>
      <c r="D22" s="40">
        <v>13</v>
      </c>
      <c r="E22" s="40"/>
      <c r="F22" s="41"/>
      <c r="G22" s="42"/>
      <c r="H22" s="126">
        <v>0.019</v>
      </c>
      <c r="I22" s="127">
        <v>0.019</v>
      </c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26</v>
      </c>
      <c r="D24" s="40">
        <v>9.04</v>
      </c>
      <c r="E24" s="40">
        <v>10</v>
      </c>
      <c r="F24" s="41">
        <f>IF(D24&gt;0,100*E24/D24,0)</f>
        <v>110.61946902654869</v>
      </c>
      <c r="G24" s="42"/>
      <c r="H24" s="126">
        <v>0.081</v>
      </c>
      <c r="I24" s="127">
        <v>0.029</v>
      </c>
      <c r="J24" s="127">
        <v>0.034</v>
      </c>
      <c r="K24" s="43">
        <f>IF(I24&gt;0,100*J24/I24,0)</f>
        <v>117.24137931034484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/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>
        <v>1</v>
      </c>
      <c r="D35" s="31">
        <v>1</v>
      </c>
      <c r="E35" s="31"/>
      <c r="F35" s="32"/>
      <c r="G35" s="32"/>
      <c r="H35" s="125">
        <v>0.002</v>
      </c>
      <c r="I35" s="125">
        <v>0.002</v>
      </c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>
        <v>1</v>
      </c>
      <c r="D37" s="40">
        <v>1</v>
      </c>
      <c r="E37" s="40"/>
      <c r="F37" s="41"/>
      <c r="G37" s="42"/>
      <c r="H37" s="126">
        <v>0.002</v>
      </c>
      <c r="I37" s="127">
        <v>0.002</v>
      </c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67</v>
      </c>
      <c r="D41" s="31">
        <v>71</v>
      </c>
      <c r="E41" s="31">
        <v>68</v>
      </c>
      <c r="F41" s="32"/>
      <c r="G41" s="32"/>
      <c r="H41" s="125">
        <v>0.193</v>
      </c>
      <c r="I41" s="125">
        <v>0.206</v>
      </c>
      <c r="J41" s="125">
        <v>0.197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>
        <v>67</v>
      </c>
      <c r="D50" s="40">
        <v>71</v>
      </c>
      <c r="E50" s="40">
        <v>68</v>
      </c>
      <c r="F50" s="41">
        <f>IF(D50&gt;0,100*E50/D50,0)</f>
        <v>95.77464788732394</v>
      </c>
      <c r="G50" s="42"/>
      <c r="H50" s="126">
        <v>0.193</v>
      </c>
      <c r="I50" s="127">
        <v>0.206</v>
      </c>
      <c r="J50" s="127">
        <v>0.197</v>
      </c>
      <c r="K50" s="43">
        <f>IF(I50&gt;0,100*J50/I50,0)</f>
        <v>95.63106796116504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55</v>
      </c>
      <c r="D58" s="31">
        <v>55</v>
      </c>
      <c r="E58" s="31">
        <v>55</v>
      </c>
      <c r="F58" s="32"/>
      <c r="G58" s="32"/>
      <c r="H58" s="125">
        <v>0.171</v>
      </c>
      <c r="I58" s="125">
        <v>0.215</v>
      </c>
      <c r="J58" s="125">
        <v>0.165</v>
      </c>
      <c r="K58" s="34"/>
    </row>
    <row r="59" spans="1:11" s="44" customFormat="1" ht="11.25" customHeight="1">
      <c r="A59" s="38" t="s">
        <v>47</v>
      </c>
      <c r="B59" s="39"/>
      <c r="C59" s="40">
        <v>55</v>
      </c>
      <c r="D59" s="40">
        <v>55</v>
      </c>
      <c r="E59" s="40">
        <v>55</v>
      </c>
      <c r="F59" s="41">
        <f>IF(D59&gt;0,100*E59/D59,0)</f>
        <v>100</v>
      </c>
      <c r="G59" s="42"/>
      <c r="H59" s="126">
        <v>0.171</v>
      </c>
      <c r="I59" s="127">
        <v>0.215</v>
      </c>
      <c r="J59" s="127">
        <v>0.165</v>
      </c>
      <c r="K59" s="43">
        <f>IF(I59&gt;0,100*J59/I59,0)</f>
        <v>76.74418604651163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>
        <v>3</v>
      </c>
      <c r="D63" s="31"/>
      <c r="E63" s="31"/>
      <c r="F63" s="32"/>
      <c r="G63" s="32"/>
      <c r="H63" s="125">
        <v>0.008</v>
      </c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>
        <v>3</v>
      </c>
      <c r="D64" s="40"/>
      <c r="E64" s="40"/>
      <c r="F64" s="41"/>
      <c r="G64" s="42"/>
      <c r="H64" s="126">
        <v>0.008</v>
      </c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/>
      <c r="I66" s="127"/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52</v>
      </c>
      <c r="D68" s="31">
        <v>50</v>
      </c>
      <c r="E68" s="31">
        <v>50</v>
      </c>
      <c r="F68" s="32"/>
      <c r="G68" s="32"/>
      <c r="H68" s="125">
        <v>0.15</v>
      </c>
      <c r="I68" s="125">
        <v>0.16</v>
      </c>
      <c r="J68" s="125">
        <v>0.15</v>
      </c>
      <c r="K68" s="34"/>
    </row>
    <row r="69" spans="1:11" s="35" customFormat="1" ht="11.25" customHeight="1">
      <c r="A69" s="37" t="s">
        <v>54</v>
      </c>
      <c r="B69" s="30"/>
      <c r="C69" s="31">
        <v>9089</v>
      </c>
      <c r="D69" s="31">
        <v>9700</v>
      </c>
      <c r="E69" s="31">
        <v>8620</v>
      </c>
      <c r="F69" s="32"/>
      <c r="G69" s="32"/>
      <c r="H69" s="125">
        <v>29.321</v>
      </c>
      <c r="I69" s="125">
        <v>32</v>
      </c>
      <c r="J69" s="125">
        <v>27.5</v>
      </c>
      <c r="K69" s="34"/>
    </row>
    <row r="70" spans="1:11" s="44" customFormat="1" ht="11.25" customHeight="1">
      <c r="A70" s="38" t="s">
        <v>55</v>
      </c>
      <c r="B70" s="39"/>
      <c r="C70" s="40">
        <v>9141</v>
      </c>
      <c r="D70" s="40">
        <v>9750</v>
      </c>
      <c r="E70" s="40">
        <v>8670</v>
      </c>
      <c r="F70" s="41">
        <f>IF(D70&gt;0,100*E70/D70,0)</f>
        <v>88.92307692307692</v>
      </c>
      <c r="G70" s="42"/>
      <c r="H70" s="126">
        <v>29.471</v>
      </c>
      <c r="I70" s="127">
        <v>32.16</v>
      </c>
      <c r="J70" s="127">
        <v>27.65</v>
      </c>
      <c r="K70" s="43">
        <f>IF(I70&gt;0,100*J70/I70,0)</f>
        <v>85.97636815920399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>
        <v>385</v>
      </c>
      <c r="D75" s="31">
        <v>385</v>
      </c>
      <c r="E75" s="31">
        <v>196</v>
      </c>
      <c r="F75" s="32"/>
      <c r="G75" s="32"/>
      <c r="H75" s="125">
        <v>1.384</v>
      </c>
      <c r="I75" s="125">
        <v>1.3844</v>
      </c>
      <c r="J75" s="125">
        <v>0.6342559999999999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>
        <v>1</v>
      </c>
      <c r="D79" s="31">
        <v>1</v>
      </c>
      <c r="E79" s="31">
        <v>1</v>
      </c>
      <c r="F79" s="32"/>
      <c r="G79" s="32"/>
      <c r="H79" s="125">
        <v>0.003</v>
      </c>
      <c r="I79" s="125">
        <v>0.003</v>
      </c>
      <c r="J79" s="125">
        <v>0.003</v>
      </c>
      <c r="K79" s="34"/>
    </row>
    <row r="80" spans="1:11" s="44" customFormat="1" ht="11.25" customHeight="1">
      <c r="A80" s="45" t="s">
        <v>64</v>
      </c>
      <c r="B80" s="39"/>
      <c r="C80" s="40">
        <v>386</v>
      </c>
      <c r="D80" s="40">
        <v>386</v>
      </c>
      <c r="E80" s="40">
        <v>197</v>
      </c>
      <c r="F80" s="41">
        <f>IF(D80&gt;0,100*E80/D80,0)</f>
        <v>51.03626943005181</v>
      </c>
      <c r="G80" s="42"/>
      <c r="H80" s="126">
        <v>1.3869999999999998</v>
      </c>
      <c r="I80" s="127">
        <v>1.3874</v>
      </c>
      <c r="J80" s="127">
        <v>0.6372559999999999</v>
      </c>
      <c r="K80" s="43">
        <f>IF(I80&gt;0,100*J80/I80,0)</f>
        <v>45.93167075104512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>
        <v>1</v>
      </c>
      <c r="D83" s="31"/>
      <c r="E83" s="31"/>
      <c r="F83" s="32"/>
      <c r="G83" s="32"/>
      <c r="H83" s="125">
        <v>0.001</v>
      </c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>
        <v>1</v>
      </c>
      <c r="D84" s="40"/>
      <c r="E84" s="40"/>
      <c r="F84" s="41"/>
      <c r="G84" s="42"/>
      <c r="H84" s="126">
        <v>0.001</v>
      </c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9693</v>
      </c>
      <c r="D87" s="57">
        <v>10285.04</v>
      </c>
      <c r="E87" s="57">
        <v>9000</v>
      </c>
      <c r="F87" s="58">
        <f>IF(D87&gt;0,100*E87/D87,0)</f>
        <v>87.50573648716971</v>
      </c>
      <c r="G87" s="42"/>
      <c r="H87" s="128">
        <v>31.333000000000002</v>
      </c>
      <c r="I87" s="129">
        <v>34.01839999999999</v>
      </c>
      <c r="J87" s="129">
        <v>28.683256</v>
      </c>
      <c r="K87" s="58">
        <f>IF(I87&gt;0,100*J87/I87,0)</f>
        <v>84.31688733156176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2</v>
      </c>
      <c r="D26" s="40">
        <v>2</v>
      </c>
      <c r="E26" s="40">
        <v>2</v>
      </c>
      <c r="F26" s="41">
        <f>IF(D26&gt;0,100*E26/D26,0)</f>
        <v>100</v>
      </c>
      <c r="G26" s="42"/>
      <c r="H26" s="126">
        <v>0.036</v>
      </c>
      <c r="I26" s="127">
        <v>0.035</v>
      </c>
      <c r="J26" s="127">
        <v>0.035</v>
      </c>
      <c r="K26" s="43">
        <f>IF(I26&gt;0,100*J26/I26,0)</f>
        <v>100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>
        <v>3</v>
      </c>
      <c r="F28" s="32"/>
      <c r="G28" s="32"/>
      <c r="H28" s="125"/>
      <c r="I28" s="125"/>
      <c r="J28" s="125">
        <v>0.105</v>
      </c>
      <c r="K28" s="34"/>
    </row>
    <row r="29" spans="1:11" s="35" customFormat="1" ht="11.25" customHeight="1">
      <c r="A29" s="37" t="s">
        <v>22</v>
      </c>
      <c r="B29" s="30"/>
      <c r="C29" s="31">
        <v>17</v>
      </c>
      <c r="D29" s="31">
        <v>17</v>
      </c>
      <c r="E29" s="31">
        <v>17</v>
      </c>
      <c r="F29" s="32"/>
      <c r="G29" s="32"/>
      <c r="H29" s="125">
        <v>0.68</v>
      </c>
      <c r="I29" s="125">
        <v>0.68</v>
      </c>
      <c r="J29" s="125">
        <v>0.68</v>
      </c>
      <c r="K29" s="34"/>
    </row>
    <row r="30" spans="1:11" s="35" customFormat="1" ht="11.25" customHeight="1">
      <c r="A30" s="37" t="s">
        <v>23</v>
      </c>
      <c r="B30" s="30"/>
      <c r="C30" s="31">
        <v>170</v>
      </c>
      <c r="D30" s="31">
        <v>150</v>
      </c>
      <c r="E30" s="31">
        <v>14</v>
      </c>
      <c r="F30" s="32"/>
      <c r="G30" s="32"/>
      <c r="H30" s="125">
        <v>7.65</v>
      </c>
      <c r="I30" s="125">
        <v>6</v>
      </c>
      <c r="J30" s="125">
        <v>0.4</v>
      </c>
      <c r="K30" s="34"/>
    </row>
    <row r="31" spans="1:11" s="44" customFormat="1" ht="11.25" customHeight="1">
      <c r="A31" s="45" t="s">
        <v>24</v>
      </c>
      <c r="B31" s="39"/>
      <c r="C31" s="40">
        <v>187</v>
      </c>
      <c r="D31" s="40">
        <v>167</v>
      </c>
      <c r="E31" s="40">
        <v>34</v>
      </c>
      <c r="F31" s="41">
        <f>IF(D31&gt;0,100*E31/D31,0)</f>
        <v>20.35928143712575</v>
      </c>
      <c r="G31" s="42"/>
      <c r="H31" s="126">
        <v>8.33</v>
      </c>
      <c r="I31" s="127">
        <v>6.68</v>
      </c>
      <c r="J31" s="127">
        <v>1.185</v>
      </c>
      <c r="K31" s="43">
        <f>IF(I31&gt;0,100*J31/I31,0)</f>
        <v>17.739520958083833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27</v>
      </c>
      <c r="D33" s="31">
        <v>25</v>
      </c>
      <c r="E33" s="31">
        <v>30</v>
      </c>
      <c r="F33" s="32"/>
      <c r="G33" s="32"/>
      <c r="H33" s="125">
        <v>0.767</v>
      </c>
      <c r="I33" s="125">
        <v>0.71</v>
      </c>
      <c r="J33" s="125">
        <v>0.9</v>
      </c>
      <c r="K33" s="34"/>
    </row>
    <row r="34" spans="1:11" s="35" customFormat="1" ht="11.25" customHeight="1">
      <c r="A34" s="37" t="s">
        <v>26</v>
      </c>
      <c r="B34" s="30"/>
      <c r="C34" s="31">
        <v>12</v>
      </c>
      <c r="D34" s="31">
        <v>12</v>
      </c>
      <c r="E34" s="31">
        <v>12</v>
      </c>
      <c r="F34" s="32"/>
      <c r="G34" s="32"/>
      <c r="H34" s="125">
        <v>0.309</v>
      </c>
      <c r="I34" s="125">
        <v>0.329</v>
      </c>
      <c r="J34" s="125">
        <v>0.3</v>
      </c>
      <c r="K34" s="34"/>
    </row>
    <row r="35" spans="1:11" s="35" customFormat="1" ht="11.25" customHeight="1">
      <c r="A35" s="37" t="s">
        <v>27</v>
      </c>
      <c r="B35" s="30"/>
      <c r="C35" s="31">
        <v>19</v>
      </c>
      <c r="D35" s="31">
        <v>20</v>
      </c>
      <c r="E35" s="31">
        <v>20</v>
      </c>
      <c r="F35" s="32"/>
      <c r="G35" s="32"/>
      <c r="H35" s="125">
        <v>0.471</v>
      </c>
      <c r="I35" s="125">
        <v>0.5</v>
      </c>
      <c r="J35" s="125">
        <v>0.48</v>
      </c>
      <c r="K35" s="34"/>
    </row>
    <row r="36" spans="1:11" s="35" customFormat="1" ht="11.25" customHeight="1">
      <c r="A36" s="37" t="s">
        <v>28</v>
      </c>
      <c r="B36" s="30"/>
      <c r="C36" s="31">
        <v>184</v>
      </c>
      <c r="D36" s="31">
        <v>263</v>
      </c>
      <c r="E36" s="31">
        <v>221</v>
      </c>
      <c r="F36" s="32"/>
      <c r="G36" s="32"/>
      <c r="H36" s="125">
        <v>4.411</v>
      </c>
      <c r="I36" s="125">
        <v>6.583</v>
      </c>
      <c r="J36" s="125">
        <v>6.63</v>
      </c>
      <c r="K36" s="34"/>
    </row>
    <row r="37" spans="1:11" s="44" customFormat="1" ht="11.25" customHeight="1">
      <c r="A37" s="38" t="s">
        <v>29</v>
      </c>
      <c r="B37" s="39"/>
      <c r="C37" s="40">
        <v>242</v>
      </c>
      <c r="D37" s="40">
        <v>320</v>
      </c>
      <c r="E37" s="40">
        <v>283</v>
      </c>
      <c r="F37" s="41">
        <f>IF(D37&gt;0,100*E37/D37,0)</f>
        <v>88.4375</v>
      </c>
      <c r="G37" s="42"/>
      <c r="H37" s="126">
        <v>5.958</v>
      </c>
      <c r="I37" s="127">
        <v>8.122</v>
      </c>
      <c r="J37" s="127">
        <v>8.31</v>
      </c>
      <c r="K37" s="43">
        <f>IF(I37&gt;0,100*J37/I37,0)</f>
        <v>102.31470081260774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317</v>
      </c>
      <c r="D39" s="40">
        <v>317</v>
      </c>
      <c r="E39" s="40">
        <v>555</v>
      </c>
      <c r="F39" s="41">
        <f>IF(D39&gt;0,100*E39/D39,0)</f>
        <v>175.0788643533123</v>
      </c>
      <c r="G39" s="42"/>
      <c r="H39" s="126">
        <v>10.623</v>
      </c>
      <c r="I39" s="127">
        <v>10.62</v>
      </c>
      <c r="J39" s="127">
        <v>11.95</v>
      </c>
      <c r="K39" s="43">
        <f>IF(I39&gt;0,100*J39/I39,0)</f>
        <v>112.52354048964219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25</v>
      </c>
      <c r="D41" s="31">
        <v>25</v>
      </c>
      <c r="E41" s="31">
        <v>25</v>
      </c>
      <c r="F41" s="32"/>
      <c r="G41" s="32"/>
      <c r="H41" s="125">
        <v>0.342</v>
      </c>
      <c r="I41" s="125">
        <v>0.355</v>
      </c>
      <c r="J41" s="125">
        <v>0.344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>
        <v>5</v>
      </c>
      <c r="D43" s="31">
        <v>5</v>
      </c>
      <c r="E43" s="31">
        <v>1</v>
      </c>
      <c r="F43" s="32"/>
      <c r="G43" s="32"/>
      <c r="H43" s="125">
        <v>0.19</v>
      </c>
      <c r="I43" s="125">
        <v>0.18</v>
      </c>
      <c r="J43" s="125">
        <v>0.036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>
        <v>19</v>
      </c>
      <c r="D45" s="31">
        <v>9</v>
      </c>
      <c r="E45" s="31">
        <v>9</v>
      </c>
      <c r="F45" s="32"/>
      <c r="G45" s="32"/>
      <c r="H45" s="125">
        <v>0.282</v>
      </c>
      <c r="I45" s="125">
        <v>0.225</v>
      </c>
      <c r="J45" s="125">
        <v>0.225</v>
      </c>
      <c r="K45" s="34"/>
    </row>
    <row r="46" spans="1:11" s="35" customFormat="1" ht="11.25" customHeight="1">
      <c r="A46" s="37" t="s">
        <v>36</v>
      </c>
      <c r="B46" s="30"/>
      <c r="C46" s="31">
        <v>20</v>
      </c>
      <c r="D46" s="31">
        <v>15</v>
      </c>
      <c r="E46" s="31">
        <v>15</v>
      </c>
      <c r="F46" s="32"/>
      <c r="G46" s="32"/>
      <c r="H46" s="125">
        <v>0.6</v>
      </c>
      <c r="I46" s="125">
        <v>0.45</v>
      </c>
      <c r="J46" s="125">
        <v>0.45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>
        <v>1</v>
      </c>
      <c r="D48" s="31">
        <v>1</v>
      </c>
      <c r="E48" s="31">
        <v>1</v>
      </c>
      <c r="F48" s="32"/>
      <c r="G48" s="32"/>
      <c r="H48" s="125">
        <v>0.061</v>
      </c>
      <c r="I48" s="125">
        <v>0.061</v>
      </c>
      <c r="J48" s="125">
        <v>0.061</v>
      </c>
      <c r="K48" s="34"/>
    </row>
    <row r="49" spans="1:11" s="35" customFormat="1" ht="11.25" customHeight="1">
      <c r="A49" s="37" t="s">
        <v>39</v>
      </c>
      <c r="B49" s="30"/>
      <c r="C49" s="31">
        <v>6</v>
      </c>
      <c r="D49" s="31">
        <v>6</v>
      </c>
      <c r="E49" s="31">
        <v>4</v>
      </c>
      <c r="F49" s="32"/>
      <c r="G49" s="32"/>
      <c r="H49" s="125">
        <v>0.115</v>
      </c>
      <c r="I49" s="125">
        <v>0.115</v>
      </c>
      <c r="J49" s="125">
        <v>0.085</v>
      </c>
      <c r="K49" s="34"/>
    </row>
    <row r="50" spans="1:11" s="44" customFormat="1" ht="11.25" customHeight="1">
      <c r="A50" s="45" t="s">
        <v>40</v>
      </c>
      <c r="B50" s="39"/>
      <c r="C50" s="40">
        <v>76</v>
      </c>
      <c r="D50" s="40">
        <v>61</v>
      </c>
      <c r="E50" s="40">
        <v>55</v>
      </c>
      <c r="F50" s="41">
        <f>IF(D50&gt;0,100*E50/D50,0)</f>
        <v>90.1639344262295</v>
      </c>
      <c r="G50" s="42"/>
      <c r="H50" s="126">
        <v>1.59</v>
      </c>
      <c r="I50" s="127">
        <v>1.386</v>
      </c>
      <c r="J50" s="127">
        <v>1.2009999999999998</v>
      </c>
      <c r="K50" s="43">
        <f>IF(I50&gt;0,100*J50/I50,0)</f>
        <v>86.65223665223664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34</v>
      </c>
      <c r="D52" s="40">
        <v>34</v>
      </c>
      <c r="E52" s="40">
        <v>34</v>
      </c>
      <c r="F52" s="41">
        <f>IF(D52&gt;0,100*E52/D52,0)</f>
        <v>100</v>
      </c>
      <c r="G52" s="42"/>
      <c r="H52" s="126">
        <v>1.129</v>
      </c>
      <c r="I52" s="127">
        <v>1.129</v>
      </c>
      <c r="J52" s="127">
        <v>1.129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75</v>
      </c>
      <c r="D54" s="31">
        <v>80</v>
      </c>
      <c r="E54" s="31">
        <v>70</v>
      </c>
      <c r="F54" s="32"/>
      <c r="G54" s="32"/>
      <c r="H54" s="125">
        <v>3.375</v>
      </c>
      <c r="I54" s="125">
        <v>3.44</v>
      </c>
      <c r="J54" s="125">
        <v>2.8</v>
      </c>
      <c r="K54" s="34"/>
    </row>
    <row r="55" spans="1:11" s="35" customFormat="1" ht="11.25" customHeight="1">
      <c r="A55" s="37" t="s">
        <v>43</v>
      </c>
      <c r="B55" s="30"/>
      <c r="C55" s="31">
        <v>2430</v>
      </c>
      <c r="D55" s="31">
        <v>1674</v>
      </c>
      <c r="E55" s="31">
        <v>1940</v>
      </c>
      <c r="F55" s="32"/>
      <c r="G55" s="32"/>
      <c r="H55" s="125">
        <v>133.65</v>
      </c>
      <c r="I55" s="125">
        <v>83.7</v>
      </c>
      <c r="J55" s="125">
        <v>77.6</v>
      </c>
      <c r="K55" s="34"/>
    </row>
    <row r="56" spans="1:11" s="35" customFormat="1" ht="11.25" customHeight="1">
      <c r="A56" s="37" t="s">
        <v>44</v>
      </c>
      <c r="B56" s="30"/>
      <c r="C56" s="31">
        <v>2</v>
      </c>
      <c r="D56" s="31">
        <v>8</v>
      </c>
      <c r="E56" s="31">
        <v>23</v>
      </c>
      <c r="F56" s="32"/>
      <c r="G56" s="32"/>
      <c r="H56" s="125">
        <v>0.076</v>
      </c>
      <c r="I56" s="125">
        <v>0.18</v>
      </c>
      <c r="J56" s="125">
        <v>0.575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1251</v>
      </c>
      <c r="D58" s="31">
        <v>967</v>
      </c>
      <c r="E58" s="31">
        <v>792</v>
      </c>
      <c r="F58" s="32"/>
      <c r="G58" s="32"/>
      <c r="H58" s="125">
        <v>34.805</v>
      </c>
      <c r="I58" s="125">
        <v>23.22</v>
      </c>
      <c r="J58" s="125">
        <v>22.018</v>
      </c>
      <c r="K58" s="34"/>
    </row>
    <row r="59" spans="1:11" s="44" customFormat="1" ht="11.25" customHeight="1">
      <c r="A59" s="38" t="s">
        <v>47</v>
      </c>
      <c r="B59" s="39"/>
      <c r="C59" s="40">
        <v>3758</v>
      </c>
      <c r="D59" s="40">
        <v>2729</v>
      </c>
      <c r="E59" s="40">
        <v>2825</v>
      </c>
      <c r="F59" s="41">
        <f>IF(D59&gt;0,100*E59/D59,0)</f>
        <v>103.51777207768413</v>
      </c>
      <c r="G59" s="42"/>
      <c r="H59" s="126">
        <v>171.906</v>
      </c>
      <c r="I59" s="127">
        <v>110.54</v>
      </c>
      <c r="J59" s="127">
        <v>102.993</v>
      </c>
      <c r="K59" s="43">
        <f>IF(I59&gt;0,100*J59/I59,0)</f>
        <v>93.1726072010132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176</v>
      </c>
      <c r="D61" s="31">
        <v>300</v>
      </c>
      <c r="E61" s="31">
        <v>250</v>
      </c>
      <c r="F61" s="32"/>
      <c r="G61" s="32"/>
      <c r="H61" s="125">
        <v>5.81</v>
      </c>
      <c r="I61" s="125">
        <v>10</v>
      </c>
      <c r="J61" s="125">
        <v>11.25</v>
      </c>
      <c r="K61" s="34"/>
    </row>
    <row r="62" spans="1:11" s="35" customFormat="1" ht="11.25" customHeight="1">
      <c r="A62" s="37" t="s">
        <v>49</v>
      </c>
      <c r="B62" s="30"/>
      <c r="C62" s="31">
        <v>533</v>
      </c>
      <c r="D62" s="31">
        <v>550</v>
      </c>
      <c r="E62" s="31">
        <v>525</v>
      </c>
      <c r="F62" s="32"/>
      <c r="G62" s="32"/>
      <c r="H62" s="125">
        <v>8.223</v>
      </c>
      <c r="I62" s="125">
        <v>8.484</v>
      </c>
      <c r="J62" s="125">
        <v>10.1</v>
      </c>
      <c r="K62" s="34"/>
    </row>
    <row r="63" spans="1:11" s="35" customFormat="1" ht="11.25" customHeight="1">
      <c r="A63" s="37" t="s">
        <v>50</v>
      </c>
      <c r="B63" s="30"/>
      <c r="C63" s="31">
        <v>749</v>
      </c>
      <c r="D63" s="31">
        <v>837</v>
      </c>
      <c r="E63" s="31">
        <v>958</v>
      </c>
      <c r="F63" s="32"/>
      <c r="G63" s="32"/>
      <c r="H63" s="125">
        <v>36</v>
      </c>
      <c r="I63" s="125">
        <v>27.36</v>
      </c>
      <c r="J63" s="125">
        <v>52.6</v>
      </c>
      <c r="K63" s="34"/>
    </row>
    <row r="64" spans="1:11" s="44" customFormat="1" ht="11.25" customHeight="1">
      <c r="A64" s="38" t="s">
        <v>51</v>
      </c>
      <c r="B64" s="39"/>
      <c r="C64" s="40">
        <v>1458</v>
      </c>
      <c r="D64" s="40">
        <v>1687</v>
      </c>
      <c r="E64" s="40">
        <v>1733</v>
      </c>
      <c r="F64" s="41">
        <f>IF(D64&gt;0,100*E64/D64,0)</f>
        <v>102.7267338470658</v>
      </c>
      <c r="G64" s="42"/>
      <c r="H64" s="126">
        <v>50.033</v>
      </c>
      <c r="I64" s="127">
        <v>45.844</v>
      </c>
      <c r="J64" s="127">
        <v>73.95</v>
      </c>
      <c r="K64" s="43">
        <f>IF(I64&gt;0,100*J64/I64,0)</f>
        <v>161.3079137946078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2247</v>
      </c>
      <c r="D66" s="40">
        <v>2247</v>
      </c>
      <c r="E66" s="40">
        <v>2567</v>
      </c>
      <c r="F66" s="41">
        <f>IF(D66&gt;0,100*E66/D66,0)</f>
        <v>114.24121050289274</v>
      </c>
      <c r="G66" s="42"/>
      <c r="H66" s="126">
        <v>137.515</v>
      </c>
      <c r="I66" s="127">
        <v>150.482</v>
      </c>
      <c r="J66" s="127">
        <v>161.259</v>
      </c>
      <c r="K66" s="43">
        <f>IF(I66&gt;0,100*J66/I66,0)</f>
        <v>107.16165388551454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391</v>
      </c>
      <c r="D68" s="31">
        <v>390</v>
      </c>
      <c r="E68" s="31">
        <v>350</v>
      </c>
      <c r="F68" s="32"/>
      <c r="G68" s="32"/>
      <c r="H68" s="125">
        <v>14.477</v>
      </c>
      <c r="I68" s="125">
        <v>17.5</v>
      </c>
      <c r="J68" s="125">
        <v>16</v>
      </c>
      <c r="K68" s="34"/>
    </row>
    <row r="69" spans="1:11" s="35" customFormat="1" ht="11.25" customHeight="1">
      <c r="A69" s="37" t="s">
        <v>54</v>
      </c>
      <c r="B69" s="30"/>
      <c r="C69" s="31">
        <v>182</v>
      </c>
      <c r="D69" s="31">
        <v>180</v>
      </c>
      <c r="E69" s="31">
        <v>150</v>
      </c>
      <c r="F69" s="32"/>
      <c r="G69" s="32"/>
      <c r="H69" s="125">
        <v>6.341</v>
      </c>
      <c r="I69" s="125">
        <v>7</v>
      </c>
      <c r="J69" s="125">
        <v>6</v>
      </c>
      <c r="K69" s="34"/>
    </row>
    <row r="70" spans="1:11" s="44" customFormat="1" ht="11.25" customHeight="1">
      <c r="A70" s="38" t="s">
        <v>55</v>
      </c>
      <c r="B70" s="39"/>
      <c r="C70" s="40">
        <v>573</v>
      </c>
      <c r="D70" s="40">
        <v>570</v>
      </c>
      <c r="E70" s="40">
        <v>500</v>
      </c>
      <c r="F70" s="41">
        <f>IF(D70&gt;0,100*E70/D70,0)</f>
        <v>87.71929824561404</v>
      </c>
      <c r="G70" s="42"/>
      <c r="H70" s="126">
        <v>20.818</v>
      </c>
      <c r="I70" s="127">
        <v>24.5</v>
      </c>
      <c r="J70" s="127">
        <v>22</v>
      </c>
      <c r="K70" s="43">
        <f>IF(I70&gt;0,100*J70/I70,0)</f>
        <v>89.79591836734694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6400</v>
      </c>
      <c r="D72" s="31">
        <v>7100</v>
      </c>
      <c r="E72" s="31">
        <v>8378</v>
      </c>
      <c r="F72" s="32"/>
      <c r="G72" s="32"/>
      <c r="H72" s="125">
        <v>359.192</v>
      </c>
      <c r="I72" s="125">
        <v>447.12</v>
      </c>
      <c r="J72" s="125">
        <v>525.671</v>
      </c>
      <c r="K72" s="34"/>
    </row>
    <row r="73" spans="1:11" s="35" customFormat="1" ht="11.25" customHeight="1">
      <c r="A73" s="37" t="s">
        <v>57</v>
      </c>
      <c r="B73" s="30"/>
      <c r="C73" s="31">
        <v>201</v>
      </c>
      <c r="D73" s="31">
        <v>180</v>
      </c>
      <c r="E73" s="31">
        <v>160</v>
      </c>
      <c r="F73" s="32"/>
      <c r="G73" s="32"/>
      <c r="H73" s="125">
        <v>2.685</v>
      </c>
      <c r="I73" s="125">
        <v>2.265</v>
      </c>
      <c r="J73" s="125">
        <v>1.98</v>
      </c>
      <c r="K73" s="34"/>
    </row>
    <row r="74" spans="1:11" s="35" customFormat="1" ht="11.25" customHeight="1">
      <c r="A74" s="37" t="s">
        <v>58</v>
      </c>
      <c r="B74" s="30"/>
      <c r="C74" s="31">
        <v>544</v>
      </c>
      <c r="D74" s="31">
        <v>545</v>
      </c>
      <c r="E74" s="31">
        <v>570</v>
      </c>
      <c r="F74" s="32"/>
      <c r="G74" s="32"/>
      <c r="H74" s="125">
        <v>15.333</v>
      </c>
      <c r="I74" s="125">
        <v>16.35</v>
      </c>
      <c r="J74" s="125">
        <v>17.1</v>
      </c>
      <c r="K74" s="34"/>
    </row>
    <row r="75" spans="1:11" s="35" customFormat="1" ht="11.25" customHeight="1">
      <c r="A75" s="37" t="s">
        <v>59</v>
      </c>
      <c r="B75" s="30"/>
      <c r="C75" s="31">
        <v>431</v>
      </c>
      <c r="D75" s="31">
        <v>431</v>
      </c>
      <c r="E75" s="31">
        <v>400</v>
      </c>
      <c r="F75" s="32"/>
      <c r="G75" s="32"/>
      <c r="H75" s="125">
        <v>22.431</v>
      </c>
      <c r="I75" s="125">
        <v>22.431</v>
      </c>
      <c r="J75" s="125">
        <v>20.007003</v>
      </c>
      <c r="K75" s="34"/>
    </row>
    <row r="76" spans="1:11" s="35" customFormat="1" ht="11.25" customHeight="1">
      <c r="A76" s="37" t="s">
        <v>60</v>
      </c>
      <c r="B76" s="30"/>
      <c r="C76" s="31">
        <v>370</v>
      </c>
      <c r="D76" s="31">
        <v>290</v>
      </c>
      <c r="E76" s="31">
        <v>250</v>
      </c>
      <c r="F76" s="32"/>
      <c r="G76" s="32"/>
      <c r="H76" s="125">
        <v>11.951</v>
      </c>
      <c r="I76" s="125">
        <v>10.44</v>
      </c>
      <c r="J76" s="125">
        <v>8.75</v>
      </c>
      <c r="K76" s="34"/>
    </row>
    <row r="77" spans="1:11" s="35" customFormat="1" ht="11.25" customHeight="1">
      <c r="A77" s="37" t="s">
        <v>61</v>
      </c>
      <c r="B77" s="30"/>
      <c r="C77" s="31">
        <v>89</v>
      </c>
      <c r="D77" s="31">
        <v>89</v>
      </c>
      <c r="E77" s="31">
        <v>67</v>
      </c>
      <c r="F77" s="32"/>
      <c r="G77" s="32"/>
      <c r="H77" s="125">
        <v>1.946</v>
      </c>
      <c r="I77" s="125">
        <v>2.27</v>
      </c>
      <c r="J77" s="125">
        <v>1.75</v>
      </c>
      <c r="K77" s="34"/>
    </row>
    <row r="78" spans="1:11" s="35" customFormat="1" ht="11.25" customHeight="1">
      <c r="A78" s="37" t="s">
        <v>62</v>
      </c>
      <c r="B78" s="30"/>
      <c r="C78" s="31">
        <v>129</v>
      </c>
      <c r="D78" s="31">
        <v>130</v>
      </c>
      <c r="E78" s="31">
        <v>140</v>
      </c>
      <c r="F78" s="32"/>
      <c r="G78" s="32"/>
      <c r="H78" s="125">
        <v>5.035</v>
      </c>
      <c r="I78" s="125">
        <v>5.074</v>
      </c>
      <c r="J78" s="125">
        <v>5.376</v>
      </c>
      <c r="K78" s="34"/>
    </row>
    <row r="79" spans="1:11" s="35" customFormat="1" ht="11.25" customHeight="1">
      <c r="A79" s="37" t="s">
        <v>63</v>
      </c>
      <c r="B79" s="30"/>
      <c r="C79" s="31">
        <v>824</v>
      </c>
      <c r="D79" s="31">
        <v>1015</v>
      </c>
      <c r="E79" s="31">
        <v>1000</v>
      </c>
      <c r="F79" s="32"/>
      <c r="G79" s="32"/>
      <c r="H79" s="125">
        <v>43.04</v>
      </c>
      <c r="I79" s="125">
        <v>65.738</v>
      </c>
      <c r="J79" s="125">
        <v>60</v>
      </c>
      <c r="K79" s="34"/>
    </row>
    <row r="80" spans="1:11" s="44" customFormat="1" ht="11.25" customHeight="1">
      <c r="A80" s="45" t="s">
        <v>64</v>
      </c>
      <c r="B80" s="39"/>
      <c r="C80" s="40">
        <v>8988</v>
      </c>
      <c r="D80" s="40">
        <v>9780</v>
      </c>
      <c r="E80" s="40">
        <v>10965</v>
      </c>
      <c r="F80" s="41">
        <f>IF(D80&gt;0,100*E80/D80,0)</f>
        <v>112.11656441717791</v>
      </c>
      <c r="G80" s="42"/>
      <c r="H80" s="126">
        <v>461.6130000000001</v>
      </c>
      <c r="I80" s="127">
        <v>571.688</v>
      </c>
      <c r="J80" s="127">
        <v>640.6340030000001</v>
      </c>
      <c r="K80" s="43">
        <f>IF(I80&gt;0,100*J80/I80,0)</f>
        <v>112.06007525083614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121</v>
      </c>
      <c r="D82" s="31">
        <v>121</v>
      </c>
      <c r="E82" s="31">
        <v>206</v>
      </c>
      <c r="F82" s="32"/>
      <c r="G82" s="32"/>
      <c r="H82" s="125">
        <v>3.979</v>
      </c>
      <c r="I82" s="125">
        <v>3.979</v>
      </c>
      <c r="J82" s="125">
        <v>7.973</v>
      </c>
      <c r="K82" s="34"/>
    </row>
    <row r="83" spans="1:11" s="35" customFormat="1" ht="11.25" customHeight="1">
      <c r="A83" s="37" t="s">
        <v>66</v>
      </c>
      <c r="B83" s="30"/>
      <c r="C83" s="31">
        <v>39</v>
      </c>
      <c r="D83" s="31">
        <v>40</v>
      </c>
      <c r="E83" s="31">
        <v>55</v>
      </c>
      <c r="F83" s="32"/>
      <c r="G83" s="32"/>
      <c r="H83" s="125">
        <v>1.357</v>
      </c>
      <c r="I83" s="125">
        <v>1.36</v>
      </c>
      <c r="J83" s="125">
        <v>1.889</v>
      </c>
      <c r="K83" s="34"/>
    </row>
    <row r="84" spans="1:11" s="44" customFormat="1" ht="11.25" customHeight="1">
      <c r="A84" s="38" t="s">
        <v>67</v>
      </c>
      <c r="B84" s="39"/>
      <c r="C84" s="40">
        <v>160</v>
      </c>
      <c r="D84" s="40">
        <v>161</v>
      </c>
      <c r="E84" s="40">
        <v>261</v>
      </c>
      <c r="F84" s="41">
        <f>IF(D84&gt;0,100*E84/D84,0)</f>
        <v>162.11180124223603</v>
      </c>
      <c r="G84" s="42"/>
      <c r="H84" s="126">
        <v>5.336</v>
      </c>
      <c r="I84" s="127">
        <v>5.339</v>
      </c>
      <c r="J84" s="127">
        <v>9.862</v>
      </c>
      <c r="K84" s="43">
        <f>IF(I84&gt;0,100*J84/I84,0)</f>
        <v>184.71623899606666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18042</v>
      </c>
      <c r="D87" s="57">
        <v>18075</v>
      </c>
      <c r="E87" s="57">
        <v>19814</v>
      </c>
      <c r="F87" s="58">
        <f>IF(D87&gt;0,100*E87/D87,0)</f>
        <v>109.62102351313969</v>
      </c>
      <c r="G87" s="42"/>
      <c r="H87" s="128">
        <v>874.8870000000002</v>
      </c>
      <c r="I87" s="129">
        <v>936.365</v>
      </c>
      <c r="J87" s="129">
        <v>1034.5080030000001</v>
      </c>
      <c r="K87" s="58">
        <f>IF(I87&gt;0,100*J87/I87,0)</f>
        <v>110.48127631852965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3</v>
      </c>
      <c r="D24" s="40">
        <v>6</v>
      </c>
      <c r="E24" s="40">
        <v>3</v>
      </c>
      <c r="F24" s="41">
        <f>IF(D24&gt;0,100*E24/D24,0)</f>
        <v>50</v>
      </c>
      <c r="G24" s="42"/>
      <c r="H24" s="126">
        <v>0.096</v>
      </c>
      <c r="I24" s="127">
        <v>0.184</v>
      </c>
      <c r="J24" s="127">
        <v>0.092</v>
      </c>
      <c r="K24" s="43">
        <f>IF(I24&gt;0,100*J24/I24,0)</f>
        <v>50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8</v>
      </c>
      <c r="D26" s="40">
        <v>8</v>
      </c>
      <c r="E26" s="40">
        <v>8</v>
      </c>
      <c r="F26" s="41">
        <f>IF(D26&gt;0,100*E26/D26,0)</f>
        <v>100</v>
      </c>
      <c r="G26" s="42"/>
      <c r="H26" s="126">
        <v>0.144</v>
      </c>
      <c r="I26" s="127">
        <v>0.12</v>
      </c>
      <c r="J26" s="127">
        <v>0.12</v>
      </c>
      <c r="K26" s="43">
        <f>IF(I26&gt;0,100*J26/I26,0)</f>
        <v>100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3</v>
      </c>
      <c r="D28" s="31"/>
      <c r="E28" s="31">
        <v>10</v>
      </c>
      <c r="F28" s="32"/>
      <c r="G28" s="32"/>
      <c r="H28" s="125">
        <v>0.09</v>
      </c>
      <c r="I28" s="125"/>
      <c r="J28" s="125">
        <v>0.29</v>
      </c>
      <c r="K28" s="34"/>
    </row>
    <row r="29" spans="1:11" s="35" customFormat="1" ht="11.25" customHeight="1">
      <c r="A29" s="37" t="s">
        <v>22</v>
      </c>
      <c r="B29" s="30"/>
      <c r="C29" s="31"/>
      <c r="D29" s="31">
        <v>2</v>
      </c>
      <c r="E29" s="31">
        <v>2</v>
      </c>
      <c r="F29" s="32"/>
      <c r="G29" s="32"/>
      <c r="H29" s="125"/>
      <c r="I29" s="125">
        <v>0.03</v>
      </c>
      <c r="J29" s="125">
        <v>0.03</v>
      </c>
      <c r="K29" s="34"/>
    </row>
    <row r="30" spans="1:11" s="35" customFormat="1" ht="11.25" customHeight="1">
      <c r="A30" s="37" t="s">
        <v>23</v>
      </c>
      <c r="B30" s="30"/>
      <c r="C30" s="31"/>
      <c r="D30" s="31">
        <v>17</v>
      </c>
      <c r="E30" s="31">
        <v>32</v>
      </c>
      <c r="F30" s="32"/>
      <c r="G30" s="32"/>
      <c r="H30" s="125"/>
      <c r="I30" s="125">
        <v>0.51</v>
      </c>
      <c r="J30" s="125">
        <v>0.96</v>
      </c>
      <c r="K30" s="34"/>
    </row>
    <row r="31" spans="1:11" s="44" customFormat="1" ht="11.25" customHeight="1">
      <c r="A31" s="45" t="s">
        <v>24</v>
      </c>
      <c r="B31" s="39"/>
      <c r="C31" s="40">
        <v>3</v>
      </c>
      <c r="D31" s="40">
        <v>19</v>
      </c>
      <c r="E31" s="40">
        <v>44</v>
      </c>
      <c r="F31" s="41">
        <f>IF(D31&gt;0,100*E31/D31,0)</f>
        <v>231.57894736842104</v>
      </c>
      <c r="G31" s="42"/>
      <c r="H31" s="126">
        <v>0.09</v>
      </c>
      <c r="I31" s="127">
        <v>0.54</v>
      </c>
      <c r="J31" s="127">
        <v>1.2799999999999998</v>
      </c>
      <c r="K31" s="43">
        <f>IF(I31&gt;0,100*J31/I31,0)</f>
        <v>237.03703703703698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95</v>
      </c>
      <c r="D33" s="31">
        <v>90</v>
      </c>
      <c r="E33" s="31">
        <v>80</v>
      </c>
      <c r="F33" s="32"/>
      <c r="G33" s="32"/>
      <c r="H33" s="125">
        <v>1.31</v>
      </c>
      <c r="I33" s="125">
        <v>1.2</v>
      </c>
      <c r="J33" s="125">
        <v>1.15</v>
      </c>
      <c r="K33" s="34"/>
    </row>
    <row r="34" spans="1:11" s="35" customFormat="1" ht="11.25" customHeight="1">
      <c r="A34" s="37" t="s">
        <v>26</v>
      </c>
      <c r="B34" s="30"/>
      <c r="C34" s="31">
        <v>20</v>
      </c>
      <c r="D34" s="31">
        <v>14</v>
      </c>
      <c r="E34" s="31">
        <v>14</v>
      </c>
      <c r="F34" s="32"/>
      <c r="G34" s="32"/>
      <c r="H34" s="125">
        <v>0.441</v>
      </c>
      <c r="I34" s="125">
        <v>0.303</v>
      </c>
      <c r="J34" s="125">
        <v>0.29</v>
      </c>
      <c r="K34" s="34"/>
    </row>
    <row r="35" spans="1:11" s="35" customFormat="1" ht="11.25" customHeight="1">
      <c r="A35" s="37" t="s">
        <v>27</v>
      </c>
      <c r="B35" s="30"/>
      <c r="C35" s="31">
        <v>75</v>
      </c>
      <c r="D35" s="31">
        <v>70</v>
      </c>
      <c r="E35" s="31">
        <v>90</v>
      </c>
      <c r="F35" s="32"/>
      <c r="G35" s="32"/>
      <c r="H35" s="125">
        <v>1.52</v>
      </c>
      <c r="I35" s="125">
        <v>1.6</v>
      </c>
      <c r="J35" s="125">
        <v>2.02</v>
      </c>
      <c r="K35" s="34"/>
    </row>
    <row r="36" spans="1:11" s="35" customFormat="1" ht="11.25" customHeight="1">
      <c r="A36" s="37" t="s">
        <v>28</v>
      </c>
      <c r="B36" s="30"/>
      <c r="C36" s="31">
        <v>116</v>
      </c>
      <c r="D36" s="31">
        <v>116</v>
      </c>
      <c r="E36" s="31">
        <v>116</v>
      </c>
      <c r="F36" s="32"/>
      <c r="G36" s="32"/>
      <c r="H36" s="125">
        <v>2.316</v>
      </c>
      <c r="I36" s="125">
        <v>2.316</v>
      </c>
      <c r="J36" s="125">
        <v>2.32</v>
      </c>
      <c r="K36" s="34"/>
    </row>
    <row r="37" spans="1:11" s="44" customFormat="1" ht="11.25" customHeight="1">
      <c r="A37" s="38" t="s">
        <v>29</v>
      </c>
      <c r="B37" s="39"/>
      <c r="C37" s="40">
        <v>306</v>
      </c>
      <c r="D37" s="40">
        <v>290</v>
      </c>
      <c r="E37" s="40">
        <v>300</v>
      </c>
      <c r="F37" s="41">
        <f>IF(D37&gt;0,100*E37/D37,0)</f>
        <v>103.44827586206897</v>
      </c>
      <c r="G37" s="42"/>
      <c r="H37" s="126">
        <v>5.587</v>
      </c>
      <c r="I37" s="127">
        <v>5.419</v>
      </c>
      <c r="J37" s="127">
        <v>5.779999999999999</v>
      </c>
      <c r="K37" s="43">
        <f>IF(I37&gt;0,100*J37/I37,0)</f>
        <v>106.6617457095405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130</v>
      </c>
      <c r="D39" s="40">
        <v>130</v>
      </c>
      <c r="E39" s="40">
        <v>275</v>
      </c>
      <c r="F39" s="41">
        <f>IF(D39&gt;0,100*E39/D39,0)</f>
        <v>211.53846153846155</v>
      </c>
      <c r="G39" s="42"/>
      <c r="H39" s="126">
        <v>5.048</v>
      </c>
      <c r="I39" s="127">
        <v>5.048</v>
      </c>
      <c r="J39" s="127">
        <v>6.67</v>
      </c>
      <c r="K39" s="43">
        <f>IF(I39&gt;0,100*J39/I39,0)</f>
        <v>132.13153724247226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21</v>
      </c>
      <c r="D41" s="31">
        <v>22</v>
      </c>
      <c r="E41" s="31">
        <v>22</v>
      </c>
      <c r="F41" s="32"/>
      <c r="G41" s="32"/>
      <c r="H41" s="125">
        <v>0.233</v>
      </c>
      <c r="I41" s="125">
        <v>0.22</v>
      </c>
      <c r="J41" s="125">
        <v>0.219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>
        <v>21</v>
      </c>
      <c r="D45" s="31">
        <v>11</v>
      </c>
      <c r="E45" s="31">
        <v>11</v>
      </c>
      <c r="F45" s="32"/>
      <c r="G45" s="32"/>
      <c r="H45" s="125">
        <v>0.297</v>
      </c>
      <c r="I45" s="125">
        <v>0.264</v>
      </c>
      <c r="J45" s="125">
        <v>0.264</v>
      </c>
      <c r="K45" s="34"/>
    </row>
    <row r="46" spans="1:11" s="35" customFormat="1" ht="11.25" customHeight="1">
      <c r="A46" s="37" t="s">
        <v>36</v>
      </c>
      <c r="B46" s="30"/>
      <c r="C46" s="31">
        <v>38</v>
      </c>
      <c r="D46" s="31">
        <v>35</v>
      </c>
      <c r="E46" s="31">
        <v>35</v>
      </c>
      <c r="F46" s="32"/>
      <c r="G46" s="32"/>
      <c r="H46" s="125">
        <v>1.14</v>
      </c>
      <c r="I46" s="125">
        <v>1.05</v>
      </c>
      <c r="J46" s="125">
        <v>1.05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>
        <v>16</v>
      </c>
      <c r="D48" s="31">
        <v>12</v>
      </c>
      <c r="E48" s="31">
        <v>11</v>
      </c>
      <c r="F48" s="32"/>
      <c r="G48" s="32"/>
      <c r="H48" s="125">
        <v>0.368</v>
      </c>
      <c r="I48" s="125">
        <v>0.276</v>
      </c>
      <c r="J48" s="125">
        <v>0.253</v>
      </c>
      <c r="K48" s="34"/>
    </row>
    <row r="49" spans="1:11" s="35" customFormat="1" ht="11.25" customHeight="1">
      <c r="A49" s="37" t="s">
        <v>39</v>
      </c>
      <c r="B49" s="30"/>
      <c r="C49" s="31">
        <v>26</v>
      </c>
      <c r="D49" s="31">
        <v>26</v>
      </c>
      <c r="E49" s="31">
        <v>35</v>
      </c>
      <c r="F49" s="32"/>
      <c r="G49" s="32"/>
      <c r="H49" s="125">
        <v>0.318</v>
      </c>
      <c r="I49" s="125">
        <v>0.312</v>
      </c>
      <c r="J49" s="125">
        <v>0.419</v>
      </c>
      <c r="K49" s="34"/>
    </row>
    <row r="50" spans="1:11" s="44" customFormat="1" ht="11.25" customHeight="1">
      <c r="A50" s="45" t="s">
        <v>40</v>
      </c>
      <c r="B50" s="39"/>
      <c r="C50" s="40">
        <v>122</v>
      </c>
      <c r="D50" s="40">
        <v>106</v>
      </c>
      <c r="E50" s="40">
        <v>114</v>
      </c>
      <c r="F50" s="41">
        <f>IF(D50&gt;0,100*E50/D50,0)</f>
        <v>107.54716981132076</v>
      </c>
      <c r="G50" s="42"/>
      <c r="H50" s="126">
        <v>2.356</v>
      </c>
      <c r="I50" s="127">
        <v>2.122</v>
      </c>
      <c r="J50" s="127">
        <v>2.205</v>
      </c>
      <c r="K50" s="43">
        <f>IF(I50&gt;0,100*J50/I50,0)</f>
        <v>103.91140433553252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345</v>
      </c>
      <c r="D52" s="40"/>
      <c r="E52" s="40"/>
      <c r="F52" s="41"/>
      <c r="G52" s="42"/>
      <c r="H52" s="126">
        <v>3.398</v>
      </c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405</v>
      </c>
      <c r="D54" s="31">
        <v>360</v>
      </c>
      <c r="E54" s="31">
        <v>272</v>
      </c>
      <c r="F54" s="32"/>
      <c r="G54" s="32"/>
      <c r="H54" s="125">
        <v>18.493</v>
      </c>
      <c r="I54" s="125">
        <v>15.77</v>
      </c>
      <c r="J54" s="125">
        <v>11.571</v>
      </c>
      <c r="K54" s="34"/>
    </row>
    <row r="55" spans="1:11" s="35" customFormat="1" ht="11.25" customHeight="1">
      <c r="A55" s="37" t="s">
        <v>43</v>
      </c>
      <c r="B55" s="30"/>
      <c r="C55" s="31">
        <v>7600</v>
      </c>
      <c r="D55" s="31">
        <v>6820</v>
      </c>
      <c r="E55" s="31">
        <v>6250</v>
      </c>
      <c r="F55" s="32"/>
      <c r="G55" s="32"/>
      <c r="H55" s="125">
        <v>266</v>
      </c>
      <c r="I55" s="125">
        <v>218.24</v>
      </c>
      <c r="J55" s="125">
        <v>187.5</v>
      </c>
      <c r="K55" s="34"/>
    </row>
    <row r="56" spans="1:11" s="35" customFormat="1" ht="11.25" customHeight="1">
      <c r="A56" s="37" t="s">
        <v>44</v>
      </c>
      <c r="B56" s="30"/>
      <c r="C56" s="31">
        <v>150</v>
      </c>
      <c r="D56" s="31">
        <v>277</v>
      </c>
      <c r="E56" s="31">
        <v>107</v>
      </c>
      <c r="F56" s="32"/>
      <c r="G56" s="32"/>
      <c r="H56" s="125">
        <v>1.9</v>
      </c>
      <c r="I56" s="125">
        <v>4.8</v>
      </c>
      <c r="J56" s="125">
        <v>1.098</v>
      </c>
      <c r="K56" s="34"/>
    </row>
    <row r="57" spans="1:11" s="35" customFormat="1" ht="11.25" customHeight="1">
      <c r="A57" s="37" t="s">
        <v>45</v>
      </c>
      <c r="B57" s="30"/>
      <c r="C57" s="31"/>
      <c r="D57" s="31">
        <v>24</v>
      </c>
      <c r="E57" s="31">
        <v>21</v>
      </c>
      <c r="F57" s="32"/>
      <c r="G57" s="32"/>
      <c r="H57" s="125"/>
      <c r="I57" s="125">
        <v>0.72</v>
      </c>
      <c r="J57" s="125">
        <v>0.43</v>
      </c>
      <c r="K57" s="34"/>
    </row>
    <row r="58" spans="1:11" s="35" customFormat="1" ht="11.25" customHeight="1">
      <c r="A58" s="37" t="s">
        <v>46</v>
      </c>
      <c r="B58" s="30"/>
      <c r="C58" s="31">
        <v>1128</v>
      </c>
      <c r="D58" s="31">
        <v>1028</v>
      </c>
      <c r="E58" s="31">
        <v>864</v>
      </c>
      <c r="F58" s="32"/>
      <c r="G58" s="32"/>
      <c r="H58" s="125">
        <v>39.48</v>
      </c>
      <c r="I58" s="125">
        <v>20.008</v>
      </c>
      <c r="J58" s="125">
        <v>24.815</v>
      </c>
      <c r="K58" s="34"/>
    </row>
    <row r="59" spans="1:11" s="44" customFormat="1" ht="11.25" customHeight="1">
      <c r="A59" s="38" t="s">
        <v>47</v>
      </c>
      <c r="B59" s="39"/>
      <c r="C59" s="40">
        <v>9283</v>
      </c>
      <c r="D59" s="40">
        <v>8509</v>
      </c>
      <c r="E59" s="40">
        <v>7514</v>
      </c>
      <c r="F59" s="41">
        <f>IF(D59&gt;0,100*E59/D59,0)</f>
        <v>88.3064990010577</v>
      </c>
      <c r="G59" s="42"/>
      <c r="H59" s="126">
        <v>325.873</v>
      </c>
      <c r="I59" s="127">
        <v>259.538</v>
      </c>
      <c r="J59" s="127">
        <v>225.41400000000002</v>
      </c>
      <c r="K59" s="43">
        <f>IF(I59&gt;0,100*J59/I59,0)</f>
        <v>86.85202166927387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867</v>
      </c>
      <c r="D61" s="31">
        <v>950</v>
      </c>
      <c r="E61" s="31">
        <v>950</v>
      </c>
      <c r="F61" s="32"/>
      <c r="G61" s="32"/>
      <c r="H61" s="125">
        <v>20.925</v>
      </c>
      <c r="I61" s="125">
        <v>23.75</v>
      </c>
      <c r="J61" s="125">
        <v>28.5</v>
      </c>
      <c r="K61" s="34"/>
    </row>
    <row r="62" spans="1:11" s="35" customFormat="1" ht="11.25" customHeight="1">
      <c r="A62" s="37" t="s">
        <v>49</v>
      </c>
      <c r="B62" s="30"/>
      <c r="C62" s="31">
        <v>540</v>
      </c>
      <c r="D62" s="31">
        <v>510</v>
      </c>
      <c r="E62" s="31">
        <v>475</v>
      </c>
      <c r="F62" s="32"/>
      <c r="G62" s="32"/>
      <c r="H62" s="125">
        <v>10.138</v>
      </c>
      <c r="I62" s="125">
        <v>8.139</v>
      </c>
      <c r="J62" s="125">
        <v>7.6</v>
      </c>
      <c r="K62" s="34"/>
    </row>
    <row r="63" spans="1:11" s="35" customFormat="1" ht="11.25" customHeight="1">
      <c r="A63" s="37" t="s">
        <v>50</v>
      </c>
      <c r="B63" s="30"/>
      <c r="C63" s="31">
        <v>103</v>
      </c>
      <c r="D63" s="31">
        <v>126</v>
      </c>
      <c r="E63" s="31">
        <v>126</v>
      </c>
      <c r="F63" s="32"/>
      <c r="G63" s="32"/>
      <c r="H63" s="125">
        <v>3.1</v>
      </c>
      <c r="I63" s="125">
        <v>3.3</v>
      </c>
      <c r="J63" s="125">
        <v>3.25</v>
      </c>
      <c r="K63" s="34"/>
    </row>
    <row r="64" spans="1:11" s="44" customFormat="1" ht="11.25" customHeight="1">
      <c r="A64" s="38" t="s">
        <v>51</v>
      </c>
      <c r="B64" s="39"/>
      <c r="C64" s="40">
        <v>1510</v>
      </c>
      <c r="D64" s="40">
        <v>1586</v>
      </c>
      <c r="E64" s="40">
        <v>1551</v>
      </c>
      <c r="F64" s="41">
        <f>IF(D64&gt;0,100*E64/D64,0)</f>
        <v>97.79319041614123</v>
      </c>
      <c r="G64" s="42"/>
      <c r="H64" s="126">
        <v>34.163000000000004</v>
      </c>
      <c r="I64" s="127">
        <v>35.189</v>
      </c>
      <c r="J64" s="127">
        <v>39.35</v>
      </c>
      <c r="K64" s="43">
        <f>IF(I64&gt;0,100*J64/I64,0)</f>
        <v>111.8247179516326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6260</v>
      </c>
      <c r="D66" s="40">
        <v>6260</v>
      </c>
      <c r="E66" s="40">
        <v>6457</v>
      </c>
      <c r="F66" s="41">
        <f>IF(D66&gt;0,100*E66/D66,0)</f>
        <v>103.14696485623003</v>
      </c>
      <c r="G66" s="42"/>
      <c r="H66" s="126">
        <v>223.837</v>
      </c>
      <c r="I66" s="127">
        <v>222.697</v>
      </c>
      <c r="J66" s="127">
        <v>231.196</v>
      </c>
      <c r="K66" s="43">
        <f>IF(I66&gt;0,100*J66/I66,0)</f>
        <v>103.81639626937049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1492</v>
      </c>
      <c r="D68" s="31">
        <v>1440</v>
      </c>
      <c r="E68" s="31">
        <v>1200</v>
      </c>
      <c r="F68" s="32"/>
      <c r="G68" s="32"/>
      <c r="H68" s="125">
        <v>48.37</v>
      </c>
      <c r="I68" s="125">
        <v>45</v>
      </c>
      <c r="J68" s="125">
        <v>42</v>
      </c>
      <c r="K68" s="34"/>
    </row>
    <row r="69" spans="1:11" s="35" customFormat="1" ht="11.25" customHeight="1">
      <c r="A69" s="37" t="s">
        <v>54</v>
      </c>
      <c r="B69" s="30"/>
      <c r="C69" s="31">
        <v>298</v>
      </c>
      <c r="D69" s="31">
        <v>230</v>
      </c>
      <c r="E69" s="31">
        <v>200</v>
      </c>
      <c r="F69" s="32"/>
      <c r="G69" s="32"/>
      <c r="H69" s="125">
        <v>9.148</v>
      </c>
      <c r="I69" s="125">
        <v>6.5</v>
      </c>
      <c r="J69" s="125">
        <v>7</v>
      </c>
      <c r="K69" s="34"/>
    </row>
    <row r="70" spans="1:11" s="44" customFormat="1" ht="11.25" customHeight="1">
      <c r="A70" s="38" t="s">
        <v>55</v>
      </c>
      <c r="B70" s="39"/>
      <c r="C70" s="40">
        <v>1790</v>
      </c>
      <c r="D70" s="40">
        <v>1670</v>
      </c>
      <c r="E70" s="40">
        <v>1400</v>
      </c>
      <c r="F70" s="41">
        <f>IF(D70&gt;0,100*E70/D70,0)</f>
        <v>83.83233532934132</v>
      </c>
      <c r="G70" s="42"/>
      <c r="H70" s="126">
        <v>57.518</v>
      </c>
      <c r="I70" s="127">
        <v>51.5</v>
      </c>
      <c r="J70" s="127">
        <v>49</v>
      </c>
      <c r="K70" s="43">
        <f>IF(I70&gt;0,100*J70/I70,0)</f>
        <v>95.14563106796116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4200</v>
      </c>
      <c r="D72" s="31">
        <v>2591</v>
      </c>
      <c r="E72" s="31">
        <v>2946</v>
      </c>
      <c r="F72" s="32"/>
      <c r="G72" s="32"/>
      <c r="H72" s="125">
        <v>134.652</v>
      </c>
      <c r="I72" s="125">
        <v>101.261</v>
      </c>
      <c r="J72" s="125">
        <v>114.855</v>
      </c>
      <c r="K72" s="34"/>
    </row>
    <row r="73" spans="1:11" s="35" customFormat="1" ht="11.25" customHeight="1">
      <c r="A73" s="37" t="s">
        <v>57</v>
      </c>
      <c r="B73" s="30"/>
      <c r="C73" s="31">
        <v>236</v>
      </c>
      <c r="D73" s="31">
        <v>190</v>
      </c>
      <c r="E73" s="31">
        <v>170</v>
      </c>
      <c r="F73" s="32"/>
      <c r="G73" s="32"/>
      <c r="H73" s="125">
        <v>4.83</v>
      </c>
      <c r="I73" s="125">
        <v>2.91</v>
      </c>
      <c r="J73" s="125">
        <v>2.4</v>
      </c>
      <c r="K73" s="34"/>
    </row>
    <row r="74" spans="1:11" s="35" customFormat="1" ht="11.25" customHeight="1">
      <c r="A74" s="37" t="s">
        <v>58</v>
      </c>
      <c r="B74" s="30"/>
      <c r="C74" s="31">
        <v>484</v>
      </c>
      <c r="D74" s="31">
        <v>485</v>
      </c>
      <c r="E74" s="31">
        <v>455</v>
      </c>
      <c r="F74" s="32"/>
      <c r="G74" s="32"/>
      <c r="H74" s="125">
        <v>10.341</v>
      </c>
      <c r="I74" s="125">
        <v>11.155</v>
      </c>
      <c r="J74" s="125">
        <v>10.465</v>
      </c>
      <c r="K74" s="34"/>
    </row>
    <row r="75" spans="1:11" s="35" customFormat="1" ht="11.25" customHeight="1">
      <c r="A75" s="37" t="s">
        <v>59</v>
      </c>
      <c r="B75" s="30"/>
      <c r="C75" s="31">
        <v>348</v>
      </c>
      <c r="D75" s="31">
        <v>348</v>
      </c>
      <c r="E75" s="31">
        <v>327</v>
      </c>
      <c r="F75" s="32"/>
      <c r="G75" s="32"/>
      <c r="H75" s="125">
        <v>11.121</v>
      </c>
      <c r="I75" s="125">
        <v>11.121</v>
      </c>
      <c r="J75" s="125">
        <v>10.587016</v>
      </c>
      <c r="K75" s="34"/>
    </row>
    <row r="76" spans="1:11" s="35" customFormat="1" ht="11.25" customHeight="1">
      <c r="A76" s="37" t="s">
        <v>60</v>
      </c>
      <c r="B76" s="30"/>
      <c r="C76" s="31">
        <v>300</v>
      </c>
      <c r="D76" s="31">
        <v>220</v>
      </c>
      <c r="E76" s="31">
        <v>200</v>
      </c>
      <c r="F76" s="32"/>
      <c r="G76" s="32"/>
      <c r="H76" s="125">
        <v>6</v>
      </c>
      <c r="I76" s="125">
        <v>6.38</v>
      </c>
      <c r="J76" s="125">
        <v>5.8</v>
      </c>
      <c r="K76" s="34"/>
    </row>
    <row r="77" spans="1:11" s="35" customFormat="1" ht="11.25" customHeight="1">
      <c r="A77" s="37" t="s">
        <v>61</v>
      </c>
      <c r="B77" s="30"/>
      <c r="C77" s="31">
        <v>105</v>
      </c>
      <c r="D77" s="31">
        <v>105</v>
      </c>
      <c r="E77" s="31">
        <v>92</v>
      </c>
      <c r="F77" s="32"/>
      <c r="G77" s="32"/>
      <c r="H77" s="125">
        <v>1.956</v>
      </c>
      <c r="I77" s="125">
        <v>1.97</v>
      </c>
      <c r="J77" s="125">
        <v>1.7</v>
      </c>
      <c r="K77" s="34"/>
    </row>
    <row r="78" spans="1:11" s="35" customFormat="1" ht="11.25" customHeight="1">
      <c r="A78" s="37" t="s">
        <v>62</v>
      </c>
      <c r="B78" s="30"/>
      <c r="C78" s="31">
        <v>547</v>
      </c>
      <c r="D78" s="31">
        <v>540</v>
      </c>
      <c r="E78" s="31">
        <v>560</v>
      </c>
      <c r="F78" s="32"/>
      <c r="G78" s="32"/>
      <c r="H78" s="125">
        <v>11.184</v>
      </c>
      <c r="I78" s="125">
        <v>11.34</v>
      </c>
      <c r="J78" s="125">
        <v>12.32</v>
      </c>
      <c r="K78" s="34"/>
    </row>
    <row r="79" spans="1:11" s="35" customFormat="1" ht="11.25" customHeight="1">
      <c r="A79" s="37" t="s">
        <v>63</v>
      </c>
      <c r="B79" s="30"/>
      <c r="C79" s="31">
        <v>581</v>
      </c>
      <c r="D79" s="31">
        <v>364</v>
      </c>
      <c r="E79" s="31">
        <v>350</v>
      </c>
      <c r="F79" s="32"/>
      <c r="G79" s="32"/>
      <c r="H79" s="125">
        <v>14.513</v>
      </c>
      <c r="I79" s="125">
        <v>9.369</v>
      </c>
      <c r="J79" s="125">
        <v>9</v>
      </c>
      <c r="K79" s="34"/>
    </row>
    <row r="80" spans="1:11" s="44" customFormat="1" ht="11.25" customHeight="1">
      <c r="A80" s="45" t="s">
        <v>64</v>
      </c>
      <c r="B80" s="39"/>
      <c r="C80" s="40">
        <v>6801</v>
      </c>
      <c r="D80" s="40">
        <v>4843</v>
      </c>
      <c r="E80" s="40">
        <v>5100</v>
      </c>
      <c r="F80" s="41">
        <f>IF(D80&gt;0,100*E80/D80,0)</f>
        <v>105.30662812306421</v>
      </c>
      <c r="G80" s="42"/>
      <c r="H80" s="126">
        <v>194.597</v>
      </c>
      <c r="I80" s="127">
        <v>155.506</v>
      </c>
      <c r="J80" s="127">
        <v>167.127016</v>
      </c>
      <c r="K80" s="43">
        <f>IF(I80&gt;0,100*J80/I80,0)</f>
        <v>107.47303383792266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128</v>
      </c>
      <c r="D82" s="31">
        <v>128</v>
      </c>
      <c r="E82" s="31">
        <v>124</v>
      </c>
      <c r="F82" s="32"/>
      <c r="G82" s="32"/>
      <c r="H82" s="125">
        <v>3.14</v>
      </c>
      <c r="I82" s="125">
        <v>3.14</v>
      </c>
      <c r="J82" s="125">
        <v>3.049</v>
      </c>
      <c r="K82" s="34"/>
    </row>
    <row r="83" spans="1:11" s="35" customFormat="1" ht="11.25" customHeight="1">
      <c r="A83" s="37" t="s">
        <v>66</v>
      </c>
      <c r="B83" s="30"/>
      <c r="C83" s="31">
        <v>34</v>
      </c>
      <c r="D83" s="31">
        <v>35</v>
      </c>
      <c r="E83" s="31">
        <v>49</v>
      </c>
      <c r="F83" s="32"/>
      <c r="G83" s="32"/>
      <c r="H83" s="125">
        <v>1.104</v>
      </c>
      <c r="I83" s="125">
        <v>1.1</v>
      </c>
      <c r="J83" s="125">
        <v>1.63</v>
      </c>
      <c r="K83" s="34"/>
    </row>
    <row r="84" spans="1:11" s="44" customFormat="1" ht="11.25" customHeight="1">
      <c r="A84" s="38" t="s">
        <v>67</v>
      </c>
      <c r="B84" s="39"/>
      <c r="C84" s="40">
        <v>162</v>
      </c>
      <c r="D84" s="40">
        <v>163</v>
      </c>
      <c r="E84" s="40">
        <v>173</v>
      </c>
      <c r="F84" s="41">
        <f>IF(D84&gt;0,100*E84/D84,0)</f>
        <v>106.13496932515338</v>
      </c>
      <c r="G84" s="42"/>
      <c r="H84" s="126">
        <v>4.244</v>
      </c>
      <c r="I84" s="127">
        <v>4.24</v>
      </c>
      <c r="J84" s="127">
        <v>4.679</v>
      </c>
      <c r="K84" s="43">
        <f>IF(I84&gt;0,100*J84/I84,0)</f>
        <v>110.35377358490567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26723</v>
      </c>
      <c r="D87" s="57">
        <v>23590</v>
      </c>
      <c r="E87" s="57">
        <v>22939</v>
      </c>
      <c r="F87" s="58">
        <f>IF(D87&gt;0,100*E87/D87,0)</f>
        <v>97.24035608308606</v>
      </c>
      <c r="G87" s="42"/>
      <c r="H87" s="128">
        <v>856.951</v>
      </c>
      <c r="I87" s="129">
        <v>742.103</v>
      </c>
      <c r="J87" s="129">
        <v>732.913016</v>
      </c>
      <c r="K87" s="58">
        <f>IF(I87&gt;0,100*J87/I87,0)</f>
        <v>98.76162958511149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7</v>
      </c>
      <c r="D9" s="31">
        <v>7</v>
      </c>
      <c r="E9" s="31"/>
      <c r="F9" s="32"/>
      <c r="G9" s="32"/>
      <c r="H9" s="125">
        <v>0.533</v>
      </c>
      <c r="I9" s="125">
        <v>0.517</v>
      </c>
      <c r="J9" s="125"/>
      <c r="K9" s="34"/>
    </row>
    <row r="10" spans="1:11" s="35" customFormat="1" ht="11.25" customHeight="1">
      <c r="A10" s="37" t="s">
        <v>9</v>
      </c>
      <c r="B10" s="30"/>
      <c r="C10" s="31">
        <v>4</v>
      </c>
      <c r="D10" s="31">
        <v>4</v>
      </c>
      <c r="E10" s="31"/>
      <c r="F10" s="32"/>
      <c r="G10" s="32"/>
      <c r="H10" s="125">
        <v>0.209</v>
      </c>
      <c r="I10" s="125">
        <v>0.209</v>
      </c>
      <c r="J10" s="125"/>
      <c r="K10" s="34"/>
    </row>
    <row r="11" spans="1:11" s="35" customFormat="1" ht="11.25" customHeight="1">
      <c r="A11" s="29" t="s">
        <v>10</v>
      </c>
      <c r="B11" s="30"/>
      <c r="C11" s="31">
        <v>5</v>
      </c>
      <c r="D11" s="31">
        <v>4</v>
      </c>
      <c r="E11" s="31"/>
      <c r="F11" s="32"/>
      <c r="G11" s="32"/>
      <c r="H11" s="125">
        <v>0.402</v>
      </c>
      <c r="I11" s="125">
        <v>0.273</v>
      </c>
      <c r="J11" s="125"/>
      <c r="K11" s="34"/>
    </row>
    <row r="12" spans="1:11" s="35" customFormat="1" ht="11.25" customHeight="1">
      <c r="A12" s="37" t="s">
        <v>11</v>
      </c>
      <c r="B12" s="30"/>
      <c r="C12" s="31">
        <v>10.507493404746981</v>
      </c>
      <c r="D12" s="31">
        <v>10</v>
      </c>
      <c r="E12" s="31"/>
      <c r="F12" s="32"/>
      <c r="G12" s="32"/>
      <c r="H12" s="125">
        <v>0.8760158587652208</v>
      </c>
      <c r="I12" s="125">
        <v>0.83</v>
      </c>
      <c r="J12" s="125"/>
      <c r="K12" s="34"/>
    </row>
    <row r="13" spans="1:11" s="44" customFormat="1" ht="11.25" customHeight="1">
      <c r="A13" s="38" t="s">
        <v>12</v>
      </c>
      <c r="B13" s="39"/>
      <c r="C13" s="40">
        <v>26.50749340474698</v>
      </c>
      <c r="D13" s="40">
        <v>25</v>
      </c>
      <c r="E13" s="40"/>
      <c r="F13" s="41"/>
      <c r="G13" s="42"/>
      <c r="H13" s="126">
        <v>2.020015858765221</v>
      </c>
      <c r="I13" s="127">
        <v>1.829</v>
      </c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1</v>
      </c>
      <c r="D19" s="31">
        <v>1</v>
      </c>
      <c r="E19" s="31"/>
      <c r="F19" s="32"/>
      <c r="G19" s="32"/>
      <c r="H19" s="125">
        <v>0.05</v>
      </c>
      <c r="I19" s="125">
        <v>0.05</v>
      </c>
      <c r="J19" s="125"/>
      <c r="K19" s="34"/>
    </row>
    <row r="20" spans="1:11" s="35" customFormat="1" ht="11.25" customHeight="1">
      <c r="A20" s="37" t="s">
        <v>16</v>
      </c>
      <c r="B20" s="30"/>
      <c r="C20" s="31">
        <v>5</v>
      </c>
      <c r="D20" s="31">
        <v>5</v>
      </c>
      <c r="E20" s="31"/>
      <c r="F20" s="32"/>
      <c r="G20" s="32"/>
      <c r="H20" s="125">
        <v>0.255</v>
      </c>
      <c r="I20" s="125">
        <v>0.225</v>
      </c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6</v>
      </c>
      <c r="D22" s="40">
        <v>6</v>
      </c>
      <c r="E22" s="40"/>
      <c r="F22" s="41"/>
      <c r="G22" s="42"/>
      <c r="H22" s="126">
        <v>0.305</v>
      </c>
      <c r="I22" s="127">
        <v>0.275</v>
      </c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/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23</v>
      </c>
      <c r="D33" s="31">
        <v>30</v>
      </c>
      <c r="E33" s="31"/>
      <c r="F33" s="32"/>
      <c r="G33" s="32"/>
      <c r="H33" s="125">
        <v>1.642</v>
      </c>
      <c r="I33" s="125">
        <v>1.6</v>
      </c>
      <c r="J33" s="125"/>
      <c r="K33" s="34"/>
    </row>
    <row r="34" spans="1:11" s="35" customFormat="1" ht="11.25" customHeight="1">
      <c r="A34" s="37" t="s">
        <v>26</v>
      </c>
      <c r="B34" s="30"/>
      <c r="C34" s="31">
        <v>30</v>
      </c>
      <c r="D34" s="31">
        <v>27</v>
      </c>
      <c r="E34" s="31"/>
      <c r="F34" s="32"/>
      <c r="G34" s="32"/>
      <c r="H34" s="125">
        <v>1.109</v>
      </c>
      <c r="I34" s="125">
        <v>0.952</v>
      </c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>
        <v>7</v>
      </c>
      <c r="D36" s="31">
        <v>7</v>
      </c>
      <c r="E36" s="31"/>
      <c r="F36" s="32"/>
      <c r="G36" s="32"/>
      <c r="H36" s="125">
        <v>0.252</v>
      </c>
      <c r="I36" s="125">
        <v>0.279</v>
      </c>
      <c r="J36" s="125"/>
      <c r="K36" s="34"/>
    </row>
    <row r="37" spans="1:11" s="44" customFormat="1" ht="11.25" customHeight="1">
      <c r="A37" s="38" t="s">
        <v>29</v>
      </c>
      <c r="B37" s="39"/>
      <c r="C37" s="40">
        <v>60</v>
      </c>
      <c r="D37" s="40">
        <v>64</v>
      </c>
      <c r="E37" s="40"/>
      <c r="F37" s="41"/>
      <c r="G37" s="42"/>
      <c r="H37" s="126">
        <v>3.003</v>
      </c>
      <c r="I37" s="127">
        <v>2.831</v>
      </c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36</v>
      </c>
      <c r="D39" s="40">
        <v>87</v>
      </c>
      <c r="E39" s="40"/>
      <c r="F39" s="41"/>
      <c r="G39" s="42"/>
      <c r="H39" s="126">
        <v>1.47</v>
      </c>
      <c r="I39" s="127">
        <v>1.253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</v>
      </c>
      <c r="D52" s="40">
        <v>1</v>
      </c>
      <c r="E52" s="40"/>
      <c r="F52" s="41"/>
      <c r="G52" s="42"/>
      <c r="H52" s="126">
        <v>0.099</v>
      </c>
      <c r="I52" s="127">
        <v>0.099</v>
      </c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/>
      <c r="I59" s="127"/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160</v>
      </c>
      <c r="D61" s="31">
        <v>140</v>
      </c>
      <c r="E61" s="31"/>
      <c r="F61" s="32"/>
      <c r="G61" s="32"/>
      <c r="H61" s="125">
        <v>15</v>
      </c>
      <c r="I61" s="125">
        <v>13</v>
      </c>
      <c r="J61" s="125"/>
      <c r="K61" s="34"/>
    </row>
    <row r="62" spans="1:11" s="35" customFormat="1" ht="11.25" customHeight="1">
      <c r="A62" s="37" t="s">
        <v>49</v>
      </c>
      <c r="B62" s="30"/>
      <c r="C62" s="31">
        <v>55</v>
      </c>
      <c r="D62" s="31">
        <v>55</v>
      </c>
      <c r="E62" s="31"/>
      <c r="F62" s="32"/>
      <c r="G62" s="32"/>
      <c r="H62" s="125">
        <v>1.023</v>
      </c>
      <c r="I62" s="125">
        <v>1.025</v>
      </c>
      <c r="J62" s="125"/>
      <c r="K62" s="34"/>
    </row>
    <row r="63" spans="1:11" s="35" customFormat="1" ht="11.25" customHeight="1">
      <c r="A63" s="37" t="s">
        <v>50</v>
      </c>
      <c r="B63" s="30"/>
      <c r="C63" s="31">
        <v>19</v>
      </c>
      <c r="D63" s="31">
        <v>19</v>
      </c>
      <c r="E63" s="31"/>
      <c r="F63" s="32"/>
      <c r="G63" s="32"/>
      <c r="H63" s="125">
        <v>0.53</v>
      </c>
      <c r="I63" s="125">
        <v>0.79</v>
      </c>
      <c r="J63" s="125"/>
      <c r="K63" s="34"/>
    </row>
    <row r="64" spans="1:11" s="44" customFormat="1" ht="11.25" customHeight="1">
      <c r="A64" s="38" t="s">
        <v>51</v>
      </c>
      <c r="B64" s="39"/>
      <c r="C64" s="40">
        <v>234</v>
      </c>
      <c r="D64" s="40">
        <v>214</v>
      </c>
      <c r="E64" s="40"/>
      <c r="F64" s="41"/>
      <c r="G64" s="42"/>
      <c r="H64" s="126">
        <v>16.553</v>
      </c>
      <c r="I64" s="127">
        <v>14.815000000000001</v>
      </c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613</v>
      </c>
      <c r="D66" s="40">
        <v>970</v>
      </c>
      <c r="E66" s="40"/>
      <c r="F66" s="41"/>
      <c r="G66" s="42"/>
      <c r="H66" s="126">
        <v>76.577</v>
      </c>
      <c r="I66" s="127">
        <v>72.994</v>
      </c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7400</v>
      </c>
      <c r="D72" s="31">
        <v>7000</v>
      </c>
      <c r="E72" s="31"/>
      <c r="F72" s="32"/>
      <c r="G72" s="32"/>
      <c r="H72" s="125">
        <v>733.364</v>
      </c>
      <c r="I72" s="125">
        <v>659.787</v>
      </c>
      <c r="J72" s="125"/>
      <c r="K72" s="34"/>
    </row>
    <row r="73" spans="1:11" s="35" customFormat="1" ht="11.25" customHeight="1">
      <c r="A73" s="37" t="s">
        <v>57</v>
      </c>
      <c r="B73" s="30"/>
      <c r="C73" s="31">
        <v>410</v>
      </c>
      <c r="D73" s="31">
        <v>410</v>
      </c>
      <c r="E73" s="31"/>
      <c r="F73" s="32"/>
      <c r="G73" s="32"/>
      <c r="H73" s="125">
        <v>12.675</v>
      </c>
      <c r="I73" s="125">
        <v>12.95</v>
      </c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>
        <v>1397</v>
      </c>
      <c r="D75" s="31">
        <v>1466</v>
      </c>
      <c r="E75" s="31"/>
      <c r="F75" s="32"/>
      <c r="G75" s="32"/>
      <c r="H75" s="125">
        <v>138.075</v>
      </c>
      <c r="I75" s="125">
        <v>142.187</v>
      </c>
      <c r="J75" s="125"/>
      <c r="K75" s="34"/>
    </row>
    <row r="76" spans="1:11" s="35" customFormat="1" ht="11.25" customHeight="1">
      <c r="A76" s="37" t="s">
        <v>60</v>
      </c>
      <c r="B76" s="30"/>
      <c r="C76" s="31">
        <v>5</v>
      </c>
      <c r="D76" s="31">
        <v>15</v>
      </c>
      <c r="E76" s="31"/>
      <c r="F76" s="32"/>
      <c r="G76" s="32"/>
      <c r="H76" s="125">
        <v>0.2</v>
      </c>
      <c r="I76" s="125">
        <v>0.525</v>
      </c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>
        <v>475</v>
      </c>
      <c r="D78" s="31">
        <v>406</v>
      </c>
      <c r="E78" s="31"/>
      <c r="F78" s="32"/>
      <c r="G78" s="32"/>
      <c r="H78" s="125">
        <v>30.875</v>
      </c>
      <c r="I78" s="125">
        <v>28.42</v>
      </c>
      <c r="J78" s="125"/>
      <c r="K78" s="34"/>
    </row>
    <row r="79" spans="1:11" s="35" customFormat="1" ht="11.25" customHeight="1">
      <c r="A79" s="37" t="s">
        <v>63</v>
      </c>
      <c r="B79" s="30"/>
      <c r="C79" s="31">
        <v>45</v>
      </c>
      <c r="D79" s="31">
        <v>45</v>
      </c>
      <c r="E79" s="31"/>
      <c r="F79" s="32"/>
      <c r="G79" s="32"/>
      <c r="H79" s="125">
        <v>3.825</v>
      </c>
      <c r="I79" s="125">
        <v>3.825</v>
      </c>
      <c r="J79" s="125"/>
      <c r="K79" s="34"/>
    </row>
    <row r="80" spans="1:11" s="44" customFormat="1" ht="11.25" customHeight="1">
      <c r="A80" s="45" t="s">
        <v>64</v>
      </c>
      <c r="B80" s="39"/>
      <c r="C80" s="40">
        <v>9732</v>
      </c>
      <c r="D80" s="40">
        <v>9342</v>
      </c>
      <c r="E80" s="40"/>
      <c r="F80" s="41"/>
      <c r="G80" s="42"/>
      <c r="H80" s="126">
        <v>919.0140000000001</v>
      </c>
      <c r="I80" s="127">
        <v>847.6940000000001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398</v>
      </c>
      <c r="D82" s="31">
        <v>398</v>
      </c>
      <c r="E82" s="31"/>
      <c r="F82" s="32"/>
      <c r="G82" s="32"/>
      <c r="H82" s="125">
        <v>46.092</v>
      </c>
      <c r="I82" s="125">
        <v>46.092</v>
      </c>
      <c r="J82" s="125"/>
      <c r="K82" s="34"/>
    </row>
    <row r="83" spans="1:11" s="35" customFormat="1" ht="11.25" customHeight="1">
      <c r="A83" s="37" t="s">
        <v>66</v>
      </c>
      <c r="B83" s="30"/>
      <c r="C83" s="31">
        <v>150</v>
      </c>
      <c r="D83" s="31">
        <v>113</v>
      </c>
      <c r="E83" s="31"/>
      <c r="F83" s="32"/>
      <c r="G83" s="32"/>
      <c r="H83" s="125">
        <v>11.229</v>
      </c>
      <c r="I83" s="125">
        <v>8.199</v>
      </c>
      <c r="J83" s="125"/>
      <c r="K83" s="34"/>
    </row>
    <row r="84" spans="1:11" s="44" customFormat="1" ht="11.25" customHeight="1">
      <c r="A84" s="38" t="s">
        <v>67</v>
      </c>
      <c r="B84" s="39"/>
      <c r="C84" s="40">
        <v>548</v>
      </c>
      <c r="D84" s="40">
        <v>511</v>
      </c>
      <c r="E84" s="40"/>
      <c r="F84" s="41"/>
      <c r="G84" s="42"/>
      <c r="H84" s="126">
        <v>57.321</v>
      </c>
      <c r="I84" s="127">
        <v>54.291</v>
      </c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11256.507493404748</v>
      </c>
      <c r="D87" s="57">
        <v>11220</v>
      </c>
      <c r="E87" s="57"/>
      <c r="F87" s="58"/>
      <c r="G87" s="42"/>
      <c r="H87" s="128">
        <v>1076.3620158587653</v>
      </c>
      <c r="I87" s="129">
        <v>996.0810000000001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254</v>
      </c>
      <c r="D9" s="31">
        <v>272</v>
      </c>
      <c r="E9" s="31">
        <v>261</v>
      </c>
      <c r="F9" s="32"/>
      <c r="G9" s="32"/>
      <c r="H9" s="125">
        <v>20.568</v>
      </c>
      <c r="I9" s="125">
        <v>22.63</v>
      </c>
      <c r="J9" s="125">
        <v>22.42</v>
      </c>
      <c r="K9" s="34"/>
    </row>
    <row r="10" spans="1:11" s="35" customFormat="1" ht="11.25" customHeight="1">
      <c r="A10" s="37" t="s">
        <v>9</v>
      </c>
      <c r="B10" s="30"/>
      <c r="C10" s="31">
        <v>166</v>
      </c>
      <c r="D10" s="31">
        <v>162</v>
      </c>
      <c r="E10" s="31">
        <v>164</v>
      </c>
      <c r="F10" s="32"/>
      <c r="G10" s="32"/>
      <c r="H10" s="125">
        <v>13.916</v>
      </c>
      <c r="I10" s="125">
        <v>13.916</v>
      </c>
      <c r="J10" s="125">
        <v>14.945</v>
      </c>
      <c r="K10" s="34"/>
    </row>
    <row r="11" spans="1:11" s="35" customFormat="1" ht="11.25" customHeight="1">
      <c r="A11" s="29" t="s">
        <v>10</v>
      </c>
      <c r="B11" s="30"/>
      <c r="C11" s="31">
        <v>216</v>
      </c>
      <c r="D11" s="31">
        <v>218</v>
      </c>
      <c r="E11" s="31">
        <v>220</v>
      </c>
      <c r="F11" s="32"/>
      <c r="G11" s="32"/>
      <c r="H11" s="125">
        <v>21.711</v>
      </c>
      <c r="I11" s="125">
        <v>22.628</v>
      </c>
      <c r="J11" s="125">
        <v>24.2</v>
      </c>
      <c r="K11" s="34"/>
    </row>
    <row r="12" spans="1:11" s="35" customFormat="1" ht="11.25" customHeight="1">
      <c r="A12" s="37" t="s">
        <v>11</v>
      </c>
      <c r="B12" s="30"/>
      <c r="C12" s="31">
        <v>370</v>
      </c>
      <c r="D12" s="31">
        <v>345</v>
      </c>
      <c r="E12" s="31">
        <v>369</v>
      </c>
      <c r="F12" s="32"/>
      <c r="G12" s="32"/>
      <c r="H12" s="125">
        <v>32.246</v>
      </c>
      <c r="I12" s="125">
        <v>32.246</v>
      </c>
      <c r="J12" s="125">
        <v>31.04</v>
      </c>
      <c r="K12" s="34"/>
    </row>
    <row r="13" spans="1:11" s="44" customFormat="1" ht="11.25" customHeight="1">
      <c r="A13" s="38" t="s">
        <v>12</v>
      </c>
      <c r="B13" s="39"/>
      <c r="C13" s="40">
        <v>1006</v>
      </c>
      <c r="D13" s="40">
        <v>997</v>
      </c>
      <c r="E13" s="40">
        <v>1014</v>
      </c>
      <c r="F13" s="41">
        <f>IF(D13&gt;0,100*E13/D13,0)</f>
        <v>101.70511534603811</v>
      </c>
      <c r="G13" s="42"/>
      <c r="H13" s="126">
        <v>88.441</v>
      </c>
      <c r="I13" s="127">
        <v>91.42</v>
      </c>
      <c r="J13" s="127">
        <v>92.60499999999999</v>
      </c>
      <c r="K13" s="43">
        <f>IF(I13&gt;0,100*J13/I13,0)</f>
        <v>101.29621527018156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80</v>
      </c>
      <c r="D15" s="40">
        <v>96</v>
      </c>
      <c r="E15" s="40">
        <v>96</v>
      </c>
      <c r="F15" s="41">
        <f>IF(D15&gt;0,100*E15/D15,0)</f>
        <v>100</v>
      </c>
      <c r="G15" s="42"/>
      <c r="H15" s="126">
        <v>2.2</v>
      </c>
      <c r="I15" s="127">
        <v>2.4</v>
      </c>
      <c r="J15" s="127">
        <v>2.36</v>
      </c>
      <c r="K15" s="43">
        <f>IF(I15&gt;0,100*J15/I15,0)</f>
        <v>98.33333333333334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16</v>
      </c>
      <c r="D17" s="40">
        <v>16</v>
      </c>
      <c r="E17" s="40">
        <v>16</v>
      </c>
      <c r="F17" s="41">
        <f>IF(D17&gt;0,100*E17/D17,0)</f>
        <v>100</v>
      </c>
      <c r="G17" s="42"/>
      <c r="H17" s="126">
        <v>0.324</v>
      </c>
      <c r="I17" s="127">
        <v>0.324</v>
      </c>
      <c r="J17" s="127">
        <v>0.324</v>
      </c>
      <c r="K17" s="43">
        <f>IF(I17&gt;0,100*J17/I17,0)</f>
        <v>99.99999999999999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54</v>
      </c>
      <c r="D19" s="31">
        <v>54</v>
      </c>
      <c r="E19" s="31">
        <v>55</v>
      </c>
      <c r="F19" s="32"/>
      <c r="G19" s="32"/>
      <c r="H19" s="125">
        <v>1.113</v>
      </c>
      <c r="I19" s="125">
        <v>1.505</v>
      </c>
      <c r="J19" s="125">
        <v>1.43</v>
      </c>
      <c r="K19" s="34"/>
    </row>
    <row r="20" spans="1:11" s="35" customFormat="1" ht="11.25" customHeight="1">
      <c r="A20" s="37" t="s">
        <v>16</v>
      </c>
      <c r="B20" s="30"/>
      <c r="C20" s="31">
        <v>66</v>
      </c>
      <c r="D20" s="31">
        <v>66</v>
      </c>
      <c r="E20" s="31">
        <v>70</v>
      </c>
      <c r="F20" s="32"/>
      <c r="G20" s="32"/>
      <c r="H20" s="125">
        <v>1.116</v>
      </c>
      <c r="I20" s="125">
        <v>1.116</v>
      </c>
      <c r="J20" s="125">
        <v>1.68</v>
      </c>
      <c r="K20" s="34"/>
    </row>
    <row r="21" spans="1:11" s="35" customFormat="1" ht="11.25" customHeight="1">
      <c r="A21" s="37" t="s">
        <v>17</v>
      </c>
      <c r="B21" s="30"/>
      <c r="C21" s="31">
        <v>160</v>
      </c>
      <c r="D21" s="31">
        <v>160</v>
      </c>
      <c r="E21" s="31">
        <v>160</v>
      </c>
      <c r="F21" s="32"/>
      <c r="G21" s="32"/>
      <c r="H21" s="125">
        <v>3.36</v>
      </c>
      <c r="I21" s="125">
        <v>3.68</v>
      </c>
      <c r="J21" s="125">
        <v>3.648</v>
      </c>
      <c r="K21" s="34"/>
    </row>
    <row r="22" spans="1:11" s="44" customFormat="1" ht="11.25" customHeight="1">
      <c r="A22" s="38" t="s">
        <v>18</v>
      </c>
      <c r="B22" s="39"/>
      <c r="C22" s="40">
        <v>280</v>
      </c>
      <c r="D22" s="40">
        <v>280</v>
      </c>
      <c r="E22" s="40">
        <v>285</v>
      </c>
      <c r="F22" s="41">
        <f>IF(D22&gt;0,100*E22/D22,0)</f>
        <v>101.78571428571429</v>
      </c>
      <c r="G22" s="42"/>
      <c r="H22" s="126">
        <v>5.589</v>
      </c>
      <c r="I22" s="127">
        <v>6.301</v>
      </c>
      <c r="J22" s="127">
        <v>6.758</v>
      </c>
      <c r="K22" s="43">
        <f>IF(I22&gt;0,100*J22/I22,0)</f>
        <v>107.2528170131725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1580</v>
      </c>
      <c r="D24" s="40">
        <v>1815</v>
      </c>
      <c r="E24" s="40">
        <v>2056</v>
      </c>
      <c r="F24" s="41">
        <f>IF(D24&gt;0,100*E24/D24,0)</f>
        <v>113.27823691460055</v>
      </c>
      <c r="G24" s="42"/>
      <c r="H24" s="126">
        <v>121.211</v>
      </c>
      <c r="I24" s="127">
        <v>136.949</v>
      </c>
      <c r="J24" s="127">
        <v>167.895</v>
      </c>
      <c r="K24" s="43">
        <f>IF(I24&gt;0,100*J24/I24,0)</f>
        <v>122.59673309042051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163</v>
      </c>
      <c r="D26" s="40">
        <v>160</v>
      </c>
      <c r="E26" s="40">
        <v>160</v>
      </c>
      <c r="F26" s="41">
        <f>IF(D26&gt;0,100*E26/D26,0)</f>
        <v>100</v>
      </c>
      <c r="G26" s="42"/>
      <c r="H26" s="126">
        <v>10.507</v>
      </c>
      <c r="I26" s="127">
        <v>10</v>
      </c>
      <c r="J26" s="127">
        <v>10</v>
      </c>
      <c r="K26" s="43">
        <f>IF(I26&gt;0,100*J26/I26,0)</f>
        <v>100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30</v>
      </c>
      <c r="D28" s="31">
        <v>35</v>
      </c>
      <c r="E28" s="31">
        <v>42</v>
      </c>
      <c r="F28" s="32"/>
      <c r="G28" s="32"/>
      <c r="H28" s="125">
        <v>1.905</v>
      </c>
      <c r="I28" s="125">
        <v>0.84</v>
      </c>
      <c r="J28" s="125">
        <v>1.212</v>
      </c>
      <c r="K28" s="34"/>
    </row>
    <row r="29" spans="1:11" s="35" customFormat="1" ht="11.25" customHeight="1">
      <c r="A29" s="37" t="s">
        <v>22</v>
      </c>
      <c r="B29" s="30"/>
      <c r="C29" s="31">
        <v>3</v>
      </c>
      <c r="D29" s="31">
        <v>3</v>
      </c>
      <c r="E29" s="31">
        <v>3</v>
      </c>
      <c r="F29" s="32"/>
      <c r="G29" s="32"/>
      <c r="H29" s="125">
        <v>0.28539</v>
      </c>
      <c r="I29" s="125">
        <v>0.39</v>
      </c>
      <c r="J29" s="125">
        <v>0.33</v>
      </c>
      <c r="K29" s="34"/>
    </row>
    <row r="30" spans="1:11" s="35" customFormat="1" ht="11.25" customHeight="1">
      <c r="A30" s="37" t="s">
        <v>23</v>
      </c>
      <c r="B30" s="30"/>
      <c r="C30" s="31">
        <v>600</v>
      </c>
      <c r="D30" s="31">
        <v>251</v>
      </c>
      <c r="E30" s="31">
        <v>595</v>
      </c>
      <c r="F30" s="32"/>
      <c r="G30" s="32"/>
      <c r="H30" s="125">
        <v>57</v>
      </c>
      <c r="I30" s="125">
        <v>21.222</v>
      </c>
      <c r="J30" s="125">
        <v>45.204</v>
      </c>
      <c r="K30" s="34"/>
    </row>
    <row r="31" spans="1:11" s="44" customFormat="1" ht="11.25" customHeight="1">
      <c r="A31" s="45" t="s">
        <v>24</v>
      </c>
      <c r="B31" s="39"/>
      <c r="C31" s="40">
        <v>633</v>
      </c>
      <c r="D31" s="40">
        <v>289</v>
      </c>
      <c r="E31" s="40">
        <v>640</v>
      </c>
      <c r="F31" s="41">
        <f>IF(D31&gt;0,100*E31/D31,0)</f>
        <v>221.45328719723184</v>
      </c>
      <c r="G31" s="42"/>
      <c r="H31" s="126">
        <v>59.19039</v>
      </c>
      <c r="I31" s="127">
        <v>22.452</v>
      </c>
      <c r="J31" s="127">
        <v>46.746</v>
      </c>
      <c r="K31" s="43">
        <f>IF(I31&gt;0,100*J31/I31,0)</f>
        <v>208.20416889363977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338</v>
      </c>
      <c r="D33" s="31">
        <v>200</v>
      </c>
      <c r="E33" s="31">
        <v>275</v>
      </c>
      <c r="F33" s="32"/>
      <c r="G33" s="32"/>
      <c r="H33" s="125">
        <v>16.958</v>
      </c>
      <c r="I33" s="125">
        <v>10.035</v>
      </c>
      <c r="J33" s="125">
        <v>18</v>
      </c>
      <c r="K33" s="34"/>
    </row>
    <row r="34" spans="1:11" s="35" customFormat="1" ht="11.25" customHeight="1">
      <c r="A34" s="37" t="s">
        <v>26</v>
      </c>
      <c r="B34" s="30"/>
      <c r="C34" s="31">
        <v>269</v>
      </c>
      <c r="D34" s="31">
        <v>226</v>
      </c>
      <c r="E34" s="31">
        <v>228</v>
      </c>
      <c r="F34" s="32"/>
      <c r="G34" s="32"/>
      <c r="H34" s="125">
        <v>9.977</v>
      </c>
      <c r="I34" s="125">
        <v>8.11</v>
      </c>
      <c r="J34" s="125">
        <v>8.5</v>
      </c>
      <c r="K34" s="34"/>
    </row>
    <row r="35" spans="1:11" s="35" customFormat="1" ht="11.25" customHeight="1">
      <c r="A35" s="37" t="s">
        <v>27</v>
      </c>
      <c r="B35" s="30"/>
      <c r="C35" s="31">
        <v>125</v>
      </c>
      <c r="D35" s="31">
        <v>120</v>
      </c>
      <c r="E35" s="31">
        <v>140</v>
      </c>
      <c r="F35" s="32"/>
      <c r="G35" s="32"/>
      <c r="H35" s="125">
        <v>4.587</v>
      </c>
      <c r="I35" s="125">
        <v>3.9</v>
      </c>
      <c r="J35" s="125">
        <v>4.9</v>
      </c>
      <c r="K35" s="34"/>
    </row>
    <row r="36" spans="1:11" s="35" customFormat="1" ht="11.25" customHeight="1">
      <c r="A36" s="37" t="s">
        <v>28</v>
      </c>
      <c r="B36" s="30"/>
      <c r="C36" s="31">
        <v>311</v>
      </c>
      <c r="D36" s="31">
        <v>311</v>
      </c>
      <c r="E36" s="31">
        <v>319</v>
      </c>
      <c r="F36" s="32"/>
      <c r="G36" s="32"/>
      <c r="H36" s="125">
        <v>11.075</v>
      </c>
      <c r="I36" s="125">
        <v>11.075</v>
      </c>
      <c r="J36" s="125">
        <v>12.258</v>
      </c>
      <c r="K36" s="34"/>
    </row>
    <row r="37" spans="1:11" s="44" customFormat="1" ht="11.25" customHeight="1">
      <c r="A37" s="38" t="s">
        <v>29</v>
      </c>
      <c r="B37" s="39"/>
      <c r="C37" s="40">
        <v>1043</v>
      </c>
      <c r="D37" s="40">
        <v>857</v>
      </c>
      <c r="E37" s="40">
        <v>962</v>
      </c>
      <c r="F37" s="41">
        <f>IF(D37&gt;0,100*E37/D37,0)</f>
        <v>112.25204200700117</v>
      </c>
      <c r="G37" s="42"/>
      <c r="H37" s="126">
        <v>42.596999999999994</v>
      </c>
      <c r="I37" s="127">
        <v>33.12</v>
      </c>
      <c r="J37" s="127">
        <v>43.658</v>
      </c>
      <c r="K37" s="43">
        <f>IF(I37&gt;0,100*J37/I37,0)</f>
        <v>131.81763285024155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160</v>
      </c>
      <c r="D39" s="40">
        <v>160</v>
      </c>
      <c r="E39" s="40">
        <v>380</v>
      </c>
      <c r="F39" s="41">
        <f>IF(D39&gt;0,100*E39/D39,0)</f>
        <v>237.5</v>
      </c>
      <c r="G39" s="42"/>
      <c r="H39" s="126">
        <v>6.569</v>
      </c>
      <c r="I39" s="127">
        <v>6.57</v>
      </c>
      <c r="J39" s="127">
        <v>5.6</v>
      </c>
      <c r="K39" s="43">
        <f>IF(I39&gt;0,100*J39/I39,0)</f>
        <v>85.2359208523592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18</v>
      </c>
      <c r="D41" s="31">
        <v>18</v>
      </c>
      <c r="E41" s="31">
        <v>16</v>
      </c>
      <c r="F41" s="32"/>
      <c r="G41" s="32"/>
      <c r="H41" s="125">
        <v>1.278</v>
      </c>
      <c r="I41" s="125">
        <v>1.19</v>
      </c>
      <c r="J41" s="125">
        <v>1.04</v>
      </c>
      <c r="K41" s="34"/>
    </row>
    <row r="42" spans="1:11" s="35" customFormat="1" ht="11.25" customHeight="1">
      <c r="A42" s="37" t="s">
        <v>32</v>
      </c>
      <c r="B42" s="30"/>
      <c r="C42" s="31"/>
      <c r="D42" s="31">
        <v>3</v>
      </c>
      <c r="E42" s="31">
        <v>3</v>
      </c>
      <c r="F42" s="32"/>
      <c r="G42" s="32"/>
      <c r="H42" s="125"/>
      <c r="I42" s="125">
        <v>0.15</v>
      </c>
      <c r="J42" s="125">
        <v>0.15</v>
      </c>
      <c r="K42" s="34"/>
    </row>
    <row r="43" spans="1:11" s="35" customFormat="1" ht="11.25" customHeight="1">
      <c r="A43" s="37" t="s">
        <v>33</v>
      </c>
      <c r="B43" s="30"/>
      <c r="C43" s="31">
        <v>25</v>
      </c>
      <c r="D43" s="31">
        <v>25</v>
      </c>
      <c r="E43" s="31">
        <v>25</v>
      </c>
      <c r="F43" s="32"/>
      <c r="G43" s="32"/>
      <c r="H43" s="125">
        <v>1.25</v>
      </c>
      <c r="I43" s="125">
        <v>1.25</v>
      </c>
      <c r="J43" s="125">
        <v>1.25</v>
      </c>
      <c r="K43" s="34"/>
    </row>
    <row r="44" spans="1:11" s="35" customFormat="1" ht="11.25" customHeight="1">
      <c r="A44" s="37" t="s">
        <v>34</v>
      </c>
      <c r="B44" s="30"/>
      <c r="C44" s="31">
        <v>10</v>
      </c>
      <c r="D44" s="31">
        <v>10</v>
      </c>
      <c r="E44" s="31">
        <v>10</v>
      </c>
      <c r="F44" s="32"/>
      <c r="G44" s="32"/>
      <c r="H44" s="125">
        <v>0.45</v>
      </c>
      <c r="I44" s="125">
        <v>0.45</v>
      </c>
      <c r="J44" s="125">
        <v>0.45</v>
      </c>
      <c r="K44" s="34"/>
    </row>
    <row r="45" spans="1:11" s="35" customFormat="1" ht="11.25" customHeight="1">
      <c r="A45" s="37" t="s">
        <v>35</v>
      </c>
      <c r="B45" s="30"/>
      <c r="C45" s="31">
        <v>32</v>
      </c>
      <c r="D45" s="31">
        <v>32</v>
      </c>
      <c r="E45" s="31">
        <v>32</v>
      </c>
      <c r="F45" s="32"/>
      <c r="G45" s="32"/>
      <c r="H45" s="125">
        <v>0.736</v>
      </c>
      <c r="I45" s="125">
        <v>1.024</v>
      </c>
      <c r="J45" s="125">
        <v>1.008</v>
      </c>
      <c r="K45" s="34"/>
    </row>
    <row r="46" spans="1:11" s="35" customFormat="1" ht="11.25" customHeight="1">
      <c r="A46" s="37" t="s">
        <v>36</v>
      </c>
      <c r="B46" s="30"/>
      <c r="C46" s="31">
        <v>40</v>
      </c>
      <c r="D46" s="31">
        <v>40</v>
      </c>
      <c r="E46" s="31">
        <v>40</v>
      </c>
      <c r="F46" s="32"/>
      <c r="G46" s="32"/>
      <c r="H46" s="125">
        <v>1.6</v>
      </c>
      <c r="I46" s="125">
        <v>1.6</v>
      </c>
      <c r="J46" s="125">
        <v>1.6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>
        <v>25</v>
      </c>
      <c r="D48" s="31">
        <v>9</v>
      </c>
      <c r="E48" s="31">
        <v>11</v>
      </c>
      <c r="F48" s="32"/>
      <c r="G48" s="32"/>
      <c r="H48" s="125">
        <v>0.95</v>
      </c>
      <c r="I48" s="125">
        <v>0.36</v>
      </c>
      <c r="J48" s="125">
        <v>0.561</v>
      </c>
      <c r="K48" s="34"/>
    </row>
    <row r="49" spans="1:11" s="35" customFormat="1" ht="11.25" customHeight="1">
      <c r="A49" s="37" t="s">
        <v>39</v>
      </c>
      <c r="B49" s="30"/>
      <c r="C49" s="31">
        <v>35</v>
      </c>
      <c r="D49" s="31">
        <v>35</v>
      </c>
      <c r="E49" s="31">
        <v>9</v>
      </c>
      <c r="F49" s="32"/>
      <c r="G49" s="32"/>
      <c r="H49" s="125">
        <v>2.1</v>
      </c>
      <c r="I49" s="125">
        <v>2.03</v>
      </c>
      <c r="J49" s="125">
        <v>0.522</v>
      </c>
      <c r="K49" s="34"/>
    </row>
    <row r="50" spans="1:11" s="44" customFormat="1" ht="11.25" customHeight="1">
      <c r="A50" s="45" t="s">
        <v>40</v>
      </c>
      <c r="B50" s="39"/>
      <c r="C50" s="40">
        <v>185</v>
      </c>
      <c r="D50" s="40">
        <v>172</v>
      </c>
      <c r="E50" s="40">
        <v>146</v>
      </c>
      <c r="F50" s="41">
        <f>IF(D50&gt;0,100*E50/D50,0)</f>
        <v>84.88372093023256</v>
      </c>
      <c r="G50" s="42"/>
      <c r="H50" s="126">
        <v>8.364</v>
      </c>
      <c r="I50" s="127">
        <v>8.054</v>
      </c>
      <c r="J50" s="127">
        <v>6.581</v>
      </c>
      <c r="K50" s="43">
        <f>IF(I50&gt;0,100*J50/I50,0)</f>
        <v>81.71095108020859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43</v>
      </c>
      <c r="D52" s="40">
        <v>43</v>
      </c>
      <c r="E52" s="40">
        <v>43</v>
      </c>
      <c r="F52" s="41">
        <f>IF(D52&gt;0,100*E52/D52,0)</f>
        <v>100</v>
      </c>
      <c r="G52" s="42"/>
      <c r="H52" s="126">
        <v>4.256</v>
      </c>
      <c r="I52" s="127">
        <v>4.256</v>
      </c>
      <c r="J52" s="127">
        <v>4.256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115</v>
      </c>
      <c r="D54" s="31">
        <v>110</v>
      </c>
      <c r="E54" s="31">
        <v>263</v>
      </c>
      <c r="F54" s="32"/>
      <c r="G54" s="32"/>
      <c r="H54" s="125">
        <v>12.45</v>
      </c>
      <c r="I54" s="125">
        <v>11.6</v>
      </c>
      <c r="J54" s="125">
        <v>24.986</v>
      </c>
      <c r="K54" s="34"/>
    </row>
    <row r="55" spans="1:11" s="35" customFormat="1" ht="11.25" customHeight="1">
      <c r="A55" s="37" t="s">
        <v>43</v>
      </c>
      <c r="B55" s="30"/>
      <c r="C55" s="31">
        <v>430</v>
      </c>
      <c r="D55" s="31">
        <v>310</v>
      </c>
      <c r="E55" s="31">
        <v>285</v>
      </c>
      <c r="F55" s="32"/>
      <c r="G55" s="32"/>
      <c r="H55" s="125">
        <v>30.1</v>
      </c>
      <c r="I55" s="125">
        <v>21.8</v>
      </c>
      <c r="J55" s="125">
        <v>22.35</v>
      </c>
      <c r="K55" s="34"/>
    </row>
    <row r="56" spans="1:11" s="35" customFormat="1" ht="11.25" customHeight="1">
      <c r="A56" s="37" t="s">
        <v>44</v>
      </c>
      <c r="B56" s="30"/>
      <c r="C56" s="31">
        <v>75</v>
      </c>
      <c r="D56" s="31">
        <v>68</v>
      </c>
      <c r="E56" s="31">
        <v>80</v>
      </c>
      <c r="F56" s="32"/>
      <c r="G56" s="32"/>
      <c r="H56" s="125">
        <v>3.75</v>
      </c>
      <c r="I56" s="125">
        <v>3.3</v>
      </c>
      <c r="J56" s="125">
        <v>3.882</v>
      </c>
      <c r="K56" s="34"/>
    </row>
    <row r="57" spans="1:11" s="35" customFormat="1" ht="11.25" customHeight="1">
      <c r="A57" s="37" t="s">
        <v>45</v>
      </c>
      <c r="B57" s="30"/>
      <c r="C57" s="31">
        <v>5</v>
      </c>
      <c r="D57" s="31">
        <v>3</v>
      </c>
      <c r="E57" s="31">
        <v>6</v>
      </c>
      <c r="F57" s="32"/>
      <c r="G57" s="32"/>
      <c r="H57" s="125">
        <v>0.105</v>
      </c>
      <c r="I57" s="125">
        <v>0.063</v>
      </c>
      <c r="J57" s="125">
        <v>0.126</v>
      </c>
      <c r="K57" s="34"/>
    </row>
    <row r="58" spans="1:11" s="35" customFormat="1" ht="11.25" customHeight="1">
      <c r="A58" s="37" t="s">
        <v>46</v>
      </c>
      <c r="B58" s="30"/>
      <c r="C58" s="31">
        <v>512</v>
      </c>
      <c r="D58" s="31">
        <v>607</v>
      </c>
      <c r="E58" s="31">
        <v>566</v>
      </c>
      <c r="F58" s="32"/>
      <c r="G58" s="32"/>
      <c r="H58" s="125">
        <v>41.351</v>
      </c>
      <c r="I58" s="125">
        <v>56.39</v>
      </c>
      <c r="J58" s="125">
        <v>44.19</v>
      </c>
      <c r="K58" s="34"/>
    </row>
    <row r="59" spans="1:11" s="44" customFormat="1" ht="11.25" customHeight="1">
      <c r="A59" s="38" t="s">
        <v>47</v>
      </c>
      <c r="B59" s="39"/>
      <c r="C59" s="40">
        <v>1137</v>
      </c>
      <c r="D59" s="40">
        <v>1098</v>
      </c>
      <c r="E59" s="40">
        <v>1200</v>
      </c>
      <c r="F59" s="41">
        <f>IF(D59&gt;0,100*E59/D59,0)</f>
        <v>109.2896174863388</v>
      </c>
      <c r="G59" s="42"/>
      <c r="H59" s="126">
        <v>87.756</v>
      </c>
      <c r="I59" s="127">
        <v>93.15299999999999</v>
      </c>
      <c r="J59" s="127">
        <v>95.53399999999999</v>
      </c>
      <c r="K59" s="43">
        <f>IF(I59&gt;0,100*J59/I59,0)</f>
        <v>102.55601000504547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57</v>
      </c>
      <c r="D61" s="31">
        <v>50</v>
      </c>
      <c r="E61" s="31">
        <v>50</v>
      </c>
      <c r="F61" s="32"/>
      <c r="G61" s="32"/>
      <c r="H61" s="125">
        <v>1.881</v>
      </c>
      <c r="I61" s="125">
        <v>1.5</v>
      </c>
      <c r="J61" s="125">
        <v>2.25</v>
      </c>
      <c r="K61" s="34"/>
    </row>
    <row r="62" spans="1:11" s="35" customFormat="1" ht="11.25" customHeight="1">
      <c r="A62" s="37" t="s">
        <v>49</v>
      </c>
      <c r="B62" s="30"/>
      <c r="C62" s="31">
        <v>415</v>
      </c>
      <c r="D62" s="31">
        <v>425</v>
      </c>
      <c r="E62" s="31">
        <v>425</v>
      </c>
      <c r="F62" s="32"/>
      <c r="G62" s="32"/>
      <c r="H62" s="125">
        <v>8.242</v>
      </c>
      <c r="I62" s="125">
        <v>7.612</v>
      </c>
      <c r="J62" s="125">
        <v>7.6</v>
      </c>
      <c r="K62" s="34"/>
    </row>
    <row r="63" spans="1:11" s="35" customFormat="1" ht="11.25" customHeight="1">
      <c r="A63" s="37" t="s">
        <v>50</v>
      </c>
      <c r="B63" s="30"/>
      <c r="C63" s="31">
        <v>99</v>
      </c>
      <c r="D63" s="31">
        <v>123</v>
      </c>
      <c r="E63" s="31">
        <v>117</v>
      </c>
      <c r="F63" s="32"/>
      <c r="G63" s="32"/>
      <c r="H63" s="125">
        <v>4.53</v>
      </c>
      <c r="I63" s="125">
        <v>5.47</v>
      </c>
      <c r="J63" s="125">
        <v>6</v>
      </c>
      <c r="K63" s="34"/>
    </row>
    <row r="64" spans="1:11" s="44" customFormat="1" ht="11.25" customHeight="1">
      <c r="A64" s="38" t="s">
        <v>51</v>
      </c>
      <c r="B64" s="39"/>
      <c r="C64" s="40">
        <v>571</v>
      </c>
      <c r="D64" s="40">
        <v>598</v>
      </c>
      <c r="E64" s="40">
        <v>592</v>
      </c>
      <c r="F64" s="41">
        <f>IF(D64&gt;0,100*E64/D64,0)</f>
        <v>98.99665551839465</v>
      </c>
      <c r="G64" s="42"/>
      <c r="H64" s="126">
        <v>14.653000000000002</v>
      </c>
      <c r="I64" s="127">
        <v>14.582</v>
      </c>
      <c r="J64" s="127">
        <v>15.85</v>
      </c>
      <c r="K64" s="43">
        <f>IF(I64&gt;0,100*J64/I64,0)</f>
        <v>108.69565217391303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705</v>
      </c>
      <c r="D66" s="40">
        <v>810</v>
      </c>
      <c r="E66" s="40">
        <v>793</v>
      </c>
      <c r="F66" s="41">
        <f>IF(D66&gt;0,100*E66/D66,0)</f>
        <v>97.90123456790124</v>
      </c>
      <c r="G66" s="42"/>
      <c r="H66" s="126">
        <v>78.288</v>
      </c>
      <c r="I66" s="127">
        <v>104.375</v>
      </c>
      <c r="J66" s="127">
        <v>83.757</v>
      </c>
      <c r="K66" s="43">
        <f>IF(I66&gt;0,100*J66/I66,0)</f>
        <v>80.24622754491018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12914</v>
      </c>
      <c r="D68" s="31">
        <v>17830</v>
      </c>
      <c r="E68" s="31">
        <v>19850</v>
      </c>
      <c r="F68" s="32"/>
      <c r="G68" s="32"/>
      <c r="H68" s="125">
        <v>978.726</v>
      </c>
      <c r="I68" s="125">
        <v>1642</v>
      </c>
      <c r="J68" s="125">
        <v>1646</v>
      </c>
      <c r="K68" s="34"/>
    </row>
    <row r="69" spans="1:11" s="35" customFormat="1" ht="11.25" customHeight="1">
      <c r="A69" s="37" t="s">
        <v>54</v>
      </c>
      <c r="B69" s="30"/>
      <c r="C69" s="31">
        <v>1637</v>
      </c>
      <c r="D69" s="31">
        <v>2310</v>
      </c>
      <c r="E69" s="31">
        <v>2650</v>
      </c>
      <c r="F69" s="32"/>
      <c r="G69" s="32"/>
      <c r="H69" s="125">
        <v>121.626</v>
      </c>
      <c r="I69" s="125">
        <v>207</v>
      </c>
      <c r="J69" s="125">
        <v>217.5</v>
      </c>
      <c r="K69" s="34"/>
    </row>
    <row r="70" spans="1:11" s="44" customFormat="1" ht="11.25" customHeight="1">
      <c r="A70" s="38" t="s">
        <v>55</v>
      </c>
      <c r="B70" s="39"/>
      <c r="C70" s="40">
        <v>14551</v>
      </c>
      <c r="D70" s="40">
        <v>20140</v>
      </c>
      <c r="E70" s="40">
        <v>22500</v>
      </c>
      <c r="F70" s="41">
        <f>IF(D70&gt;0,100*E70/D70,0)</f>
        <v>111.71797418073486</v>
      </c>
      <c r="G70" s="42"/>
      <c r="H70" s="126">
        <v>1100.352</v>
      </c>
      <c r="I70" s="127">
        <v>1849</v>
      </c>
      <c r="J70" s="127">
        <v>1863.5</v>
      </c>
      <c r="K70" s="43">
        <f>IF(I70&gt;0,100*J70/I70,0)</f>
        <v>100.78420767982693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1346</v>
      </c>
      <c r="D72" s="31">
        <v>1400</v>
      </c>
      <c r="E72" s="31">
        <v>1200</v>
      </c>
      <c r="F72" s="32"/>
      <c r="G72" s="32"/>
      <c r="H72" s="125">
        <v>105.028</v>
      </c>
      <c r="I72" s="125">
        <v>122.519</v>
      </c>
      <c r="J72" s="125">
        <v>78.781</v>
      </c>
      <c r="K72" s="34"/>
    </row>
    <row r="73" spans="1:11" s="35" customFormat="1" ht="11.25" customHeight="1">
      <c r="A73" s="37" t="s">
        <v>57</v>
      </c>
      <c r="B73" s="30"/>
      <c r="C73" s="31">
        <v>560</v>
      </c>
      <c r="D73" s="31">
        <v>570</v>
      </c>
      <c r="E73" s="31">
        <v>570</v>
      </c>
      <c r="F73" s="32"/>
      <c r="G73" s="32"/>
      <c r="H73" s="125">
        <v>19.1</v>
      </c>
      <c r="I73" s="125">
        <v>19.45</v>
      </c>
      <c r="J73" s="125">
        <v>33.81</v>
      </c>
      <c r="K73" s="34"/>
    </row>
    <row r="74" spans="1:11" s="35" customFormat="1" ht="11.25" customHeight="1">
      <c r="A74" s="37" t="s">
        <v>58</v>
      </c>
      <c r="B74" s="30"/>
      <c r="C74" s="31">
        <v>213</v>
      </c>
      <c r="D74" s="31">
        <v>220</v>
      </c>
      <c r="E74" s="31">
        <v>220</v>
      </c>
      <c r="F74" s="32"/>
      <c r="G74" s="32"/>
      <c r="H74" s="125">
        <v>7.469</v>
      </c>
      <c r="I74" s="125">
        <v>7.7</v>
      </c>
      <c r="J74" s="125">
        <v>7.7</v>
      </c>
      <c r="K74" s="34"/>
    </row>
    <row r="75" spans="1:11" s="35" customFormat="1" ht="11.25" customHeight="1">
      <c r="A75" s="37" t="s">
        <v>59</v>
      </c>
      <c r="B75" s="30"/>
      <c r="C75" s="31">
        <v>2560</v>
      </c>
      <c r="D75" s="31">
        <v>2560</v>
      </c>
      <c r="E75" s="31">
        <v>2674</v>
      </c>
      <c r="F75" s="32"/>
      <c r="G75" s="32"/>
      <c r="H75" s="125">
        <v>202.646</v>
      </c>
      <c r="I75" s="125">
        <v>202.548</v>
      </c>
      <c r="J75" s="125">
        <v>225.654</v>
      </c>
      <c r="K75" s="34"/>
    </row>
    <row r="76" spans="1:11" s="35" customFormat="1" ht="11.25" customHeight="1">
      <c r="A76" s="37" t="s">
        <v>60</v>
      </c>
      <c r="B76" s="30"/>
      <c r="C76" s="31">
        <v>60</v>
      </c>
      <c r="D76" s="31">
        <v>146</v>
      </c>
      <c r="E76" s="31">
        <v>152</v>
      </c>
      <c r="F76" s="32"/>
      <c r="G76" s="32"/>
      <c r="H76" s="125">
        <v>3</v>
      </c>
      <c r="I76" s="125">
        <v>6.549</v>
      </c>
      <c r="J76" s="125">
        <v>6.416</v>
      </c>
      <c r="K76" s="34"/>
    </row>
    <row r="77" spans="1:11" s="35" customFormat="1" ht="11.25" customHeight="1">
      <c r="A77" s="37" t="s">
        <v>61</v>
      </c>
      <c r="B77" s="30"/>
      <c r="C77" s="31">
        <v>254</v>
      </c>
      <c r="D77" s="31">
        <v>254</v>
      </c>
      <c r="E77" s="31">
        <v>187</v>
      </c>
      <c r="F77" s="32"/>
      <c r="G77" s="32"/>
      <c r="H77" s="125">
        <v>6.748</v>
      </c>
      <c r="I77" s="125">
        <v>11.43</v>
      </c>
      <c r="J77" s="125">
        <v>7.8</v>
      </c>
      <c r="K77" s="34"/>
    </row>
    <row r="78" spans="1:11" s="35" customFormat="1" ht="11.25" customHeight="1">
      <c r="A78" s="37" t="s">
        <v>62</v>
      </c>
      <c r="B78" s="30"/>
      <c r="C78" s="31">
        <v>435</v>
      </c>
      <c r="D78" s="31">
        <v>430</v>
      </c>
      <c r="E78" s="31">
        <v>376</v>
      </c>
      <c r="F78" s="32"/>
      <c r="G78" s="32"/>
      <c r="H78" s="125">
        <v>24.565</v>
      </c>
      <c r="I78" s="125">
        <v>27.95</v>
      </c>
      <c r="J78" s="125">
        <v>24.44</v>
      </c>
      <c r="K78" s="34"/>
    </row>
    <row r="79" spans="1:11" s="35" customFormat="1" ht="11.25" customHeight="1">
      <c r="A79" s="37" t="s">
        <v>63</v>
      </c>
      <c r="B79" s="30"/>
      <c r="C79" s="31">
        <v>2721</v>
      </c>
      <c r="D79" s="31">
        <v>4097</v>
      </c>
      <c r="E79" s="31">
        <v>6450</v>
      </c>
      <c r="F79" s="32"/>
      <c r="G79" s="32"/>
      <c r="H79" s="125">
        <v>255.348</v>
      </c>
      <c r="I79" s="125">
        <v>449.019</v>
      </c>
      <c r="J79" s="125">
        <v>500</v>
      </c>
      <c r="K79" s="34"/>
    </row>
    <row r="80" spans="1:11" s="44" customFormat="1" ht="11.25" customHeight="1">
      <c r="A80" s="45" t="s">
        <v>64</v>
      </c>
      <c r="B80" s="39"/>
      <c r="C80" s="40">
        <v>8149</v>
      </c>
      <c r="D80" s="40">
        <v>9677</v>
      </c>
      <c r="E80" s="40">
        <v>11829</v>
      </c>
      <c r="F80" s="41">
        <f>IF(D80&gt;0,100*E80/D80,0)</f>
        <v>122.23829699286969</v>
      </c>
      <c r="G80" s="42"/>
      <c r="H80" s="126">
        <v>623.904</v>
      </c>
      <c r="I80" s="127">
        <v>847.165</v>
      </c>
      <c r="J80" s="127">
        <v>884.601</v>
      </c>
      <c r="K80" s="43">
        <f>IF(I80&gt;0,100*J80/I80,0)</f>
        <v>104.4189738716779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131</v>
      </c>
      <c r="D82" s="31">
        <v>131</v>
      </c>
      <c r="E82" s="31">
        <v>133</v>
      </c>
      <c r="F82" s="32"/>
      <c r="G82" s="32"/>
      <c r="H82" s="125">
        <v>13.517</v>
      </c>
      <c r="I82" s="125">
        <v>13.517</v>
      </c>
      <c r="J82" s="125">
        <v>11.036</v>
      </c>
      <c r="K82" s="34"/>
    </row>
    <row r="83" spans="1:11" s="35" customFormat="1" ht="11.25" customHeight="1">
      <c r="A83" s="37" t="s">
        <v>66</v>
      </c>
      <c r="B83" s="30"/>
      <c r="C83" s="31">
        <v>200</v>
      </c>
      <c r="D83" s="31">
        <v>200</v>
      </c>
      <c r="E83" s="31">
        <v>203</v>
      </c>
      <c r="F83" s="32"/>
      <c r="G83" s="32"/>
      <c r="H83" s="125">
        <v>20.65</v>
      </c>
      <c r="I83" s="125">
        <v>20.7</v>
      </c>
      <c r="J83" s="125">
        <v>17.057</v>
      </c>
      <c r="K83" s="34"/>
    </row>
    <row r="84" spans="1:11" s="44" customFormat="1" ht="11.25" customHeight="1">
      <c r="A84" s="38" t="s">
        <v>67</v>
      </c>
      <c r="B84" s="39"/>
      <c r="C84" s="40">
        <v>331</v>
      </c>
      <c r="D84" s="40">
        <v>331</v>
      </c>
      <c r="E84" s="40">
        <v>336</v>
      </c>
      <c r="F84" s="41">
        <f>IF(D84&gt;0,100*E84/D84,0)</f>
        <v>101.51057401812689</v>
      </c>
      <c r="G84" s="42"/>
      <c r="H84" s="126">
        <v>34.167</v>
      </c>
      <c r="I84" s="127">
        <v>34.217</v>
      </c>
      <c r="J84" s="127">
        <v>28.092999999999996</v>
      </c>
      <c r="K84" s="43">
        <f>IF(I84&gt;0,100*J84/I84,0)</f>
        <v>82.10246368764064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30633</v>
      </c>
      <c r="D87" s="57">
        <v>37539</v>
      </c>
      <c r="E87" s="57">
        <v>43048</v>
      </c>
      <c r="F87" s="58">
        <f>IF(D87&gt;0,100*E87/D87,0)</f>
        <v>114.67540424625057</v>
      </c>
      <c r="G87" s="42"/>
      <c r="H87" s="128">
        <v>2288.36839</v>
      </c>
      <c r="I87" s="129">
        <v>3264.338</v>
      </c>
      <c r="J87" s="129">
        <v>3358.118</v>
      </c>
      <c r="K87" s="58">
        <f>IF(I87&gt;0,100*J87/I87,0)</f>
        <v>102.87286426834476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7</v>
      </c>
      <c r="D9" s="31">
        <v>5</v>
      </c>
      <c r="E9" s="31">
        <v>5</v>
      </c>
      <c r="F9" s="32"/>
      <c r="G9" s="32"/>
      <c r="H9" s="125">
        <v>0.567</v>
      </c>
      <c r="I9" s="125">
        <v>0.259</v>
      </c>
      <c r="J9" s="125"/>
      <c r="K9" s="34"/>
    </row>
    <row r="10" spans="1:11" s="35" customFormat="1" ht="11.25" customHeight="1">
      <c r="A10" s="37" t="s">
        <v>9</v>
      </c>
      <c r="B10" s="30"/>
      <c r="C10" s="31">
        <v>3</v>
      </c>
      <c r="D10" s="31">
        <v>3</v>
      </c>
      <c r="E10" s="31">
        <v>9</v>
      </c>
      <c r="F10" s="32"/>
      <c r="G10" s="32"/>
      <c r="H10" s="125">
        <v>0.251</v>
      </c>
      <c r="I10" s="125">
        <v>0.069</v>
      </c>
      <c r="J10" s="125"/>
      <c r="K10" s="34"/>
    </row>
    <row r="11" spans="1:11" s="35" customFormat="1" ht="11.25" customHeight="1">
      <c r="A11" s="29" t="s">
        <v>10</v>
      </c>
      <c r="B11" s="30"/>
      <c r="C11" s="31">
        <v>3</v>
      </c>
      <c r="D11" s="31">
        <v>3</v>
      </c>
      <c r="E11" s="31">
        <v>3</v>
      </c>
      <c r="F11" s="32"/>
      <c r="G11" s="32"/>
      <c r="H11" s="125">
        <v>0.302</v>
      </c>
      <c r="I11" s="125">
        <v>0.14</v>
      </c>
      <c r="J11" s="125"/>
      <c r="K11" s="34"/>
    </row>
    <row r="12" spans="1:11" s="35" customFormat="1" ht="11.25" customHeight="1">
      <c r="A12" s="37" t="s">
        <v>11</v>
      </c>
      <c r="B12" s="30"/>
      <c r="C12" s="31">
        <v>8</v>
      </c>
      <c r="D12" s="31">
        <v>16</v>
      </c>
      <c r="E12" s="31">
        <v>15</v>
      </c>
      <c r="F12" s="32"/>
      <c r="G12" s="32"/>
      <c r="H12" s="125">
        <v>0.697</v>
      </c>
      <c r="I12" s="125">
        <v>0.93</v>
      </c>
      <c r="J12" s="125"/>
      <c r="K12" s="34"/>
    </row>
    <row r="13" spans="1:11" s="44" customFormat="1" ht="11.25" customHeight="1">
      <c r="A13" s="38" t="s">
        <v>12</v>
      </c>
      <c r="B13" s="39"/>
      <c r="C13" s="40">
        <v>21</v>
      </c>
      <c r="D13" s="40">
        <v>27</v>
      </c>
      <c r="E13" s="40">
        <v>32</v>
      </c>
      <c r="F13" s="41">
        <f>IF(D13&gt;0,100*E13/D13,0)</f>
        <v>118.51851851851852</v>
      </c>
      <c r="G13" s="42"/>
      <c r="H13" s="126">
        <v>1.8169999999999997</v>
      </c>
      <c r="I13" s="127">
        <v>1.3980000000000001</v>
      </c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>
        <v>4</v>
      </c>
      <c r="D20" s="31">
        <v>4</v>
      </c>
      <c r="E20" s="31">
        <v>4</v>
      </c>
      <c r="F20" s="32"/>
      <c r="G20" s="32"/>
      <c r="H20" s="125">
        <v>0.204</v>
      </c>
      <c r="I20" s="125">
        <v>0.204</v>
      </c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4</v>
      </c>
      <c r="D22" s="40">
        <v>4</v>
      </c>
      <c r="E22" s="40">
        <v>4</v>
      </c>
      <c r="F22" s="41">
        <f>IF(D22&gt;0,100*E22/D22,0)</f>
        <v>100</v>
      </c>
      <c r="G22" s="42"/>
      <c r="H22" s="126">
        <v>0.204</v>
      </c>
      <c r="I22" s="127">
        <v>0.204</v>
      </c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>
        <v>3</v>
      </c>
      <c r="D29" s="31">
        <v>3</v>
      </c>
      <c r="E29" s="31">
        <v>3</v>
      </c>
      <c r="F29" s="32"/>
      <c r="G29" s="32"/>
      <c r="H29" s="125">
        <v>0.33</v>
      </c>
      <c r="I29" s="125">
        <v>0.33</v>
      </c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>
        <v>250</v>
      </c>
      <c r="E30" s="31">
        <v>39</v>
      </c>
      <c r="F30" s="32"/>
      <c r="G30" s="32"/>
      <c r="H30" s="125"/>
      <c r="I30" s="125">
        <v>27.75</v>
      </c>
      <c r="J30" s="125"/>
      <c r="K30" s="34"/>
    </row>
    <row r="31" spans="1:11" s="44" customFormat="1" ht="11.25" customHeight="1">
      <c r="A31" s="45" t="s">
        <v>24</v>
      </c>
      <c r="B31" s="39"/>
      <c r="C31" s="40">
        <v>3</v>
      </c>
      <c r="D31" s="40">
        <v>253</v>
      </c>
      <c r="E31" s="40">
        <v>42</v>
      </c>
      <c r="F31" s="41">
        <f>IF(D31&gt;0,100*E31/D31,0)</f>
        <v>16.600790513833992</v>
      </c>
      <c r="G31" s="42"/>
      <c r="H31" s="126">
        <v>0.33</v>
      </c>
      <c r="I31" s="127">
        <v>28.08</v>
      </c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38</v>
      </c>
      <c r="D33" s="31">
        <v>30</v>
      </c>
      <c r="E33" s="31">
        <v>40</v>
      </c>
      <c r="F33" s="32"/>
      <c r="G33" s="32"/>
      <c r="H33" s="125">
        <v>2.261</v>
      </c>
      <c r="I33" s="125">
        <v>1.785</v>
      </c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>
        <v>29</v>
      </c>
      <c r="D35" s="31">
        <v>30</v>
      </c>
      <c r="E35" s="31">
        <v>30</v>
      </c>
      <c r="F35" s="32"/>
      <c r="G35" s="32"/>
      <c r="H35" s="125">
        <v>1.147</v>
      </c>
      <c r="I35" s="125">
        <v>0.98</v>
      </c>
      <c r="J35" s="125"/>
      <c r="K35" s="34"/>
    </row>
    <row r="36" spans="1:11" s="35" customFormat="1" ht="11.25" customHeight="1">
      <c r="A36" s="37" t="s">
        <v>28</v>
      </c>
      <c r="B36" s="30"/>
      <c r="C36" s="31">
        <v>35</v>
      </c>
      <c r="D36" s="31">
        <v>35</v>
      </c>
      <c r="E36" s="31">
        <v>36</v>
      </c>
      <c r="F36" s="32"/>
      <c r="G36" s="32"/>
      <c r="H36" s="125">
        <v>1.258</v>
      </c>
      <c r="I36" s="125">
        <v>1.258</v>
      </c>
      <c r="J36" s="125"/>
      <c r="K36" s="34"/>
    </row>
    <row r="37" spans="1:11" s="44" customFormat="1" ht="11.25" customHeight="1">
      <c r="A37" s="38" t="s">
        <v>29</v>
      </c>
      <c r="B37" s="39"/>
      <c r="C37" s="40">
        <v>102</v>
      </c>
      <c r="D37" s="40">
        <v>95</v>
      </c>
      <c r="E37" s="40">
        <v>106</v>
      </c>
      <c r="F37" s="41">
        <f>IF(D37&gt;0,100*E37/D37,0)</f>
        <v>111.57894736842105</v>
      </c>
      <c r="G37" s="42"/>
      <c r="H37" s="126">
        <v>4.666</v>
      </c>
      <c r="I37" s="127">
        <v>4.023</v>
      </c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43</v>
      </c>
      <c r="D39" s="40">
        <v>43</v>
      </c>
      <c r="E39" s="40">
        <v>100</v>
      </c>
      <c r="F39" s="41">
        <f>IF(D39&gt;0,100*E39/D39,0)</f>
        <v>232.5581395348837</v>
      </c>
      <c r="G39" s="42"/>
      <c r="H39" s="126">
        <v>1.765</v>
      </c>
      <c r="I39" s="127">
        <v>1.765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>
        <v>5</v>
      </c>
      <c r="D42" s="31"/>
      <c r="E42" s="31"/>
      <c r="F42" s="32"/>
      <c r="G42" s="32"/>
      <c r="H42" s="125">
        <v>0.25</v>
      </c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>
        <v>3</v>
      </c>
      <c r="D45" s="31">
        <v>3</v>
      </c>
      <c r="E45" s="31">
        <v>3</v>
      </c>
      <c r="F45" s="32"/>
      <c r="G45" s="32"/>
      <c r="H45" s="125">
        <v>0.09</v>
      </c>
      <c r="I45" s="125">
        <v>0.096</v>
      </c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>
        <v>8</v>
      </c>
      <c r="D50" s="40">
        <v>3</v>
      </c>
      <c r="E50" s="40">
        <v>3</v>
      </c>
      <c r="F50" s="41">
        <f>IF(D50&gt;0,100*E50/D50,0)</f>
        <v>100</v>
      </c>
      <c r="G50" s="42"/>
      <c r="H50" s="126">
        <v>0.33999999999999997</v>
      </c>
      <c r="I50" s="127">
        <v>0.096</v>
      </c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5</v>
      </c>
      <c r="D52" s="40">
        <v>5</v>
      </c>
      <c r="E52" s="40">
        <v>5</v>
      </c>
      <c r="F52" s="41">
        <f>IF(D52&gt;0,100*E52/D52,0)</f>
        <v>100</v>
      </c>
      <c r="G52" s="42"/>
      <c r="H52" s="126">
        <v>0.495</v>
      </c>
      <c r="I52" s="127">
        <v>0.495</v>
      </c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>
        <v>10</v>
      </c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>
        <v>10</v>
      </c>
      <c r="F59" s="41"/>
      <c r="G59" s="42"/>
      <c r="H59" s="126"/>
      <c r="I59" s="127"/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327</v>
      </c>
      <c r="D61" s="31">
        <v>300</v>
      </c>
      <c r="E61" s="31">
        <v>300</v>
      </c>
      <c r="F61" s="32"/>
      <c r="G61" s="32"/>
      <c r="H61" s="125">
        <v>42.51</v>
      </c>
      <c r="I61" s="125">
        <v>36</v>
      </c>
      <c r="J61" s="125"/>
      <c r="K61" s="34"/>
    </row>
    <row r="62" spans="1:11" s="35" customFormat="1" ht="11.25" customHeight="1">
      <c r="A62" s="37" t="s">
        <v>49</v>
      </c>
      <c r="B62" s="30"/>
      <c r="C62" s="31">
        <v>76</v>
      </c>
      <c r="D62" s="31">
        <v>75</v>
      </c>
      <c r="E62" s="31">
        <v>70</v>
      </c>
      <c r="F62" s="32"/>
      <c r="G62" s="32"/>
      <c r="H62" s="125">
        <v>1.522</v>
      </c>
      <c r="I62" s="125">
        <v>1.502</v>
      </c>
      <c r="J62" s="125"/>
      <c r="K62" s="34"/>
    </row>
    <row r="63" spans="1:11" s="35" customFormat="1" ht="11.25" customHeight="1">
      <c r="A63" s="37" t="s">
        <v>50</v>
      </c>
      <c r="B63" s="30"/>
      <c r="C63" s="31">
        <v>8</v>
      </c>
      <c r="D63" s="31">
        <v>10</v>
      </c>
      <c r="E63" s="31">
        <v>10</v>
      </c>
      <c r="F63" s="32"/>
      <c r="G63" s="32"/>
      <c r="H63" s="125">
        <v>0.16</v>
      </c>
      <c r="I63" s="125">
        <v>0.2</v>
      </c>
      <c r="J63" s="125"/>
      <c r="K63" s="34"/>
    </row>
    <row r="64" spans="1:11" s="44" customFormat="1" ht="11.25" customHeight="1">
      <c r="A64" s="38" t="s">
        <v>51</v>
      </c>
      <c r="B64" s="39"/>
      <c r="C64" s="40">
        <v>411</v>
      </c>
      <c r="D64" s="40">
        <v>385</v>
      </c>
      <c r="E64" s="40">
        <v>380</v>
      </c>
      <c r="F64" s="41">
        <f>IF(D64&gt;0,100*E64/D64,0)</f>
        <v>98.7012987012987</v>
      </c>
      <c r="G64" s="42"/>
      <c r="H64" s="126">
        <v>44.19199999999999</v>
      </c>
      <c r="I64" s="127">
        <v>37.702000000000005</v>
      </c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1030</v>
      </c>
      <c r="D66" s="40">
        <v>1306</v>
      </c>
      <c r="E66" s="40">
        <v>1306</v>
      </c>
      <c r="F66" s="41">
        <f>IF(D66&gt;0,100*E66/D66,0)</f>
        <v>100</v>
      </c>
      <c r="G66" s="42"/>
      <c r="H66" s="126">
        <v>114.379</v>
      </c>
      <c r="I66" s="127">
        <v>158.473</v>
      </c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2072</v>
      </c>
      <c r="D72" s="31">
        <v>2406</v>
      </c>
      <c r="E72" s="31">
        <v>2145</v>
      </c>
      <c r="F72" s="32"/>
      <c r="G72" s="32"/>
      <c r="H72" s="125">
        <v>227.382</v>
      </c>
      <c r="I72" s="125">
        <v>239.017</v>
      </c>
      <c r="J72" s="125"/>
      <c r="K72" s="34"/>
    </row>
    <row r="73" spans="1:11" s="35" customFormat="1" ht="11.25" customHeight="1">
      <c r="A73" s="37" t="s">
        <v>57</v>
      </c>
      <c r="B73" s="30"/>
      <c r="C73" s="31">
        <v>180</v>
      </c>
      <c r="D73" s="31">
        <v>185</v>
      </c>
      <c r="E73" s="31">
        <v>185</v>
      </c>
      <c r="F73" s="32"/>
      <c r="G73" s="32"/>
      <c r="H73" s="125">
        <v>6.65</v>
      </c>
      <c r="I73" s="125">
        <v>6.585</v>
      </c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>
        <v>190</v>
      </c>
      <c r="D75" s="31">
        <v>190</v>
      </c>
      <c r="E75" s="31">
        <v>199</v>
      </c>
      <c r="F75" s="32"/>
      <c r="G75" s="32"/>
      <c r="H75" s="125">
        <v>19</v>
      </c>
      <c r="I75" s="125">
        <v>19</v>
      </c>
      <c r="J75" s="125"/>
      <c r="K75" s="34"/>
    </row>
    <row r="76" spans="1:11" s="35" customFormat="1" ht="11.25" customHeight="1">
      <c r="A76" s="37" t="s">
        <v>60</v>
      </c>
      <c r="B76" s="30"/>
      <c r="C76" s="31">
        <v>38</v>
      </c>
      <c r="D76" s="31">
        <v>12</v>
      </c>
      <c r="E76" s="31">
        <v>15</v>
      </c>
      <c r="F76" s="32"/>
      <c r="G76" s="32"/>
      <c r="H76" s="125">
        <v>1.14</v>
      </c>
      <c r="I76" s="125">
        <v>0.3</v>
      </c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>
        <v>244</v>
      </c>
      <c r="D78" s="31">
        <v>245</v>
      </c>
      <c r="E78" s="31">
        <v>212</v>
      </c>
      <c r="F78" s="32"/>
      <c r="G78" s="32"/>
      <c r="H78" s="125">
        <v>14.811</v>
      </c>
      <c r="I78" s="125">
        <v>13.72</v>
      </c>
      <c r="J78" s="125"/>
      <c r="K78" s="34"/>
    </row>
    <row r="79" spans="1:11" s="35" customFormat="1" ht="11.25" customHeight="1">
      <c r="A79" s="37" t="s">
        <v>63</v>
      </c>
      <c r="B79" s="30"/>
      <c r="C79" s="31">
        <v>20</v>
      </c>
      <c r="D79" s="31">
        <v>25</v>
      </c>
      <c r="E79" s="31">
        <v>30</v>
      </c>
      <c r="F79" s="32"/>
      <c r="G79" s="32"/>
      <c r="H79" s="125">
        <v>1.8</v>
      </c>
      <c r="I79" s="125">
        <v>2.125</v>
      </c>
      <c r="J79" s="125"/>
      <c r="K79" s="34"/>
    </row>
    <row r="80" spans="1:11" s="44" customFormat="1" ht="11.25" customHeight="1">
      <c r="A80" s="45" t="s">
        <v>64</v>
      </c>
      <c r="B80" s="39"/>
      <c r="C80" s="40">
        <v>2744</v>
      </c>
      <c r="D80" s="40">
        <v>3063</v>
      </c>
      <c r="E80" s="40">
        <v>2786</v>
      </c>
      <c r="F80" s="41">
        <f>IF(D80&gt;0,100*E80/D80,0)</f>
        <v>90.95657851779302</v>
      </c>
      <c r="G80" s="42"/>
      <c r="H80" s="126">
        <v>270.783</v>
      </c>
      <c r="I80" s="127">
        <v>280.747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205</v>
      </c>
      <c r="D82" s="31">
        <v>205</v>
      </c>
      <c r="E82" s="31">
        <v>178</v>
      </c>
      <c r="F82" s="32"/>
      <c r="G82" s="32"/>
      <c r="H82" s="125">
        <v>23.756</v>
      </c>
      <c r="I82" s="125">
        <v>23.756</v>
      </c>
      <c r="J82" s="125"/>
      <c r="K82" s="34"/>
    </row>
    <row r="83" spans="1:11" s="35" customFormat="1" ht="11.25" customHeight="1">
      <c r="A83" s="37" t="s">
        <v>66</v>
      </c>
      <c r="B83" s="30"/>
      <c r="C83" s="31">
        <v>35</v>
      </c>
      <c r="D83" s="31">
        <v>35</v>
      </c>
      <c r="E83" s="31">
        <v>45</v>
      </c>
      <c r="F83" s="32"/>
      <c r="G83" s="32"/>
      <c r="H83" s="125">
        <v>4.103</v>
      </c>
      <c r="I83" s="125">
        <v>3.4</v>
      </c>
      <c r="J83" s="125"/>
      <c r="K83" s="34"/>
    </row>
    <row r="84" spans="1:11" s="44" customFormat="1" ht="11.25" customHeight="1">
      <c r="A84" s="38" t="s">
        <v>67</v>
      </c>
      <c r="B84" s="39"/>
      <c r="C84" s="40">
        <v>240</v>
      </c>
      <c r="D84" s="40">
        <v>240</v>
      </c>
      <c r="E84" s="40">
        <v>223</v>
      </c>
      <c r="F84" s="41">
        <f>IF(D84&gt;0,100*E84/D84,0)</f>
        <v>92.91666666666667</v>
      </c>
      <c r="G84" s="42"/>
      <c r="H84" s="126">
        <v>27.859</v>
      </c>
      <c r="I84" s="127">
        <v>27.156</v>
      </c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4611</v>
      </c>
      <c r="D87" s="57">
        <v>5424</v>
      </c>
      <c r="E87" s="57">
        <v>4997</v>
      </c>
      <c r="F87" s="58">
        <f>IF(D87&gt;0,100*E87/D87,0)</f>
        <v>92.12758112094396</v>
      </c>
      <c r="G87" s="42"/>
      <c r="H87" s="128">
        <v>466.83</v>
      </c>
      <c r="I87" s="129">
        <v>540.139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6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4</v>
      </c>
      <c r="D17" s="40">
        <v>2</v>
      </c>
      <c r="E17" s="40"/>
      <c r="F17" s="41"/>
      <c r="G17" s="42"/>
      <c r="H17" s="126">
        <v>0.186</v>
      </c>
      <c r="I17" s="127">
        <v>0.04</v>
      </c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1550</v>
      </c>
      <c r="D24" s="40">
        <v>1695</v>
      </c>
      <c r="E24" s="40">
        <v>1977</v>
      </c>
      <c r="F24" s="41">
        <f>IF(D24&gt;0,100*E24/D24,0)</f>
        <v>116.63716814159292</v>
      </c>
      <c r="G24" s="42"/>
      <c r="H24" s="126">
        <v>113.65</v>
      </c>
      <c r="I24" s="127">
        <v>129.247</v>
      </c>
      <c r="J24" s="127">
        <v>162.615</v>
      </c>
      <c r="K24" s="43">
        <f>IF(I24&gt;0,100*J24/I24,0)</f>
        <v>125.81723366886658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70</v>
      </c>
      <c r="D26" s="40">
        <v>40</v>
      </c>
      <c r="E26" s="40">
        <v>20</v>
      </c>
      <c r="F26" s="41">
        <f>IF(D26&gt;0,100*E26/D26,0)</f>
        <v>50</v>
      </c>
      <c r="G26" s="42"/>
      <c r="H26" s="126">
        <v>3.6</v>
      </c>
      <c r="I26" s="127">
        <v>3.2</v>
      </c>
      <c r="J26" s="127">
        <v>1.5</v>
      </c>
      <c r="K26" s="43">
        <f>IF(I26&gt;0,100*J26/I26,0)</f>
        <v>46.875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6</v>
      </c>
      <c r="D28" s="31">
        <v>21</v>
      </c>
      <c r="E28" s="31">
        <v>12</v>
      </c>
      <c r="F28" s="32"/>
      <c r="G28" s="32"/>
      <c r="H28" s="125">
        <v>0.225</v>
      </c>
      <c r="I28" s="125">
        <v>0.525</v>
      </c>
      <c r="J28" s="125">
        <v>0.277</v>
      </c>
      <c r="K28" s="34"/>
    </row>
    <row r="29" spans="1:11" s="35" customFormat="1" ht="11.25" customHeight="1">
      <c r="A29" s="37" t="s">
        <v>22</v>
      </c>
      <c r="B29" s="30"/>
      <c r="C29" s="31"/>
      <c r="D29" s="31">
        <v>1</v>
      </c>
      <c r="E29" s="31"/>
      <c r="F29" s="32"/>
      <c r="G29" s="32"/>
      <c r="H29" s="125"/>
      <c r="I29" s="125">
        <v>0.06</v>
      </c>
      <c r="J29" s="125"/>
      <c r="K29" s="34"/>
    </row>
    <row r="30" spans="1:11" s="35" customFormat="1" ht="11.25" customHeight="1">
      <c r="A30" s="37" t="s">
        <v>23</v>
      </c>
      <c r="B30" s="30"/>
      <c r="C30" s="31">
        <v>400</v>
      </c>
      <c r="D30" s="31">
        <v>213</v>
      </c>
      <c r="E30" s="31">
        <v>505</v>
      </c>
      <c r="F30" s="32"/>
      <c r="G30" s="32"/>
      <c r="H30" s="125">
        <v>47.5</v>
      </c>
      <c r="I30" s="125">
        <v>17.04</v>
      </c>
      <c r="J30" s="125">
        <v>37.885</v>
      </c>
      <c r="K30" s="34"/>
    </row>
    <row r="31" spans="1:11" s="44" customFormat="1" ht="11.25" customHeight="1">
      <c r="A31" s="45" t="s">
        <v>24</v>
      </c>
      <c r="B31" s="39"/>
      <c r="C31" s="40">
        <v>406</v>
      </c>
      <c r="D31" s="40">
        <v>235</v>
      </c>
      <c r="E31" s="40">
        <v>517</v>
      </c>
      <c r="F31" s="41">
        <f>IF(D31&gt;0,100*E31/D31,0)</f>
        <v>220</v>
      </c>
      <c r="G31" s="42"/>
      <c r="H31" s="126">
        <v>47.725</v>
      </c>
      <c r="I31" s="127">
        <v>17.625</v>
      </c>
      <c r="J31" s="127">
        <v>38.162</v>
      </c>
      <c r="K31" s="43">
        <f>IF(I31&gt;0,100*J31/I31,0)</f>
        <v>216.52198581560282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>
        <v>50</v>
      </c>
      <c r="F35" s="32"/>
      <c r="G35" s="32"/>
      <c r="H35" s="125"/>
      <c r="I35" s="125"/>
      <c r="J35" s="125">
        <v>1.25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>
        <v>50</v>
      </c>
      <c r="F37" s="41"/>
      <c r="G37" s="42"/>
      <c r="H37" s="126"/>
      <c r="I37" s="127"/>
      <c r="J37" s="127">
        <v>1.25</v>
      </c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50</v>
      </c>
      <c r="D54" s="31">
        <v>50</v>
      </c>
      <c r="E54" s="31">
        <v>173</v>
      </c>
      <c r="F54" s="32"/>
      <c r="G54" s="32"/>
      <c r="H54" s="125">
        <v>4</v>
      </c>
      <c r="I54" s="125">
        <v>4.1</v>
      </c>
      <c r="J54" s="125">
        <v>14.186</v>
      </c>
      <c r="K54" s="34"/>
    </row>
    <row r="55" spans="1:11" s="35" customFormat="1" ht="11.25" customHeight="1">
      <c r="A55" s="37" t="s">
        <v>43</v>
      </c>
      <c r="B55" s="30"/>
      <c r="C55" s="31">
        <v>200</v>
      </c>
      <c r="D55" s="31">
        <v>160</v>
      </c>
      <c r="E55" s="31">
        <v>210</v>
      </c>
      <c r="F55" s="32"/>
      <c r="G55" s="32"/>
      <c r="H55" s="125">
        <v>16</v>
      </c>
      <c r="I55" s="125">
        <v>12.8</v>
      </c>
      <c r="J55" s="125">
        <v>17.85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450</v>
      </c>
      <c r="D58" s="31">
        <v>535</v>
      </c>
      <c r="E58" s="31">
        <v>562</v>
      </c>
      <c r="F58" s="32"/>
      <c r="G58" s="32"/>
      <c r="H58" s="125">
        <v>38.25</v>
      </c>
      <c r="I58" s="125">
        <v>48.15</v>
      </c>
      <c r="J58" s="125">
        <v>39.78</v>
      </c>
      <c r="K58" s="34"/>
    </row>
    <row r="59" spans="1:11" s="44" customFormat="1" ht="11.25" customHeight="1">
      <c r="A59" s="38" t="s">
        <v>47</v>
      </c>
      <c r="B59" s="39"/>
      <c r="C59" s="40">
        <v>700</v>
      </c>
      <c r="D59" s="40">
        <v>745</v>
      </c>
      <c r="E59" s="40">
        <v>945</v>
      </c>
      <c r="F59" s="41">
        <f>IF(D59&gt;0,100*E59/D59,0)</f>
        <v>126.84563758389261</v>
      </c>
      <c r="G59" s="42"/>
      <c r="H59" s="126">
        <v>58.25</v>
      </c>
      <c r="I59" s="127">
        <v>65.05</v>
      </c>
      <c r="J59" s="127">
        <v>71.816</v>
      </c>
      <c r="K59" s="43">
        <f>IF(I59&gt;0,100*J59/I59,0)</f>
        <v>110.40122982321293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/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100</v>
      </c>
      <c r="D66" s="40">
        <v>100</v>
      </c>
      <c r="E66" s="40">
        <v>195</v>
      </c>
      <c r="F66" s="41">
        <f>IF(D66&gt;0,100*E66/D66,0)</f>
        <v>195</v>
      </c>
      <c r="G66" s="42"/>
      <c r="H66" s="126">
        <v>5.8</v>
      </c>
      <c r="I66" s="127">
        <v>5.8</v>
      </c>
      <c r="J66" s="127">
        <v>6.282</v>
      </c>
      <c r="K66" s="43">
        <f>IF(I66&gt;0,100*J66/I66,0)</f>
        <v>108.31034482758622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12885</v>
      </c>
      <c r="D68" s="31">
        <v>17800</v>
      </c>
      <c r="E68" s="31">
        <v>19805</v>
      </c>
      <c r="F68" s="32"/>
      <c r="G68" s="32"/>
      <c r="H68" s="125">
        <v>958</v>
      </c>
      <c r="I68" s="125">
        <v>1640</v>
      </c>
      <c r="J68" s="125">
        <v>1645.5</v>
      </c>
      <c r="K68" s="34"/>
    </row>
    <row r="69" spans="1:11" s="35" customFormat="1" ht="11.25" customHeight="1">
      <c r="A69" s="37" t="s">
        <v>54</v>
      </c>
      <c r="B69" s="30"/>
      <c r="C69" s="31">
        <v>1610</v>
      </c>
      <c r="D69" s="31">
        <v>2290</v>
      </c>
      <c r="E69" s="31">
        <v>2600</v>
      </c>
      <c r="F69" s="32"/>
      <c r="G69" s="32"/>
      <c r="H69" s="125">
        <v>121</v>
      </c>
      <c r="I69" s="125">
        <v>205</v>
      </c>
      <c r="J69" s="125">
        <v>217</v>
      </c>
      <c r="K69" s="34"/>
    </row>
    <row r="70" spans="1:11" s="44" customFormat="1" ht="11.25" customHeight="1">
      <c r="A70" s="38" t="s">
        <v>55</v>
      </c>
      <c r="B70" s="39"/>
      <c r="C70" s="40">
        <v>14495</v>
      </c>
      <c r="D70" s="40">
        <v>20090</v>
      </c>
      <c r="E70" s="40">
        <v>22405</v>
      </c>
      <c r="F70" s="41">
        <f>IF(D70&gt;0,100*E70/D70,0)</f>
        <v>111.52314584370333</v>
      </c>
      <c r="G70" s="42"/>
      <c r="H70" s="126">
        <v>1079</v>
      </c>
      <c r="I70" s="127">
        <v>1845</v>
      </c>
      <c r="J70" s="127">
        <v>1862.5</v>
      </c>
      <c r="K70" s="43">
        <f>IF(I70&gt;0,100*J70/I70,0)</f>
        <v>100.94850948509485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12</v>
      </c>
      <c r="D72" s="31">
        <v>10</v>
      </c>
      <c r="E72" s="31">
        <v>10</v>
      </c>
      <c r="F72" s="32"/>
      <c r="G72" s="32"/>
      <c r="H72" s="125">
        <v>0.57</v>
      </c>
      <c r="I72" s="125">
        <v>0.5</v>
      </c>
      <c r="J72" s="125">
        <v>0.5</v>
      </c>
      <c r="K72" s="34"/>
    </row>
    <row r="73" spans="1:11" s="35" customFormat="1" ht="11.25" customHeight="1">
      <c r="A73" s="37" t="s">
        <v>57</v>
      </c>
      <c r="B73" s="30"/>
      <c r="C73" s="31">
        <v>52</v>
      </c>
      <c r="D73" s="31">
        <v>260</v>
      </c>
      <c r="E73" s="31">
        <v>422</v>
      </c>
      <c r="F73" s="32"/>
      <c r="G73" s="32"/>
      <c r="H73" s="125">
        <v>1.81</v>
      </c>
      <c r="I73" s="125">
        <v>10.125</v>
      </c>
      <c r="J73" s="125">
        <v>9.8</v>
      </c>
      <c r="K73" s="34"/>
    </row>
    <row r="74" spans="1:11" s="35" customFormat="1" ht="11.25" customHeight="1">
      <c r="A74" s="37" t="s">
        <v>58</v>
      </c>
      <c r="B74" s="30"/>
      <c r="C74" s="31"/>
      <c r="D74" s="31">
        <v>41</v>
      </c>
      <c r="E74" s="31">
        <v>58</v>
      </c>
      <c r="F74" s="32"/>
      <c r="G74" s="32"/>
      <c r="H74" s="125"/>
      <c r="I74" s="125">
        <v>1.435</v>
      </c>
      <c r="J74" s="125"/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>
        <v>46</v>
      </c>
      <c r="E76" s="31">
        <v>32</v>
      </c>
      <c r="F76" s="32"/>
      <c r="G76" s="32"/>
      <c r="H76" s="125"/>
      <c r="I76" s="125">
        <v>3.749</v>
      </c>
      <c r="J76" s="125">
        <v>3.296</v>
      </c>
      <c r="K76" s="34"/>
    </row>
    <row r="77" spans="1:11" s="35" customFormat="1" ht="11.25" customHeight="1">
      <c r="A77" s="37" t="s">
        <v>61</v>
      </c>
      <c r="B77" s="30"/>
      <c r="C77" s="31"/>
      <c r="D77" s="31">
        <v>15</v>
      </c>
      <c r="E77" s="31">
        <v>28</v>
      </c>
      <c r="F77" s="32"/>
      <c r="G77" s="32"/>
      <c r="H77" s="125"/>
      <c r="I77" s="125">
        <v>0.54</v>
      </c>
      <c r="J77" s="125">
        <v>1.008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>
        <v>2550</v>
      </c>
      <c r="D79" s="31">
        <v>3842</v>
      </c>
      <c r="E79" s="31">
        <v>5630</v>
      </c>
      <c r="F79" s="32"/>
      <c r="G79" s="32"/>
      <c r="H79" s="125">
        <v>240.25</v>
      </c>
      <c r="I79" s="125">
        <v>421.445</v>
      </c>
      <c r="J79" s="125">
        <v>450.4</v>
      </c>
      <c r="K79" s="34"/>
    </row>
    <row r="80" spans="1:11" s="44" customFormat="1" ht="11.25" customHeight="1">
      <c r="A80" s="45" t="s">
        <v>64</v>
      </c>
      <c r="B80" s="39"/>
      <c r="C80" s="40">
        <v>2614</v>
      </c>
      <c r="D80" s="40">
        <v>4214</v>
      </c>
      <c r="E80" s="40">
        <v>6180</v>
      </c>
      <c r="F80" s="41">
        <f>IF(D80&gt;0,100*E80/D80,0)</f>
        <v>146.65401044138585</v>
      </c>
      <c r="G80" s="42"/>
      <c r="H80" s="126">
        <v>242.63</v>
      </c>
      <c r="I80" s="127">
        <v>437.794</v>
      </c>
      <c r="J80" s="127">
        <v>465.00399999999996</v>
      </c>
      <c r="K80" s="43">
        <f>IF(I80&gt;0,100*J80/I80,0)</f>
        <v>106.21525192213689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19939</v>
      </c>
      <c r="D87" s="57">
        <v>27121</v>
      </c>
      <c r="E87" s="57">
        <v>32289</v>
      </c>
      <c r="F87" s="58">
        <f>IF(D87&gt;0,100*E87/D87,0)</f>
        <v>119.05534456694075</v>
      </c>
      <c r="G87" s="42"/>
      <c r="H87" s="128">
        <v>1550.841</v>
      </c>
      <c r="I87" s="129">
        <v>2503.756</v>
      </c>
      <c r="J87" s="129">
        <v>2609.129</v>
      </c>
      <c r="K87" s="58">
        <f>IF(I87&gt;0,100*J87/I87,0)</f>
        <v>104.2085970038614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B183"/>
  <sheetViews>
    <sheetView showZeros="0" tabSelected="1" zoomScaleSheetLayoutView="80" zoomScalePageLayoutView="0" workbookViewId="0" topLeftCell="A1">
      <selection activeCell="E12" sqref="E12"/>
    </sheetView>
  </sheetViews>
  <sheetFormatPr defaultColWidth="8.7109375" defaultRowHeight="15"/>
  <cols>
    <col min="1" max="1" width="22.00390625" style="69" customWidth="1"/>
    <col min="2" max="2" width="0.9921875" style="69" customWidth="1"/>
    <col min="3" max="3" width="1.1484375" style="69" customWidth="1"/>
    <col min="4" max="4" width="6.421875" style="69" customWidth="1"/>
    <col min="5" max="6" width="9.421875" style="69" customWidth="1"/>
    <col min="7" max="7" width="10.28125" style="69" customWidth="1"/>
    <col min="8" max="8" width="10.421875" style="69" customWidth="1"/>
    <col min="9" max="9" width="0.9921875" style="69" customWidth="1"/>
    <col min="10" max="10" width="6.421875" style="69" customWidth="1"/>
    <col min="11" max="13" width="9.421875" style="69" customWidth="1"/>
    <col min="14" max="14" width="10.421875" style="69" customWidth="1"/>
    <col min="15" max="15" width="22.00390625" style="69" customWidth="1"/>
    <col min="16" max="16" width="0.9921875" style="69" customWidth="1"/>
    <col min="17" max="17" width="1.1484375" style="69" customWidth="1"/>
    <col min="18" max="18" width="6.421875" style="69" customWidth="1"/>
    <col min="19" max="21" width="9.421875" style="69" customWidth="1"/>
    <col min="22" max="22" width="10.421875" style="69" customWidth="1"/>
    <col min="23" max="23" width="0.9921875" style="69" customWidth="1"/>
    <col min="24" max="24" width="6.421875" style="69" customWidth="1"/>
    <col min="25" max="27" width="9.421875" style="69" customWidth="1"/>
    <col min="28" max="28" width="10.421875" style="69" customWidth="1"/>
    <col min="29" max="16384" width="8.7109375" style="69" customWidth="1"/>
  </cols>
  <sheetData>
    <row r="1" spans="1:22" ht="9">
      <c r="A1" s="68"/>
      <c r="B1" s="68"/>
      <c r="C1" s="68"/>
      <c r="D1" s="68"/>
      <c r="E1" s="68"/>
      <c r="F1" s="68"/>
      <c r="G1" s="68"/>
      <c r="H1" s="68"/>
      <c r="O1" s="68"/>
      <c r="P1" s="68"/>
      <c r="Q1" s="68"/>
      <c r="R1" s="68"/>
      <c r="S1" s="68"/>
      <c r="T1" s="68"/>
      <c r="U1" s="68"/>
      <c r="V1" s="68"/>
    </row>
    <row r="2" spans="1:27" s="72" customFormat="1" ht="9.75">
      <c r="A2" s="70" t="s">
        <v>125</v>
      </c>
      <c r="B2" s="71"/>
      <c r="C2" s="71"/>
      <c r="D2" s="71"/>
      <c r="E2" s="71"/>
      <c r="F2" s="71"/>
      <c r="G2" s="71"/>
      <c r="H2" s="71"/>
      <c r="J2" s="72" t="s">
        <v>126</v>
      </c>
      <c r="M2" s="72" t="s">
        <v>133</v>
      </c>
      <c r="O2" s="70" t="s">
        <v>125</v>
      </c>
      <c r="P2" s="71"/>
      <c r="Q2" s="71"/>
      <c r="R2" s="71"/>
      <c r="S2" s="71"/>
      <c r="T2" s="71"/>
      <c r="U2" s="71"/>
      <c r="V2" s="71"/>
      <c r="X2" s="72" t="s">
        <v>126</v>
      </c>
      <c r="AA2" s="72" t="s">
        <v>133</v>
      </c>
    </row>
    <row r="3" spans="1:22" s="72" customFormat="1" ht="12" customHeight="1" thickBot="1">
      <c r="A3" s="71"/>
      <c r="B3" s="71"/>
      <c r="C3" s="71"/>
      <c r="D3" s="71"/>
      <c r="E3" s="71"/>
      <c r="F3" s="71"/>
      <c r="G3" s="71"/>
      <c r="H3" s="71"/>
      <c r="O3" s="71"/>
      <c r="P3" s="71"/>
      <c r="Q3" s="71"/>
      <c r="R3" s="71"/>
      <c r="S3" s="71"/>
      <c r="T3" s="71"/>
      <c r="U3" s="71"/>
      <c r="V3" s="71"/>
    </row>
    <row r="4" spans="1:28" s="72" customFormat="1" ht="10.5" thickBot="1">
      <c r="A4" s="73"/>
      <c r="B4" s="74"/>
      <c r="C4" s="75"/>
      <c r="D4" s="183" t="s">
        <v>127</v>
      </c>
      <c r="E4" s="184"/>
      <c r="F4" s="184"/>
      <c r="G4" s="184"/>
      <c r="H4" s="185"/>
      <c r="J4" s="183" t="s">
        <v>128</v>
      </c>
      <c r="K4" s="184"/>
      <c r="L4" s="184"/>
      <c r="M4" s="184"/>
      <c r="N4" s="185"/>
      <c r="O4" s="73"/>
      <c r="P4" s="74"/>
      <c r="Q4" s="75"/>
      <c r="R4" s="183" t="s">
        <v>127</v>
      </c>
      <c r="S4" s="184"/>
      <c r="T4" s="184"/>
      <c r="U4" s="184"/>
      <c r="V4" s="185"/>
      <c r="X4" s="183" t="s">
        <v>128</v>
      </c>
      <c r="Y4" s="184"/>
      <c r="Z4" s="184"/>
      <c r="AA4" s="184"/>
      <c r="AB4" s="185"/>
    </row>
    <row r="5" spans="1:28" s="72" customFormat="1" ht="9.75">
      <c r="A5" s="76" t="s">
        <v>129</v>
      </c>
      <c r="B5" s="77"/>
      <c r="C5" s="75"/>
      <c r="D5" s="73"/>
      <c r="E5" s="78" t="s">
        <v>304</v>
      </c>
      <c r="F5" s="78" t="s">
        <v>130</v>
      </c>
      <c r="G5" s="78" t="s">
        <v>131</v>
      </c>
      <c r="H5" s="79">
        <f>G6</f>
        <v>2015</v>
      </c>
      <c r="J5" s="73"/>
      <c r="K5" s="78" t="s">
        <v>304</v>
      </c>
      <c r="L5" s="78" t="s">
        <v>130</v>
      </c>
      <c r="M5" s="78" t="s">
        <v>131</v>
      </c>
      <c r="N5" s="79">
        <f>M6</f>
        <v>2015</v>
      </c>
      <c r="O5" s="76" t="s">
        <v>129</v>
      </c>
      <c r="P5" s="77"/>
      <c r="Q5" s="75"/>
      <c r="R5" s="73"/>
      <c r="S5" s="78" t="s">
        <v>304</v>
      </c>
      <c r="T5" s="78" t="s">
        <v>130</v>
      </c>
      <c r="U5" s="78" t="s">
        <v>131</v>
      </c>
      <c r="V5" s="79">
        <f>U6</f>
        <v>2015</v>
      </c>
      <c r="X5" s="73"/>
      <c r="Y5" s="78" t="s">
        <v>304</v>
      </c>
      <c r="Z5" s="78" t="s">
        <v>130</v>
      </c>
      <c r="AA5" s="78" t="s">
        <v>131</v>
      </c>
      <c r="AB5" s="79">
        <f>AA6</f>
        <v>2015</v>
      </c>
    </row>
    <row r="6" spans="1:28" s="72" customFormat="1" ht="23.25" customHeight="1" thickBot="1">
      <c r="A6" s="80"/>
      <c r="B6" s="81"/>
      <c r="C6" s="82"/>
      <c r="D6" s="83" t="s">
        <v>132</v>
      </c>
      <c r="E6" s="84">
        <f>G6-2</f>
        <v>2013</v>
      </c>
      <c r="F6" s="84">
        <f>G6-1</f>
        <v>2014</v>
      </c>
      <c r="G6" s="84">
        <v>2015</v>
      </c>
      <c r="H6" s="85" t="str">
        <f>CONCATENATE(F6,"=100")</f>
        <v>2014=100</v>
      </c>
      <c r="I6" s="86"/>
      <c r="J6" s="83" t="s">
        <v>132</v>
      </c>
      <c r="K6" s="84">
        <f>M6-2</f>
        <v>2013</v>
      </c>
      <c r="L6" s="84">
        <f>M6-1</f>
        <v>2014</v>
      </c>
      <c r="M6" s="84">
        <v>2015</v>
      </c>
      <c r="N6" s="85" t="str">
        <f>CONCATENATE(L6,"=100")</f>
        <v>2014=100</v>
      </c>
      <c r="O6" s="80"/>
      <c r="P6" s="81"/>
      <c r="Q6" s="82"/>
      <c r="R6" s="83" t="s">
        <v>132</v>
      </c>
      <c r="S6" s="84">
        <f>U6-2</f>
        <v>2013</v>
      </c>
      <c r="T6" s="84">
        <f>U6-1</f>
        <v>2014</v>
      </c>
      <c r="U6" s="84">
        <v>2015</v>
      </c>
      <c r="V6" s="85" t="str">
        <f>CONCATENATE(T6,"=100")</f>
        <v>2014=100</v>
      </c>
      <c r="W6" s="86"/>
      <c r="X6" s="83" t="s">
        <v>132</v>
      </c>
      <c r="Y6" s="84">
        <f>AA6-2</f>
        <v>2013</v>
      </c>
      <c r="Z6" s="84">
        <f>AA6-1</f>
        <v>2014</v>
      </c>
      <c r="AA6" s="84">
        <v>2015</v>
      </c>
      <c r="AB6" s="85" t="str">
        <f>CONCATENATE(Z6,"=100")</f>
        <v>2014=100</v>
      </c>
    </row>
    <row r="7" spans="1:28" s="93" customFormat="1" ht="5.25" customHeight="1">
      <c r="A7" s="87"/>
      <c r="B7" s="87"/>
      <c r="C7" s="87"/>
      <c r="D7" s="88"/>
      <c r="E7" s="89"/>
      <c r="F7" s="89"/>
      <c r="G7" s="89"/>
      <c r="H7" s="89">
        <f>IF(AND(F7&gt;0,G7&gt;0),G7*100/F7,"")</f>
      </c>
      <c r="I7" s="90"/>
      <c r="J7" s="90"/>
      <c r="K7" s="91"/>
      <c r="L7" s="91"/>
      <c r="M7" s="91"/>
      <c r="N7" s="91">
        <f>IF(AND(L7&gt;0,M7&gt;0),M7*100/L7,"")</f>
      </c>
      <c r="O7" s="87"/>
      <c r="P7" s="87"/>
      <c r="Q7" s="87"/>
      <c r="R7" s="88"/>
      <c r="S7" s="89"/>
      <c r="T7" s="89"/>
      <c r="U7" s="89"/>
      <c r="V7" s="89">
        <f>IF(AND(T7&gt;0,U7&gt;0),U7*100/T7,"")</f>
      </c>
      <c r="W7" s="90"/>
      <c r="X7" s="90"/>
      <c r="Y7" s="91"/>
      <c r="Z7" s="91"/>
      <c r="AA7" s="91"/>
      <c r="AB7" s="92">
        <f>IF(AND(Z7&gt;0,AA7&gt;0),AA7*100/Z7,"")</f>
      </c>
    </row>
    <row r="8" spans="1:28" s="93" customFormat="1" ht="4.5" customHeight="1">
      <c r="A8" s="87"/>
      <c r="B8" s="87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91"/>
      <c r="O8" s="87"/>
      <c r="P8" s="87"/>
      <c r="Q8" s="87"/>
      <c r="R8" s="88"/>
      <c r="S8" s="89"/>
      <c r="T8" s="89"/>
      <c r="U8" s="89"/>
      <c r="V8" s="89"/>
      <c r="W8" s="90"/>
      <c r="X8" s="90"/>
      <c r="Y8" s="91"/>
      <c r="Z8" s="91"/>
      <c r="AA8" s="91"/>
      <c r="AB8" s="92"/>
    </row>
    <row r="9" spans="1:28" s="93" customFormat="1" ht="11.25" customHeight="1">
      <c r="A9" s="87" t="s">
        <v>141</v>
      </c>
      <c r="B9" s="87"/>
      <c r="C9" s="87"/>
      <c r="D9" s="103"/>
      <c r="E9" s="89"/>
      <c r="F9" s="89"/>
      <c r="G9" s="89"/>
      <c r="H9" s="89">
        <f aca="true" t="shared" si="0" ref="H9:H22">IF(AND(F9&gt;0,G9&gt;0),G9*100/F9,"")</f>
      </c>
      <c r="I9" s="90"/>
      <c r="J9" s="104"/>
      <c r="K9" s="91"/>
      <c r="L9" s="91"/>
      <c r="M9" s="91"/>
      <c r="N9" s="91">
        <f aca="true" t="shared" si="1" ref="N9:N22">IF(AND(L9&gt;0,M9&gt;0),M9*100/L9,"")</f>
      </c>
      <c r="O9" s="87" t="s">
        <v>134</v>
      </c>
      <c r="P9" s="87"/>
      <c r="Q9" s="87"/>
      <c r="R9" s="103"/>
      <c r="S9" s="89"/>
      <c r="T9" s="89"/>
      <c r="U9" s="89"/>
      <c r="V9" s="89">
        <f aca="true" t="shared" si="2" ref="V9:V18">IF(AND(T9&gt;0,U9&gt;0),U9*100/T9,"")</f>
      </c>
      <c r="W9" s="90"/>
      <c r="X9" s="104"/>
      <c r="Y9" s="91"/>
      <c r="Z9" s="91"/>
      <c r="AA9" s="91"/>
      <c r="AB9" s="92">
        <f aca="true" t="shared" si="3" ref="AB9:AB18">IF(AND(Z9&gt;0,AA9&gt;0),AA9*100/Z9,"")</f>
      </c>
    </row>
    <row r="10" spans="1:28" s="93" customFormat="1" ht="11.25" customHeight="1">
      <c r="A10" s="87" t="s">
        <v>142</v>
      </c>
      <c r="B10" s="89"/>
      <c r="C10" s="89"/>
      <c r="D10" s="103">
        <v>9</v>
      </c>
      <c r="E10" s="96">
        <v>1781.58</v>
      </c>
      <c r="F10" s="96">
        <v>1871.65628</v>
      </c>
      <c r="G10" s="96">
        <v>1814.320704593</v>
      </c>
      <c r="H10" s="96">
        <f t="shared" si="0"/>
        <v>96.93663970144135</v>
      </c>
      <c r="I10" s="91"/>
      <c r="J10" s="104">
        <v>9</v>
      </c>
      <c r="K10" s="92">
        <v>6811.661000000001</v>
      </c>
      <c r="L10" s="92">
        <v>5698.594236452742</v>
      </c>
      <c r="M10" s="92">
        <v>5447.787875563994</v>
      </c>
      <c r="N10" s="91">
        <f t="shared" si="1"/>
        <v>95.5988029594318</v>
      </c>
      <c r="O10" s="87" t="s">
        <v>202</v>
      </c>
      <c r="P10" s="89"/>
      <c r="Q10" s="89"/>
      <c r="R10" s="103">
        <v>6</v>
      </c>
      <c r="S10" s="96">
        <v>5.343</v>
      </c>
      <c r="T10" s="96">
        <v>5.193</v>
      </c>
      <c r="U10" s="96">
        <v>5.603</v>
      </c>
      <c r="V10" s="96">
        <f t="shared" si="2"/>
        <v>107.89524359715001</v>
      </c>
      <c r="W10" s="91"/>
      <c r="X10" s="104">
        <v>6</v>
      </c>
      <c r="Y10" s="92">
        <v>45.484</v>
      </c>
      <c r="Z10" s="92">
        <v>45.503</v>
      </c>
      <c r="AA10" s="92">
        <v>48.77570500000001</v>
      </c>
      <c r="AB10" s="92">
        <f t="shared" si="3"/>
        <v>107.19228402522913</v>
      </c>
    </row>
    <row r="11" spans="1:28" s="93" customFormat="1" ht="11.25" customHeight="1">
      <c r="A11" s="87" t="s">
        <v>143</v>
      </c>
      <c r="B11" s="89"/>
      <c r="C11" s="89"/>
      <c r="D11" s="103">
        <v>9</v>
      </c>
      <c r="E11" s="96">
        <v>343.389</v>
      </c>
      <c r="F11" s="96">
        <v>295.70126</v>
      </c>
      <c r="G11" s="96">
        <v>349.582</v>
      </c>
      <c r="H11" s="96">
        <f t="shared" si="0"/>
        <v>118.22134271595596</v>
      </c>
      <c r="I11" s="91"/>
      <c r="J11" s="104">
        <v>9</v>
      </c>
      <c r="K11" s="92">
        <v>933.268</v>
      </c>
      <c r="L11" s="92">
        <v>789.2381965069352</v>
      </c>
      <c r="M11" s="92">
        <v>905.3972000000001</v>
      </c>
      <c r="N11" s="91">
        <f t="shared" si="1"/>
        <v>114.71786388534785</v>
      </c>
      <c r="O11" s="87" t="s">
        <v>305</v>
      </c>
      <c r="P11" s="89"/>
      <c r="Q11" s="89"/>
      <c r="R11" s="103">
        <v>8</v>
      </c>
      <c r="S11" s="96">
        <v>36.4</v>
      </c>
      <c r="T11" s="96">
        <v>24.9</v>
      </c>
      <c r="U11" s="96">
        <v>30.9</v>
      </c>
      <c r="V11" s="96">
        <f t="shared" si="2"/>
        <v>124.09638554216868</v>
      </c>
      <c r="W11" s="91"/>
      <c r="X11" s="104">
        <v>9</v>
      </c>
      <c r="Y11" s="92">
        <v>8.893</v>
      </c>
      <c r="Z11" s="92">
        <v>6.340999999999999</v>
      </c>
      <c r="AA11" s="92"/>
      <c r="AB11" s="92">
        <f t="shared" si="3"/>
      </c>
    </row>
    <row r="12" spans="1:28" ht="11.25">
      <c r="A12" s="87" t="s">
        <v>144</v>
      </c>
      <c r="B12" s="89"/>
      <c r="C12" s="89"/>
      <c r="D12" s="103">
        <v>9</v>
      </c>
      <c r="E12" s="96">
        <v>2124.969</v>
      </c>
      <c r="F12" s="96">
        <v>2167.35754</v>
      </c>
      <c r="G12" s="96">
        <v>2163.902704593</v>
      </c>
      <c r="H12" s="96">
        <f t="shared" si="0"/>
        <v>99.84059688615106</v>
      </c>
      <c r="I12" s="91"/>
      <c r="J12" s="104">
        <v>9</v>
      </c>
      <c r="K12" s="92">
        <v>7744.929</v>
      </c>
      <c r="L12" s="92">
        <v>6487.832432959678</v>
      </c>
      <c r="M12" s="92">
        <v>6353.185075563996</v>
      </c>
      <c r="N12" s="91">
        <f t="shared" si="1"/>
        <v>97.92461721557969</v>
      </c>
      <c r="O12" s="87" t="s">
        <v>203</v>
      </c>
      <c r="P12" s="89"/>
      <c r="Q12" s="89"/>
      <c r="R12" s="103">
        <v>10</v>
      </c>
      <c r="S12" s="96">
        <v>2.231</v>
      </c>
      <c r="T12" s="96">
        <v>2.443</v>
      </c>
      <c r="U12" s="96">
        <v>2.404</v>
      </c>
      <c r="V12" s="96">
        <f t="shared" si="2"/>
        <v>98.40360212853048</v>
      </c>
      <c r="W12" s="91"/>
      <c r="X12" s="104">
        <v>3</v>
      </c>
      <c r="Y12" s="92">
        <v>58.687000000000005</v>
      </c>
      <c r="Z12" s="92">
        <v>61.623</v>
      </c>
      <c r="AA12" s="92">
        <v>68.53802</v>
      </c>
      <c r="AB12" s="92">
        <f t="shared" si="3"/>
        <v>111.2214919753988</v>
      </c>
    </row>
    <row r="13" spans="1:28" s="72" customFormat="1" ht="11.25">
      <c r="A13" s="87" t="s">
        <v>145</v>
      </c>
      <c r="B13" s="89"/>
      <c r="C13" s="89"/>
      <c r="D13" s="103">
        <v>9</v>
      </c>
      <c r="E13" s="96">
        <v>424.153</v>
      </c>
      <c r="F13" s="96">
        <v>370.44419271586855</v>
      </c>
      <c r="G13" s="96">
        <v>343.75183000000004</v>
      </c>
      <c r="H13" s="96">
        <f t="shared" si="0"/>
        <v>92.7944982697187</v>
      </c>
      <c r="I13" s="91"/>
      <c r="J13" s="104">
        <v>9</v>
      </c>
      <c r="K13" s="92">
        <v>1187.3500000000001</v>
      </c>
      <c r="L13" s="92">
        <v>708.3443278497158</v>
      </c>
      <c r="M13" s="92">
        <v>705.807577</v>
      </c>
      <c r="N13" s="91">
        <f t="shared" si="1"/>
        <v>99.64187602695762</v>
      </c>
      <c r="O13" s="87" t="s">
        <v>204</v>
      </c>
      <c r="P13" s="89"/>
      <c r="Q13" s="89"/>
      <c r="R13" s="103">
        <v>9</v>
      </c>
      <c r="S13" s="96">
        <v>3.002</v>
      </c>
      <c r="T13" s="96">
        <v>3.251</v>
      </c>
      <c r="U13" s="96">
        <v>3.325</v>
      </c>
      <c r="V13" s="96">
        <f t="shared" si="2"/>
        <v>102.27622270070748</v>
      </c>
      <c r="W13" s="91"/>
      <c r="X13" s="104">
        <v>6</v>
      </c>
      <c r="Y13" s="92">
        <v>55.93790916666667</v>
      </c>
      <c r="Z13" s="92">
        <v>61.17046666666667</v>
      </c>
      <c r="AA13" s="92">
        <v>64.1782</v>
      </c>
      <c r="AB13" s="92">
        <f t="shared" si="3"/>
        <v>104.91696973594011</v>
      </c>
    </row>
    <row r="14" spans="1:28" s="72" customFormat="1" ht="12" customHeight="1">
      <c r="A14" s="87" t="s">
        <v>146</v>
      </c>
      <c r="B14" s="89"/>
      <c r="C14" s="89"/>
      <c r="D14" s="103">
        <v>9</v>
      </c>
      <c r="E14" s="96">
        <v>2360.129</v>
      </c>
      <c r="F14" s="96">
        <v>2415.3385652841316</v>
      </c>
      <c r="G14" s="96">
        <v>2266.0006503447053</v>
      </c>
      <c r="H14" s="96">
        <f t="shared" si="0"/>
        <v>93.81710220314977</v>
      </c>
      <c r="I14" s="91"/>
      <c r="J14" s="104">
        <v>9</v>
      </c>
      <c r="K14" s="92">
        <v>8817.648000000001</v>
      </c>
      <c r="L14" s="92">
        <v>6225.109952219779</v>
      </c>
      <c r="M14" s="92">
        <v>5733.861989856065</v>
      </c>
      <c r="N14" s="91">
        <f t="shared" si="1"/>
        <v>92.10860585380435</v>
      </c>
      <c r="O14" s="87" t="s">
        <v>306</v>
      </c>
      <c r="P14" s="89"/>
      <c r="Q14" s="89"/>
      <c r="R14" s="103">
        <v>5</v>
      </c>
      <c r="S14" s="96">
        <v>48.361</v>
      </c>
      <c r="T14" s="96">
        <v>45.6</v>
      </c>
      <c r="U14" s="96">
        <v>45.291</v>
      </c>
      <c r="V14" s="96">
        <f t="shared" si="2"/>
        <v>99.32236842105262</v>
      </c>
      <c r="W14" s="91"/>
      <c r="X14" s="104">
        <v>6</v>
      </c>
      <c r="Y14" s="92">
        <v>134.868</v>
      </c>
      <c r="Z14" s="92">
        <v>122.59799999999998</v>
      </c>
      <c r="AA14" s="92">
        <v>121.815</v>
      </c>
      <c r="AB14" s="92">
        <f t="shared" si="3"/>
        <v>99.36132726471885</v>
      </c>
    </row>
    <row r="15" spans="1:28" s="72" customFormat="1" ht="11.25">
      <c r="A15" s="87" t="s">
        <v>147</v>
      </c>
      <c r="B15" s="89"/>
      <c r="C15" s="89"/>
      <c r="D15" s="103">
        <v>9</v>
      </c>
      <c r="E15" s="96">
        <v>2784.282</v>
      </c>
      <c r="F15" s="96">
        <v>2785.782758</v>
      </c>
      <c r="G15" s="96">
        <v>2609.752480344705</v>
      </c>
      <c r="H15" s="96">
        <f t="shared" si="0"/>
        <v>93.68111970864258</v>
      </c>
      <c r="I15" s="91"/>
      <c r="J15" s="104">
        <v>9</v>
      </c>
      <c r="K15" s="92">
        <v>10004.997999999998</v>
      </c>
      <c r="L15" s="92">
        <v>6933.454280069496</v>
      </c>
      <c r="M15" s="92">
        <v>6439.669566856064</v>
      </c>
      <c r="N15" s="91">
        <f t="shared" si="1"/>
        <v>92.8782293317656</v>
      </c>
      <c r="O15" s="87" t="s">
        <v>307</v>
      </c>
      <c r="P15" s="89"/>
      <c r="Q15" s="89"/>
      <c r="R15" s="103">
        <v>5</v>
      </c>
      <c r="S15" s="96">
        <v>8.971</v>
      </c>
      <c r="T15" s="96">
        <v>8.480872</v>
      </c>
      <c r="U15" s="96">
        <v>9.65</v>
      </c>
      <c r="V15" s="96">
        <f t="shared" si="2"/>
        <v>113.78546923005088</v>
      </c>
      <c r="W15" s="91"/>
      <c r="X15" s="104">
        <v>6</v>
      </c>
      <c r="Y15" s="92">
        <v>14.838000000000003</v>
      </c>
      <c r="Z15" s="92">
        <v>15.192</v>
      </c>
      <c r="AA15" s="92">
        <v>15.63</v>
      </c>
      <c r="AB15" s="92">
        <f t="shared" si="3"/>
        <v>102.88309636650868</v>
      </c>
    </row>
    <row r="16" spans="1:28" s="72" customFormat="1" ht="11.25">
      <c r="A16" s="87" t="s">
        <v>148</v>
      </c>
      <c r="B16" s="89"/>
      <c r="C16" s="89"/>
      <c r="D16" s="103">
        <v>9</v>
      </c>
      <c r="E16" s="96">
        <v>444.474</v>
      </c>
      <c r="F16" s="96">
        <v>430.209002</v>
      </c>
      <c r="G16" s="96">
        <v>491.81702589662933</v>
      </c>
      <c r="H16" s="96">
        <f t="shared" si="0"/>
        <v>114.32048692849746</v>
      </c>
      <c r="I16" s="91"/>
      <c r="J16" s="104">
        <v>9</v>
      </c>
      <c r="K16" s="92">
        <v>957.6619999999999</v>
      </c>
      <c r="L16" s="92">
        <v>670.5175641164426</v>
      </c>
      <c r="M16" s="92">
        <v>779.9129702640433</v>
      </c>
      <c r="N16" s="91">
        <f t="shared" si="1"/>
        <v>116.31506943323011</v>
      </c>
      <c r="O16" s="87" t="s">
        <v>205</v>
      </c>
      <c r="P16" s="89"/>
      <c r="Q16" s="89"/>
      <c r="R16" s="103">
        <v>9</v>
      </c>
      <c r="S16" s="96">
        <v>24.057</v>
      </c>
      <c r="T16" s="96">
        <v>26.744</v>
      </c>
      <c r="U16" s="96">
        <v>25.473</v>
      </c>
      <c r="V16" s="96">
        <f t="shared" si="2"/>
        <v>95.24753215674544</v>
      </c>
      <c r="W16" s="91"/>
      <c r="X16" s="104"/>
      <c r="Y16" s="92">
        <v>400.94800000000004</v>
      </c>
      <c r="Z16" s="92">
        <v>428.68629999999996</v>
      </c>
      <c r="AA16" s="92">
        <v>0</v>
      </c>
      <c r="AB16" s="92">
        <f t="shared" si="3"/>
      </c>
    </row>
    <row r="17" spans="1:28" s="72" customFormat="1" ht="12" customHeight="1">
      <c r="A17" s="87" t="s">
        <v>149</v>
      </c>
      <c r="B17" s="89"/>
      <c r="C17" s="89"/>
      <c r="D17" s="103">
        <v>9</v>
      </c>
      <c r="E17" s="96">
        <v>155.634</v>
      </c>
      <c r="F17" s="96">
        <v>133.926</v>
      </c>
      <c r="G17" s="96">
        <v>147.45973714842106</v>
      </c>
      <c r="H17" s="96">
        <f t="shared" si="0"/>
        <v>110.10538442753541</v>
      </c>
      <c r="I17" s="91"/>
      <c r="J17" s="104">
        <v>9</v>
      </c>
      <c r="K17" s="92">
        <v>384.03</v>
      </c>
      <c r="L17" s="92">
        <v>228.77231094401427</v>
      </c>
      <c r="M17" s="92">
        <v>280.6300261115765</v>
      </c>
      <c r="N17" s="91">
        <f t="shared" si="1"/>
        <v>122.66782852941193</v>
      </c>
      <c r="O17" s="87" t="s">
        <v>136</v>
      </c>
      <c r="P17" s="89"/>
      <c r="Q17" s="89"/>
      <c r="R17" s="103">
        <v>5</v>
      </c>
      <c r="S17" s="96">
        <v>1.539</v>
      </c>
      <c r="T17" s="96">
        <v>1.502</v>
      </c>
      <c r="U17" s="96">
        <v>1.609</v>
      </c>
      <c r="V17" s="96">
        <f t="shared" si="2"/>
        <v>107.12383488681758</v>
      </c>
      <c r="W17" s="91"/>
      <c r="X17" s="104">
        <v>5</v>
      </c>
      <c r="Y17" s="92">
        <v>75.328</v>
      </c>
      <c r="Z17" s="92">
        <v>70.60300000000001</v>
      </c>
      <c r="AA17" s="92">
        <v>83.44000000000001</v>
      </c>
      <c r="AB17" s="92">
        <f t="shared" si="3"/>
        <v>118.18194694276448</v>
      </c>
    </row>
    <row r="18" spans="1:28" s="93" customFormat="1" ht="11.25" customHeight="1">
      <c r="A18" s="87" t="s">
        <v>150</v>
      </c>
      <c r="B18" s="89"/>
      <c r="C18" s="89"/>
      <c r="D18" s="103">
        <v>9</v>
      </c>
      <c r="E18" s="96">
        <v>142.31</v>
      </c>
      <c r="F18" s="96">
        <v>192.96249799999998</v>
      </c>
      <c r="G18" s="96">
        <v>209.919</v>
      </c>
      <c r="H18" s="96">
        <f t="shared" si="0"/>
        <v>108.78745983066618</v>
      </c>
      <c r="I18" s="91"/>
      <c r="J18" s="104">
        <v>9</v>
      </c>
      <c r="K18" s="92">
        <v>394.75199999999995</v>
      </c>
      <c r="L18" s="92">
        <v>449.59890444118287</v>
      </c>
      <c r="M18" s="92">
        <v>448.41993600000006</v>
      </c>
      <c r="N18" s="91">
        <f t="shared" si="1"/>
        <v>99.73777328424585</v>
      </c>
      <c r="O18" s="87" t="s">
        <v>206</v>
      </c>
      <c r="P18" s="89"/>
      <c r="Q18" s="89"/>
      <c r="R18" s="103">
        <v>3</v>
      </c>
      <c r="S18" s="96">
        <v>8.608</v>
      </c>
      <c r="T18" s="96">
        <v>8.977</v>
      </c>
      <c r="U18" s="96">
        <v>8.983</v>
      </c>
      <c r="V18" s="96">
        <f t="shared" si="2"/>
        <v>100.0668374735435</v>
      </c>
      <c r="W18" s="91"/>
      <c r="X18" s="104">
        <v>6</v>
      </c>
      <c r="Y18" s="92">
        <v>746.8539999999999</v>
      </c>
      <c r="Z18" s="92">
        <v>739.3389999999999</v>
      </c>
      <c r="AA18" s="92">
        <v>752.3603099999998</v>
      </c>
      <c r="AB18" s="92">
        <f t="shared" si="3"/>
        <v>101.7612096751287</v>
      </c>
    </row>
    <row r="19" spans="1:28" s="93" customFormat="1" ht="11.25" customHeight="1">
      <c r="A19" s="87" t="s">
        <v>302</v>
      </c>
      <c r="B19" s="89"/>
      <c r="C19" s="89"/>
      <c r="D19" s="103"/>
      <c r="E19" s="96">
        <f>E12+E15+E16+E17+E18</f>
        <v>5651.669000000001</v>
      </c>
      <c r="F19" s="96">
        <f>F12+F15+F16+F17+F18</f>
        <v>5710.237798</v>
      </c>
      <c r="G19" s="96">
        <f>G12+G15+G16+G17+G18</f>
        <v>5622.850947982755</v>
      </c>
      <c r="H19" s="96">
        <f t="shared" si="0"/>
        <v>98.46964604437574</v>
      </c>
      <c r="I19" s="96"/>
      <c r="J19" s="96"/>
      <c r="K19" s="96">
        <f>K12+K15+K16+K17+K18</f>
        <v>19486.370999999996</v>
      </c>
      <c r="L19" s="96">
        <f>L12+L15+L16+L17+L18</f>
        <v>14770.175492530814</v>
      </c>
      <c r="M19" s="96">
        <f>M12+M15+M16+M17+M18</f>
        <v>14301.817574795681</v>
      </c>
      <c r="N19" s="91">
        <f t="shared" si="1"/>
        <v>96.82902943183052</v>
      </c>
      <c r="O19" s="87" t="s">
        <v>308</v>
      </c>
      <c r="P19" s="89"/>
      <c r="Q19" s="89"/>
      <c r="R19" s="103">
        <v>6</v>
      </c>
      <c r="S19" s="96">
        <v>4.9</v>
      </c>
      <c r="T19" s="96">
        <v>5.7</v>
      </c>
      <c r="U19" s="96">
        <v>5.1</v>
      </c>
      <c r="V19" s="96">
        <f aca="true" t="shared" si="4" ref="V19:V26">IF(AND(T19&gt;0,U19&gt;0),U19*100/T19,"")</f>
        <v>89.4736842105263</v>
      </c>
      <c r="W19" s="91"/>
      <c r="X19" s="104">
        <v>9</v>
      </c>
      <c r="Y19" s="92">
        <v>0.5660000000000001</v>
      </c>
      <c r="Z19" s="92">
        <v>0.643</v>
      </c>
      <c r="AA19" s="92">
        <v>0.555</v>
      </c>
      <c r="AB19" s="92">
        <f aca="true" t="shared" si="5" ref="AB19:AB26">IF(AND(Z19&gt;0,AA19&gt;0),AA19*100/Z19,"")</f>
        <v>86.31415241057543</v>
      </c>
    </row>
    <row r="20" spans="1:28" s="93" customFormat="1" ht="11.25" customHeight="1">
      <c r="A20" s="87" t="s">
        <v>151</v>
      </c>
      <c r="B20" s="89"/>
      <c r="C20" s="89"/>
      <c r="D20" s="103">
        <v>7</v>
      </c>
      <c r="E20" s="96">
        <v>439.9581098192235</v>
      </c>
      <c r="F20" s="96">
        <v>433.89055426049083</v>
      </c>
      <c r="G20" s="96">
        <v>381.401</v>
      </c>
      <c r="H20" s="96">
        <f t="shared" si="0"/>
        <v>87.90258194259326</v>
      </c>
      <c r="I20" s="91"/>
      <c r="J20" s="104">
        <v>9</v>
      </c>
      <c r="K20" s="92">
        <v>4930.187803307518</v>
      </c>
      <c r="L20" s="92">
        <v>4749.78285237516</v>
      </c>
      <c r="M20" s="92">
        <v>4301.421670000001</v>
      </c>
      <c r="N20" s="91">
        <f t="shared" si="1"/>
        <v>90.56038567845364</v>
      </c>
      <c r="O20" s="87" t="s">
        <v>137</v>
      </c>
      <c r="P20" s="89"/>
      <c r="Q20" s="89"/>
      <c r="R20" s="103">
        <v>4</v>
      </c>
      <c r="S20" s="96">
        <v>3.647</v>
      </c>
      <c r="T20" s="96">
        <v>3.487143560002384</v>
      </c>
      <c r="U20" s="96">
        <v>3.352</v>
      </c>
      <c r="V20" s="96">
        <f t="shared" si="4"/>
        <v>96.12451974869965</v>
      </c>
      <c r="W20" s="91"/>
      <c r="X20" s="104">
        <v>8</v>
      </c>
      <c r="Y20" s="92">
        <v>206.06400000000005</v>
      </c>
      <c r="Z20" s="92">
        <v>211.18210000000002</v>
      </c>
      <c r="AA20" s="92">
        <v>246.476019</v>
      </c>
      <c r="AB20" s="92">
        <f t="shared" si="5"/>
        <v>116.71255234226764</v>
      </c>
    </row>
    <row r="21" spans="1:28" s="93" customFormat="1" ht="11.25" customHeight="1">
      <c r="A21" s="87" t="s">
        <v>152</v>
      </c>
      <c r="B21" s="89"/>
      <c r="C21" s="89"/>
      <c r="D21" s="103">
        <v>6</v>
      </c>
      <c r="E21" s="96">
        <v>8.97</v>
      </c>
      <c r="F21" s="96">
        <v>6.464792999999999</v>
      </c>
      <c r="G21" s="96">
        <v>8.33</v>
      </c>
      <c r="H21" s="96">
        <f t="shared" si="0"/>
        <v>128.85176679284243</v>
      </c>
      <c r="I21" s="91"/>
      <c r="J21" s="104">
        <v>7</v>
      </c>
      <c r="K21" s="92">
        <v>45.085</v>
      </c>
      <c r="L21" s="92">
        <v>42.35309390865385</v>
      </c>
      <c r="M21" s="92">
        <v>54.2027</v>
      </c>
      <c r="N21" s="91">
        <f t="shared" si="1"/>
        <v>127.97813571047043</v>
      </c>
      <c r="O21" s="87" t="s">
        <v>207</v>
      </c>
      <c r="P21" s="89"/>
      <c r="Q21" s="89"/>
      <c r="R21" s="103">
        <v>5</v>
      </c>
      <c r="S21" s="96">
        <v>2.089</v>
      </c>
      <c r="T21" s="96">
        <v>2.239</v>
      </c>
      <c r="U21" s="96">
        <v>2.352</v>
      </c>
      <c r="V21" s="96">
        <f t="shared" si="4"/>
        <v>105.04689593568557</v>
      </c>
      <c r="W21" s="91"/>
      <c r="X21" s="104">
        <v>9</v>
      </c>
      <c r="Y21" s="92">
        <v>55.123999999999995</v>
      </c>
      <c r="Z21" s="92">
        <v>61.06800000000001</v>
      </c>
      <c r="AA21" s="92">
        <v>66.819</v>
      </c>
      <c r="AB21" s="92">
        <f t="shared" si="5"/>
        <v>109.41737079976419</v>
      </c>
    </row>
    <row r="22" spans="1:28" s="93" customFormat="1" ht="11.25" customHeight="1">
      <c r="A22" s="87" t="s">
        <v>153</v>
      </c>
      <c r="B22" s="89"/>
      <c r="C22" s="89"/>
      <c r="D22" s="103">
        <v>9</v>
      </c>
      <c r="E22" s="96">
        <v>112.146</v>
      </c>
      <c r="F22" s="96">
        <v>110.246</v>
      </c>
      <c r="G22" s="96">
        <v>109.16</v>
      </c>
      <c r="H22" s="96">
        <f t="shared" si="0"/>
        <v>99.01493024690238</v>
      </c>
      <c r="I22" s="91"/>
      <c r="J22" s="104">
        <v>9</v>
      </c>
      <c r="K22" s="92">
        <v>876.6310000000001</v>
      </c>
      <c r="L22" s="92">
        <v>863.6080000000001</v>
      </c>
      <c r="M22" s="92">
        <v>843.0015</v>
      </c>
      <c r="N22" s="91">
        <f t="shared" si="1"/>
        <v>97.61390584617094</v>
      </c>
      <c r="O22" s="87" t="s">
        <v>208</v>
      </c>
      <c r="P22" s="89"/>
      <c r="Q22" s="89"/>
      <c r="R22" s="103">
        <v>5</v>
      </c>
      <c r="S22" s="96">
        <v>9.559</v>
      </c>
      <c r="T22" s="96">
        <v>10.252125188318722</v>
      </c>
      <c r="U22" s="96">
        <v>10.339</v>
      </c>
      <c r="V22" s="96">
        <f t="shared" si="4"/>
        <v>100.84738344572952</v>
      </c>
      <c r="W22" s="91"/>
      <c r="X22" s="104">
        <v>7</v>
      </c>
      <c r="Y22" s="92">
        <v>488.4959999999999</v>
      </c>
      <c r="Z22" s="92">
        <v>456.70628000000005</v>
      </c>
      <c r="AA22" s="92">
        <v>533.095953</v>
      </c>
      <c r="AB22" s="92">
        <f t="shared" si="5"/>
        <v>116.72621471287847</v>
      </c>
    </row>
    <row r="23" spans="1:28" s="93" customFormat="1" ht="11.25" customHeight="1">
      <c r="A23" s="87"/>
      <c r="B23" s="89"/>
      <c r="C23" s="89"/>
      <c r="D23" s="103"/>
      <c r="E23" s="96"/>
      <c r="F23" s="96"/>
      <c r="G23" s="96"/>
      <c r="H23" s="96"/>
      <c r="I23" s="91"/>
      <c r="J23" s="104"/>
      <c r="K23" s="92"/>
      <c r="L23" s="92"/>
      <c r="M23" s="92"/>
      <c r="N23" s="91"/>
      <c r="O23" s="87" t="s">
        <v>138</v>
      </c>
      <c r="P23" s="89"/>
      <c r="Q23" s="89"/>
      <c r="R23" s="103">
        <v>5</v>
      </c>
      <c r="S23" s="96">
        <v>6.592</v>
      </c>
      <c r="T23" s="96">
        <v>6.580992912820229</v>
      </c>
      <c r="U23" s="96">
        <v>6.685</v>
      </c>
      <c r="V23" s="96">
        <f t="shared" si="4"/>
        <v>101.58041633774073</v>
      </c>
      <c r="W23" s="91"/>
      <c r="X23" s="104">
        <v>9</v>
      </c>
      <c r="Y23" s="92">
        <v>372.61899999999997</v>
      </c>
      <c r="Z23" s="92">
        <v>332.23900000000003</v>
      </c>
      <c r="AA23" s="92">
        <v>403.447</v>
      </c>
      <c r="AB23" s="92">
        <f t="shared" si="5"/>
        <v>121.43276376343533</v>
      </c>
    </row>
    <row r="24" spans="1:28" s="93" customFormat="1" ht="11.25" customHeight="1">
      <c r="A24" s="87" t="s">
        <v>154</v>
      </c>
      <c r="B24" s="89"/>
      <c r="C24" s="89"/>
      <c r="D24" s="103"/>
      <c r="E24" s="96"/>
      <c r="F24" s="96"/>
      <c r="G24" s="96"/>
      <c r="H24" s="96"/>
      <c r="I24" s="91"/>
      <c r="J24" s="104"/>
      <c r="K24" s="92"/>
      <c r="L24" s="92"/>
      <c r="M24" s="92"/>
      <c r="N24" s="91"/>
      <c r="O24" s="87" t="s">
        <v>139</v>
      </c>
      <c r="P24" s="89"/>
      <c r="Q24" s="89"/>
      <c r="R24" s="103">
        <v>3</v>
      </c>
      <c r="S24" s="96">
        <v>7.162</v>
      </c>
      <c r="T24" s="96">
        <v>7.112649762385707</v>
      </c>
      <c r="U24" s="96">
        <v>6.942195177867483</v>
      </c>
      <c r="V24" s="96">
        <f t="shared" si="4"/>
        <v>97.6035009425088</v>
      </c>
      <c r="W24" s="91"/>
      <c r="X24" s="104">
        <v>5</v>
      </c>
      <c r="Y24" s="92">
        <v>80.846</v>
      </c>
      <c r="Z24" s="92">
        <v>79.79752009404466</v>
      </c>
      <c r="AA24" s="92">
        <v>80.91900000000001</v>
      </c>
      <c r="AB24" s="92">
        <f t="shared" si="5"/>
        <v>101.40540696582255</v>
      </c>
    </row>
    <row r="25" spans="1:28" s="93" customFormat="1" ht="11.25" customHeight="1">
      <c r="A25" s="87" t="s">
        <v>155</v>
      </c>
      <c r="B25" s="89"/>
      <c r="C25" s="89"/>
      <c r="D25" s="103">
        <v>8</v>
      </c>
      <c r="E25" s="96">
        <v>6.829</v>
      </c>
      <c r="F25" s="96">
        <v>7.654</v>
      </c>
      <c r="G25" s="96">
        <v>8.83032</v>
      </c>
      <c r="H25" s="96">
        <f aca="true" t="shared" si="6" ref="H25:H32">IF(AND(F25&gt;0,G25&gt;0),G25*100/F25,"")</f>
        <v>115.36869610661093</v>
      </c>
      <c r="I25" s="91"/>
      <c r="J25" s="104">
        <v>8</v>
      </c>
      <c r="K25" s="92">
        <v>11.336999999999998</v>
      </c>
      <c r="L25" s="92">
        <v>12.150957499999999</v>
      </c>
      <c r="M25" s="92">
        <v>17.98613</v>
      </c>
      <c r="N25" s="91">
        <f aca="true" t="shared" si="7" ref="N25:N32">IF(AND(L25&gt;0,M25&gt;0),M25*100/L25,"")</f>
        <v>148.02232663557584</v>
      </c>
      <c r="O25" s="87" t="s">
        <v>309</v>
      </c>
      <c r="P25" s="89"/>
      <c r="Q25" s="89"/>
      <c r="R25" s="103">
        <v>3</v>
      </c>
      <c r="S25" s="96">
        <v>31.9</v>
      </c>
      <c r="T25" s="96">
        <v>26.3</v>
      </c>
      <c r="U25" s="96">
        <v>24.6</v>
      </c>
      <c r="V25" s="96">
        <f t="shared" si="4"/>
        <v>93.5361216730038</v>
      </c>
      <c r="W25" s="91"/>
      <c r="X25" s="104">
        <v>6</v>
      </c>
      <c r="Y25" s="92">
        <v>4.984</v>
      </c>
      <c r="Z25" s="92">
        <v>4.597</v>
      </c>
      <c r="AA25" s="92">
        <v>4.72</v>
      </c>
      <c r="AB25" s="92">
        <f t="shared" si="5"/>
        <v>102.67565803785077</v>
      </c>
    </row>
    <row r="26" spans="1:28" s="93" customFormat="1" ht="11.25" customHeight="1">
      <c r="A26" s="87" t="s">
        <v>156</v>
      </c>
      <c r="B26" s="89"/>
      <c r="C26" s="89"/>
      <c r="D26" s="103">
        <v>8</v>
      </c>
      <c r="E26" s="96">
        <v>17.542</v>
      </c>
      <c r="F26" s="96">
        <v>22.722857</v>
      </c>
      <c r="G26" s="96">
        <v>50.31</v>
      </c>
      <c r="H26" s="96">
        <f t="shared" si="6"/>
        <v>221.40701761226592</v>
      </c>
      <c r="I26" s="91"/>
      <c r="J26" s="104">
        <v>8</v>
      </c>
      <c r="K26" s="92">
        <v>27.759</v>
      </c>
      <c r="L26" s="92">
        <v>35.62230832786884</v>
      </c>
      <c r="M26" s="92">
        <v>62.400000000000006</v>
      </c>
      <c r="N26" s="91">
        <f t="shared" si="7"/>
        <v>175.17112991574956</v>
      </c>
      <c r="O26" s="87" t="s">
        <v>140</v>
      </c>
      <c r="P26" s="89"/>
      <c r="Q26" s="89"/>
      <c r="R26" s="103"/>
      <c r="S26" s="96">
        <v>2.73</v>
      </c>
      <c r="T26" s="96">
        <v>2.548580707865082</v>
      </c>
      <c r="U26" s="96">
        <v>2.842</v>
      </c>
      <c r="V26" s="96">
        <f t="shared" si="4"/>
        <v>111.51304689819739</v>
      </c>
      <c r="W26" s="91"/>
      <c r="X26" s="104">
        <v>3</v>
      </c>
      <c r="Y26" s="92">
        <v>87.79399999999998</v>
      </c>
      <c r="Z26" s="92">
        <v>88.88429976385156</v>
      </c>
      <c r="AA26" s="92">
        <v>79.21199999999997</v>
      </c>
      <c r="AB26" s="92">
        <f t="shared" si="5"/>
        <v>89.11810095871934</v>
      </c>
    </row>
    <row r="27" spans="1:14" s="93" customFormat="1" ht="11.25" customHeight="1">
      <c r="A27" s="87" t="s">
        <v>157</v>
      </c>
      <c r="B27" s="89"/>
      <c r="C27" s="89"/>
      <c r="D27" s="103">
        <v>8</v>
      </c>
      <c r="E27" s="96">
        <v>31.505</v>
      </c>
      <c r="F27" s="96">
        <v>31.053445</v>
      </c>
      <c r="G27" s="96">
        <v>30.825</v>
      </c>
      <c r="H27" s="96">
        <f t="shared" si="6"/>
        <v>99.26434893133435</v>
      </c>
      <c r="I27" s="91"/>
      <c r="J27" s="104">
        <v>8</v>
      </c>
      <c r="K27" s="92">
        <v>40.57</v>
      </c>
      <c r="L27" s="92">
        <v>17.518825040000003</v>
      </c>
      <c r="M27" s="92">
        <v>20.106</v>
      </c>
      <c r="N27" s="91">
        <f t="shared" si="7"/>
        <v>114.76797076340912</v>
      </c>
    </row>
    <row r="28" spans="1:28" s="93" customFormat="1" ht="11.25" customHeight="1">
      <c r="A28" s="87" t="s">
        <v>158</v>
      </c>
      <c r="B28" s="89"/>
      <c r="C28" s="89"/>
      <c r="D28" s="103">
        <v>8</v>
      </c>
      <c r="E28" s="96">
        <v>27.252</v>
      </c>
      <c r="F28" s="96">
        <v>38.32930405221118</v>
      </c>
      <c r="G28" s="96">
        <v>38.17738</v>
      </c>
      <c r="H28" s="96">
        <f t="shared" si="6"/>
        <v>99.60363472291532</v>
      </c>
      <c r="I28" s="91"/>
      <c r="J28" s="104">
        <v>8</v>
      </c>
      <c r="K28" s="92">
        <v>26.073</v>
      </c>
      <c r="L28" s="92">
        <v>33.53886786540332</v>
      </c>
      <c r="M28" s="92">
        <v>27.7057116</v>
      </c>
      <c r="N28" s="91">
        <f t="shared" si="7"/>
        <v>82.6077723052171</v>
      </c>
      <c r="O28" s="87" t="s">
        <v>209</v>
      </c>
      <c r="P28" s="89"/>
      <c r="Q28" s="89"/>
      <c r="R28" s="103"/>
      <c r="S28" s="96"/>
      <c r="T28" s="96"/>
      <c r="U28" s="96"/>
      <c r="V28" s="96"/>
      <c r="W28" s="91"/>
      <c r="X28" s="104"/>
      <c r="Y28" s="92"/>
      <c r="Z28" s="92"/>
      <c r="AA28" s="92"/>
      <c r="AB28" s="92"/>
    </row>
    <row r="29" spans="1:28" s="93" customFormat="1" ht="12" customHeight="1">
      <c r="A29" s="87" t="s">
        <v>159</v>
      </c>
      <c r="B29" s="89"/>
      <c r="C29" s="89"/>
      <c r="D29" s="103">
        <v>8</v>
      </c>
      <c r="E29" s="96">
        <v>122.097</v>
      </c>
      <c r="F29" s="96">
        <v>138.59039</v>
      </c>
      <c r="G29" s="96">
        <v>163.16947</v>
      </c>
      <c r="H29" s="96">
        <f t="shared" si="6"/>
        <v>117.73505363539273</v>
      </c>
      <c r="I29" s="91"/>
      <c r="J29" s="104">
        <v>8</v>
      </c>
      <c r="K29" s="92">
        <v>190.838</v>
      </c>
      <c r="L29" s="92">
        <v>134.88186792748132</v>
      </c>
      <c r="M29" s="92">
        <v>192.257</v>
      </c>
      <c r="N29" s="91">
        <f t="shared" si="7"/>
        <v>142.53732021517243</v>
      </c>
      <c r="O29" s="87" t="s">
        <v>210</v>
      </c>
      <c r="P29" s="89"/>
      <c r="Q29" s="89"/>
      <c r="R29" s="103">
        <v>0</v>
      </c>
      <c r="S29" s="96">
        <v>0</v>
      </c>
      <c r="T29" s="96">
        <v>0</v>
      </c>
      <c r="U29" s="96">
        <v>0</v>
      </c>
      <c r="V29" s="96">
        <f aca="true" t="shared" si="8" ref="V29:V34">IF(AND(T29&gt;0,U29&gt;0),U29*100/T29,"")</f>
      </c>
      <c r="W29" s="91"/>
      <c r="X29" s="104">
        <v>8</v>
      </c>
      <c r="Y29" s="92">
        <v>3641.243228436382</v>
      </c>
      <c r="Z29" s="92">
        <v>3483.5869999999995</v>
      </c>
      <c r="AA29" s="92">
        <v>2935.3719999999994</v>
      </c>
      <c r="AB29" s="92">
        <f aca="true" t="shared" si="9" ref="AB29:AB34">IF(AND(Z29&gt;0,AA29&gt;0),AA29*100/Z29,"")</f>
        <v>84.26291635604335</v>
      </c>
    </row>
    <row r="30" spans="1:28" s="93" customFormat="1" ht="11.25" customHeight="1">
      <c r="A30" s="87" t="s">
        <v>160</v>
      </c>
      <c r="B30" s="89"/>
      <c r="C30" s="89"/>
      <c r="D30" s="103">
        <v>8</v>
      </c>
      <c r="E30" s="96">
        <v>71.44</v>
      </c>
      <c r="F30" s="96">
        <v>93.78882</v>
      </c>
      <c r="G30" s="96">
        <v>100.792</v>
      </c>
      <c r="H30" s="96">
        <f t="shared" si="6"/>
        <v>107.46696674507687</v>
      </c>
      <c r="I30" s="91"/>
      <c r="J30" s="104">
        <v>8</v>
      </c>
      <c r="K30" s="92">
        <v>85.3</v>
      </c>
      <c r="L30" s="92">
        <v>75.61596399333334</v>
      </c>
      <c r="M30" s="92">
        <v>87.59500000000001</v>
      </c>
      <c r="N30" s="91">
        <f t="shared" si="7"/>
        <v>115.84194047664698</v>
      </c>
      <c r="O30" s="87" t="s">
        <v>310</v>
      </c>
      <c r="P30" s="89"/>
      <c r="Q30" s="89"/>
      <c r="R30" s="103">
        <v>0</v>
      </c>
      <c r="S30" s="96">
        <v>0</v>
      </c>
      <c r="T30" s="96">
        <v>0</v>
      </c>
      <c r="U30" s="96">
        <v>0</v>
      </c>
      <c r="V30" s="96">
        <f t="shared" si="8"/>
      </c>
      <c r="W30" s="91"/>
      <c r="X30" s="104">
        <v>8</v>
      </c>
      <c r="Y30" s="92">
        <v>818.5365180812464</v>
      </c>
      <c r="Z30" s="92">
        <v>1089.35</v>
      </c>
      <c r="AA30" s="92">
        <v>782.588</v>
      </c>
      <c r="AB30" s="92">
        <f t="shared" si="9"/>
        <v>71.83990453022446</v>
      </c>
    </row>
    <row r="31" spans="1:28" s="93" customFormat="1" ht="11.25" customHeight="1">
      <c r="A31" s="87" t="s">
        <v>161</v>
      </c>
      <c r="B31" s="89"/>
      <c r="C31" s="89"/>
      <c r="D31" s="103">
        <v>8</v>
      </c>
      <c r="E31" s="96">
        <v>3.65</v>
      </c>
      <c r="F31" s="96">
        <v>4.71</v>
      </c>
      <c r="G31" s="96">
        <v>3.38</v>
      </c>
      <c r="H31" s="96">
        <f t="shared" si="6"/>
        <v>71.76220806794055</v>
      </c>
      <c r="I31" s="91"/>
      <c r="J31" s="104">
        <v>8</v>
      </c>
      <c r="K31" s="92">
        <v>2.5079999999999996</v>
      </c>
      <c r="L31" s="92">
        <v>3.105</v>
      </c>
      <c r="M31" s="92">
        <v>2.379</v>
      </c>
      <c r="N31" s="91">
        <f t="shared" si="7"/>
        <v>76.61835748792271</v>
      </c>
      <c r="O31" s="87" t="s">
        <v>311</v>
      </c>
      <c r="P31" s="89"/>
      <c r="Q31" s="89"/>
      <c r="R31" s="103">
        <v>0</v>
      </c>
      <c r="S31" s="96">
        <v>0</v>
      </c>
      <c r="T31" s="96">
        <v>0</v>
      </c>
      <c r="U31" s="96">
        <v>0</v>
      </c>
      <c r="V31" s="96">
        <f t="shared" si="8"/>
      </c>
      <c r="W31" s="91"/>
      <c r="X31" s="104">
        <v>4</v>
      </c>
      <c r="Y31" s="92">
        <v>54.15644400000001</v>
      </c>
      <c r="Z31" s="92">
        <v>77.925</v>
      </c>
      <c r="AA31" s="92">
        <v>0</v>
      </c>
      <c r="AB31" s="92">
        <f t="shared" si="9"/>
      </c>
    </row>
    <row r="32" spans="1:28" s="93" customFormat="1" ht="11.25" customHeight="1">
      <c r="A32" s="87" t="s">
        <v>162</v>
      </c>
      <c r="B32" s="89"/>
      <c r="C32" s="89"/>
      <c r="D32" s="103">
        <v>8</v>
      </c>
      <c r="E32" s="96">
        <v>84.143</v>
      </c>
      <c r="F32" s="96">
        <v>104.796027</v>
      </c>
      <c r="G32" s="96">
        <v>74.76</v>
      </c>
      <c r="H32" s="96">
        <f t="shared" si="6"/>
        <v>71.33858233003434</v>
      </c>
      <c r="I32" s="91"/>
      <c r="J32" s="104">
        <v>8</v>
      </c>
      <c r="K32" s="92">
        <v>90.18299999999999</v>
      </c>
      <c r="L32" s="92">
        <v>69.1503881438309</v>
      </c>
      <c r="M32" s="92">
        <v>56.09299999999999</v>
      </c>
      <c r="N32" s="91">
        <f t="shared" si="7"/>
        <v>81.11740440751844</v>
      </c>
      <c r="O32" s="87" t="s">
        <v>211</v>
      </c>
      <c r="P32" s="89"/>
      <c r="Q32" s="89"/>
      <c r="R32" s="103">
        <v>0</v>
      </c>
      <c r="S32" s="96">
        <v>0</v>
      </c>
      <c r="T32" s="96">
        <v>0</v>
      </c>
      <c r="U32" s="96">
        <v>0</v>
      </c>
      <c r="V32" s="96">
        <f t="shared" si="8"/>
      </c>
      <c r="W32" s="91"/>
      <c r="X32" s="104">
        <v>9</v>
      </c>
      <c r="Y32" s="92">
        <v>200.00600000000003</v>
      </c>
      <c r="Z32" s="92">
        <v>135.74699999999999</v>
      </c>
      <c r="AA32" s="92">
        <v>102.257</v>
      </c>
      <c r="AB32" s="92">
        <f t="shared" si="9"/>
        <v>75.3291048789292</v>
      </c>
    </row>
    <row r="33" spans="1:28" s="93" customFormat="1" ht="11.25" customHeight="1">
      <c r="A33" s="87"/>
      <c r="B33" s="89"/>
      <c r="C33" s="89"/>
      <c r="D33" s="103"/>
      <c r="E33" s="96"/>
      <c r="F33" s="96"/>
      <c r="G33" s="96"/>
      <c r="H33" s="96"/>
      <c r="I33" s="91"/>
      <c r="J33" s="104"/>
      <c r="K33" s="92"/>
      <c r="L33" s="92"/>
      <c r="M33" s="92"/>
      <c r="N33" s="91"/>
      <c r="O33" s="87" t="s">
        <v>212</v>
      </c>
      <c r="P33" s="89"/>
      <c r="Q33" s="89"/>
      <c r="R33" s="103">
        <v>0</v>
      </c>
      <c r="S33" s="96">
        <v>0</v>
      </c>
      <c r="T33" s="96">
        <v>0</v>
      </c>
      <c r="U33" s="96">
        <v>0</v>
      </c>
      <c r="V33" s="96">
        <f t="shared" si="8"/>
      </c>
      <c r="W33" s="91"/>
      <c r="X33" s="104">
        <v>1</v>
      </c>
      <c r="Y33" s="92">
        <v>1404.6140000000003</v>
      </c>
      <c r="Z33" s="92">
        <v>1696.052</v>
      </c>
      <c r="AA33" s="92">
        <v>0</v>
      </c>
      <c r="AB33" s="92">
        <f t="shared" si="9"/>
      </c>
    </row>
    <row r="34" spans="1:28" s="93" customFormat="1" ht="11.25" customHeight="1">
      <c r="A34" s="87" t="s">
        <v>163</v>
      </c>
      <c r="B34" s="89"/>
      <c r="C34" s="89"/>
      <c r="D34" s="103"/>
      <c r="E34" s="96"/>
      <c r="F34" s="96"/>
      <c r="G34" s="96"/>
      <c r="H34" s="96"/>
      <c r="I34" s="91"/>
      <c r="J34" s="104"/>
      <c r="K34" s="92"/>
      <c r="L34" s="92"/>
      <c r="M34" s="92"/>
      <c r="N34" s="91"/>
      <c r="O34" s="87" t="s">
        <v>213</v>
      </c>
      <c r="P34" s="89"/>
      <c r="Q34" s="89"/>
      <c r="R34" s="103">
        <v>0</v>
      </c>
      <c r="S34" s="96">
        <v>0</v>
      </c>
      <c r="T34" s="96">
        <v>0</v>
      </c>
      <c r="U34" s="96">
        <v>0</v>
      </c>
      <c r="V34" s="96">
        <f t="shared" si="8"/>
      </c>
      <c r="W34" s="91"/>
      <c r="X34" s="104">
        <v>3</v>
      </c>
      <c r="Y34" s="92">
        <v>534.011262</v>
      </c>
      <c r="Z34" s="92">
        <v>553.7570169999999</v>
      </c>
      <c r="AA34" s="92">
        <v>0</v>
      </c>
      <c r="AB34" s="92">
        <f t="shared" si="9"/>
      </c>
    </row>
    <row r="35" spans="1:27" s="93" customFormat="1" ht="11.25" customHeight="1">
      <c r="A35" s="87" t="s">
        <v>164</v>
      </c>
      <c r="B35" s="89"/>
      <c r="C35" s="89"/>
      <c r="D35" s="103">
        <v>4</v>
      </c>
      <c r="E35" s="96">
        <v>3.821</v>
      </c>
      <c r="F35" s="96">
        <v>4.5187501690821765</v>
      </c>
      <c r="G35" s="96">
        <v>4.269</v>
      </c>
      <c r="H35" s="96">
        <f>IF(AND(F35&gt;0,G35&gt;0),G35*100/F35,"")</f>
        <v>94.47302551066008</v>
      </c>
      <c r="I35" s="91"/>
      <c r="J35" s="104">
        <v>4</v>
      </c>
      <c r="K35" s="92">
        <v>85.916</v>
      </c>
      <c r="L35" s="92">
        <v>112.15014393779339</v>
      </c>
      <c r="M35" s="92">
        <v>104.03899999999999</v>
      </c>
      <c r="N35" s="91">
        <f>IF(AND(L35&gt;0,M35&gt;0),M35*100/L35,"")</f>
        <v>92.76760273950924</v>
      </c>
      <c r="O35" s="93" t="s">
        <v>312</v>
      </c>
      <c r="Y35" s="92">
        <f>Y32+Y33+Y34</f>
        <v>2138.6312620000003</v>
      </c>
      <c r="Z35" s="92">
        <f>Z32+Z33+Z34</f>
        <v>2385.556017</v>
      </c>
      <c r="AA35" s="92"/>
    </row>
    <row r="36" spans="1:28" s="93" customFormat="1" ht="11.25" customHeight="1">
      <c r="A36" s="87" t="s">
        <v>165</v>
      </c>
      <c r="B36" s="89"/>
      <c r="C36" s="89"/>
      <c r="D36" s="103">
        <v>6</v>
      </c>
      <c r="E36" s="96">
        <v>11.685</v>
      </c>
      <c r="F36" s="96">
        <v>14.462745831610187</v>
      </c>
      <c r="G36" s="96">
        <v>13.902</v>
      </c>
      <c r="H36" s="96">
        <f>IF(AND(F36&gt;0,G36&gt;0),G36*100/F36,"")</f>
        <v>96.12282592711678</v>
      </c>
      <c r="I36" s="91"/>
      <c r="J36" s="104">
        <v>6</v>
      </c>
      <c r="K36" s="92">
        <v>299.124</v>
      </c>
      <c r="L36" s="92">
        <v>435.8277861244826</v>
      </c>
      <c r="M36" s="92">
        <v>419.692</v>
      </c>
      <c r="N36" s="91">
        <f>IF(AND(L36&gt;0,M36&gt;0),M36*100/L36,"")</f>
        <v>96.29766925418704</v>
      </c>
      <c r="O36" s="87"/>
      <c r="P36" s="89"/>
      <c r="Q36" s="89"/>
      <c r="R36" s="103"/>
      <c r="S36" s="96"/>
      <c r="T36" s="96"/>
      <c r="U36" s="96"/>
      <c r="V36" s="96"/>
      <c r="W36" s="91"/>
      <c r="X36" s="104"/>
      <c r="Y36" s="92"/>
      <c r="Z36" s="92"/>
      <c r="AA36" s="92"/>
      <c r="AB36" s="92"/>
    </row>
    <row r="37" spans="1:28" s="93" customFormat="1" ht="11.25" customHeight="1">
      <c r="A37" s="87" t="s">
        <v>166</v>
      </c>
      <c r="B37" s="89"/>
      <c r="C37" s="89"/>
      <c r="D37" s="103">
        <v>9</v>
      </c>
      <c r="E37" s="96">
        <v>35.116</v>
      </c>
      <c r="F37" s="96">
        <v>33.502</v>
      </c>
      <c r="G37" s="96">
        <v>33.889</v>
      </c>
      <c r="H37" s="96">
        <f>IF(AND(F37&gt;0,G37&gt;0),G37*100/F37,"")</f>
        <v>101.1551549161244</v>
      </c>
      <c r="I37" s="91"/>
      <c r="J37" s="104">
        <v>9</v>
      </c>
      <c r="K37" s="92">
        <v>995.0110000000002</v>
      </c>
      <c r="L37" s="92">
        <v>974.1634000000001</v>
      </c>
      <c r="M37" s="92">
        <v>977.4463990000002</v>
      </c>
      <c r="N37" s="91">
        <f>IF(AND(L37&gt;0,M37&gt;0),M37*100/L37,"")</f>
        <v>100.33700701545551</v>
      </c>
      <c r="O37" s="87" t="s">
        <v>214</v>
      </c>
      <c r="P37" s="89"/>
      <c r="Q37" s="89"/>
      <c r="R37" s="103"/>
      <c r="S37" s="96"/>
      <c r="T37" s="96"/>
      <c r="U37" s="96"/>
      <c r="V37" s="96"/>
      <c r="W37" s="91"/>
      <c r="X37" s="104"/>
      <c r="Y37" s="92"/>
      <c r="Z37" s="92"/>
      <c r="AA37" s="92"/>
      <c r="AB37" s="92"/>
    </row>
    <row r="38" spans="1:28" s="93" customFormat="1" ht="11.25" customHeight="1">
      <c r="A38" s="87" t="s">
        <v>167</v>
      </c>
      <c r="B38" s="89"/>
      <c r="C38" s="89"/>
      <c r="D38" s="103">
        <v>8</v>
      </c>
      <c r="E38" s="96">
        <v>21.35</v>
      </c>
      <c r="F38" s="96">
        <v>23.29</v>
      </c>
      <c r="G38" s="96">
        <v>20.247</v>
      </c>
      <c r="H38" s="96">
        <f>IF(AND(F38&gt;0,G38&gt;0),G38*100/F38,"")</f>
        <v>86.93430656934306</v>
      </c>
      <c r="I38" s="91"/>
      <c r="J38" s="104">
        <v>9</v>
      </c>
      <c r="K38" s="92">
        <v>790.8560000000001</v>
      </c>
      <c r="L38" s="92">
        <v>945.6200000000002</v>
      </c>
      <c r="M38" s="92">
        <v>742.4250060207992</v>
      </c>
      <c r="N38" s="91">
        <f>IF(AND(L38&gt;0,M38&gt;0),M38*100/L38,"")</f>
        <v>78.51198219377753</v>
      </c>
      <c r="O38" s="87" t="s">
        <v>215</v>
      </c>
      <c r="P38" s="89"/>
      <c r="Q38" s="89"/>
      <c r="R38" s="103">
        <v>0</v>
      </c>
      <c r="S38" s="96">
        <v>0</v>
      </c>
      <c r="T38" s="96">
        <v>0</v>
      </c>
      <c r="U38" s="96">
        <v>0</v>
      </c>
      <c r="V38" s="96">
        <f>IF(AND(T38&gt;0,U38&gt;0),U38*100/T38,"")</f>
      </c>
      <c r="W38" s="91"/>
      <c r="X38" s="104">
        <v>8</v>
      </c>
      <c r="Y38" s="92">
        <v>83.14</v>
      </c>
      <c r="Z38" s="92">
        <v>100.2506798852635</v>
      </c>
      <c r="AA38" s="92">
        <v>90.555</v>
      </c>
      <c r="AB38" s="92">
        <f aca="true" t="shared" si="10" ref="AB38:AB55">IF(AND(Z38&gt;0,AA38&gt;0),AA38*100/Z38,"")</f>
        <v>90.32856445825588</v>
      </c>
    </row>
    <row r="39" spans="1:28" s="93" customFormat="1" ht="11.25" customHeight="1">
      <c r="A39" s="87" t="s">
        <v>168</v>
      </c>
      <c r="B39" s="89"/>
      <c r="C39" s="89"/>
      <c r="D39" s="103">
        <v>7</v>
      </c>
      <c r="E39" s="96">
        <v>71.972</v>
      </c>
      <c r="F39" s="96">
        <v>75.77349600069236</v>
      </c>
      <c r="G39" s="96">
        <v>72.307</v>
      </c>
      <c r="H39" s="96">
        <f>IF(AND(F39&gt;0,G39&gt;0),G39*100/F39,"")</f>
        <v>95.42518666334111</v>
      </c>
      <c r="I39" s="91"/>
      <c r="J39" s="104">
        <v>9</v>
      </c>
      <c r="K39" s="92">
        <v>2170.907</v>
      </c>
      <c r="L39" s="92">
        <v>2467.761330062276</v>
      </c>
      <c r="M39" s="92">
        <v>2243.602405020799</v>
      </c>
      <c r="N39" s="91">
        <f>IF(AND(L39&gt;0,M39&gt;0),M39*100/L39,"")</f>
        <v>90.91650710663254</v>
      </c>
      <c r="O39" s="87" t="s">
        <v>216</v>
      </c>
      <c r="P39" s="89"/>
      <c r="Q39" s="89"/>
      <c r="R39" s="103">
        <v>0</v>
      </c>
      <c r="S39" s="96">
        <v>0</v>
      </c>
      <c r="T39" s="96">
        <v>0</v>
      </c>
      <c r="U39" s="96">
        <v>0</v>
      </c>
      <c r="V39" s="96">
        <f>IF(AND(T39&gt;0,U39&gt;0),U39*100/T39,"")</f>
      </c>
      <c r="W39" s="91"/>
      <c r="X39" s="104">
        <v>9</v>
      </c>
      <c r="Y39" s="92">
        <v>462.852</v>
      </c>
      <c r="Z39" s="92">
        <v>478.199072</v>
      </c>
      <c r="AA39" s="92">
        <v>505.4805449999999</v>
      </c>
      <c r="AB39" s="92">
        <f t="shared" si="10"/>
        <v>105.70504515742763</v>
      </c>
    </row>
    <row r="40" spans="1:28" s="93" customFormat="1" ht="10.5" customHeight="1">
      <c r="A40" s="87"/>
      <c r="B40" s="89"/>
      <c r="C40" s="89"/>
      <c r="D40" s="103"/>
      <c r="E40" s="96"/>
      <c r="F40" s="96"/>
      <c r="G40" s="96"/>
      <c r="H40" s="96"/>
      <c r="I40" s="96"/>
      <c r="J40" s="96"/>
      <c r="K40" s="96"/>
      <c r="L40" s="96"/>
      <c r="M40" s="96"/>
      <c r="N40" s="91"/>
      <c r="O40" s="87" t="s">
        <v>313</v>
      </c>
      <c r="Y40" s="92">
        <f>SUM(Y38:Y39)</f>
        <v>545.992</v>
      </c>
      <c r="Z40" s="92">
        <f>SUM(Z38:Z39)</f>
        <v>578.4497518852635</v>
      </c>
      <c r="AA40" s="92">
        <f>SUM(AA38:AA39)</f>
        <v>596.035545</v>
      </c>
      <c r="AB40" s="92">
        <f t="shared" si="10"/>
        <v>103.04015915944669</v>
      </c>
    </row>
    <row r="41" spans="1:28" s="93" customFormat="1" ht="11.25" customHeight="1">
      <c r="A41" s="87" t="s">
        <v>169</v>
      </c>
      <c r="B41" s="89"/>
      <c r="C41" s="89"/>
      <c r="D41" s="103"/>
      <c r="E41" s="96"/>
      <c r="F41" s="96"/>
      <c r="G41" s="96"/>
      <c r="H41" s="96"/>
      <c r="I41" s="91"/>
      <c r="J41" s="104"/>
      <c r="K41" s="92"/>
      <c r="L41" s="92"/>
      <c r="M41" s="92"/>
      <c r="N41" s="91"/>
      <c r="O41" s="87" t="s">
        <v>217</v>
      </c>
      <c r="P41" s="89"/>
      <c r="Q41" s="89"/>
      <c r="R41" s="103">
        <v>0</v>
      </c>
      <c r="S41" s="96">
        <v>0</v>
      </c>
      <c r="T41" s="96">
        <v>0</v>
      </c>
      <c r="U41" s="96">
        <v>0</v>
      </c>
      <c r="V41" s="96">
        <f aca="true" t="shared" si="11" ref="V41:V55">IF(AND(T41&gt;0,U41&gt;0),U41*100/T41,"")</f>
      </c>
      <c r="W41" s="91"/>
      <c r="X41" s="104">
        <v>9</v>
      </c>
      <c r="Y41" s="92">
        <v>425.56000000000006</v>
      </c>
      <c r="Z41" s="92">
        <v>410.22946399999995</v>
      </c>
      <c r="AA41" s="92">
        <v>380.1166719999999</v>
      </c>
      <c r="AB41" s="92">
        <f t="shared" si="10"/>
        <v>92.65952481657922</v>
      </c>
    </row>
    <row r="42" spans="1:28" s="93" customFormat="1" ht="11.25" customHeight="1">
      <c r="A42" s="87" t="s">
        <v>170</v>
      </c>
      <c r="B42" s="89"/>
      <c r="C42" s="89"/>
      <c r="D42" s="103">
        <v>9</v>
      </c>
      <c r="E42" s="96">
        <v>5.457</v>
      </c>
      <c r="F42" s="96">
        <v>8.662</v>
      </c>
      <c r="G42" s="96">
        <v>8.755</v>
      </c>
      <c r="H42" s="96">
        <f aca="true" t="shared" si="12" ref="H42:H49">IF(AND(F42&gt;0,G42&gt;0),G42*100/F42,"")</f>
        <v>101.07365504502425</v>
      </c>
      <c r="I42" s="91"/>
      <c r="J42" s="104">
        <v>9</v>
      </c>
      <c r="K42" s="92">
        <v>384.27099999999996</v>
      </c>
      <c r="L42" s="92">
        <v>749.5020000000001</v>
      </c>
      <c r="M42" s="92">
        <v>683.5100000000001</v>
      </c>
      <c r="N42" s="91">
        <f aca="true" t="shared" si="13" ref="N42:N49">IF(AND(L42&gt;0,M42&gt;0),M42*100/L42,"")</f>
        <v>91.19522029294119</v>
      </c>
      <c r="O42" s="87" t="s">
        <v>218</v>
      </c>
      <c r="P42" s="89"/>
      <c r="Q42" s="89"/>
      <c r="R42" s="103">
        <v>0</v>
      </c>
      <c r="S42" s="96">
        <v>0</v>
      </c>
      <c r="T42" s="96">
        <v>0</v>
      </c>
      <c r="U42" s="96">
        <v>0</v>
      </c>
      <c r="V42" s="96">
        <f t="shared" si="11"/>
      </c>
      <c r="W42" s="91"/>
      <c r="X42" s="104">
        <v>8</v>
      </c>
      <c r="Y42" s="92">
        <v>124.27</v>
      </c>
      <c r="Z42" s="92">
        <v>138.727</v>
      </c>
      <c r="AA42" s="92">
        <v>154.29700400000002</v>
      </c>
      <c r="AB42" s="92">
        <f t="shared" si="10"/>
        <v>111.2234849740858</v>
      </c>
    </row>
    <row r="43" spans="1:28" s="93" customFormat="1" ht="11.25" customHeight="1">
      <c r="A43" s="87" t="s">
        <v>171</v>
      </c>
      <c r="B43" s="89"/>
      <c r="C43" s="89"/>
      <c r="D43" s="103">
        <v>9</v>
      </c>
      <c r="E43" s="96">
        <v>26.605</v>
      </c>
      <c r="F43" s="96">
        <v>29.774</v>
      </c>
      <c r="G43" s="96">
        <v>28.872</v>
      </c>
      <c r="H43" s="96">
        <f t="shared" si="12"/>
        <v>96.9705111842547</v>
      </c>
      <c r="I43" s="91"/>
      <c r="J43" s="104">
        <v>9</v>
      </c>
      <c r="K43" s="92">
        <v>2135.648</v>
      </c>
      <c r="L43" s="92">
        <v>2950.96</v>
      </c>
      <c r="M43" s="92">
        <v>2830.7780000000002</v>
      </c>
      <c r="N43" s="91">
        <f t="shared" si="13"/>
        <v>95.92735923224986</v>
      </c>
      <c r="O43" s="87" t="s">
        <v>219</v>
      </c>
      <c r="P43" s="89"/>
      <c r="Q43" s="89"/>
      <c r="R43" s="103">
        <v>0</v>
      </c>
      <c r="S43" s="96">
        <v>0</v>
      </c>
      <c r="T43" s="96">
        <v>0</v>
      </c>
      <c r="U43" s="96">
        <v>0</v>
      </c>
      <c r="V43" s="96">
        <f t="shared" si="11"/>
      </c>
      <c r="W43" s="91"/>
      <c r="X43" s="104">
        <v>6</v>
      </c>
      <c r="Y43" s="92">
        <v>90.09</v>
      </c>
      <c r="Z43" s="92">
        <v>108.35499999999999</v>
      </c>
      <c r="AA43" s="92">
        <v>89.58562500000001</v>
      </c>
      <c r="AB43" s="92">
        <f t="shared" si="10"/>
        <v>82.6778874994232</v>
      </c>
    </row>
    <row r="44" spans="1:28" s="93" customFormat="1" ht="11.25" customHeight="1">
      <c r="A44" s="87" t="s">
        <v>303</v>
      </c>
      <c r="B44" s="89"/>
      <c r="C44" s="89"/>
      <c r="D44" s="103"/>
      <c r="E44" s="96">
        <f>SUM(E42:E43)</f>
        <v>32.062</v>
      </c>
      <c r="F44" s="96">
        <f>SUM(F42:F43)</f>
        <v>38.436</v>
      </c>
      <c r="G44" s="96">
        <f>SUM(G42:G43)</f>
        <v>37.627</v>
      </c>
      <c r="H44" s="96">
        <f t="shared" si="12"/>
        <v>97.89520241440317</v>
      </c>
      <c r="I44" s="96"/>
      <c r="J44" s="96"/>
      <c r="K44" s="96">
        <f>SUM(K42:K43)</f>
        <v>2519.919</v>
      </c>
      <c r="L44" s="96">
        <f>SUM(L42:L43)</f>
        <v>3700.462</v>
      </c>
      <c r="M44" s="96">
        <f>SUM(M42:M43)</f>
        <v>3514.2880000000005</v>
      </c>
      <c r="N44" s="91">
        <f t="shared" si="13"/>
        <v>94.96889847808194</v>
      </c>
      <c r="O44" s="87" t="s">
        <v>220</v>
      </c>
      <c r="P44" s="89"/>
      <c r="Q44" s="89"/>
      <c r="R44" s="103">
        <v>0</v>
      </c>
      <c r="S44" s="96">
        <v>0</v>
      </c>
      <c r="T44" s="96">
        <v>0</v>
      </c>
      <c r="U44" s="96">
        <v>0</v>
      </c>
      <c r="V44" s="96">
        <f t="shared" si="11"/>
      </c>
      <c r="W44" s="91"/>
      <c r="X44" s="104">
        <v>9</v>
      </c>
      <c r="Y44" s="92">
        <v>801.6999999999999</v>
      </c>
      <c r="Z44" s="92">
        <v>945.4339999999999</v>
      </c>
      <c r="AA44" s="92">
        <v>894.834282</v>
      </c>
      <c r="AB44" s="92">
        <f t="shared" si="10"/>
        <v>94.6479904467155</v>
      </c>
    </row>
    <row r="45" spans="1:28" s="93" customFormat="1" ht="11.25" customHeight="1">
      <c r="A45" s="87" t="s">
        <v>172</v>
      </c>
      <c r="B45" s="89"/>
      <c r="C45" s="89"/>
      <c r="D45" s="103">
        <v>7</v>
      </c>
      <c r="E45" s="96">
        <v>63.87</v>
      </c>
      <c r="F45" s="96">
        <v>74.477</v>
      </c>
      <c r="G45" s="96">
        <v>63.384</v>
      </c>
      <c r="H45" s="96">
        <f t="shared" si="12"/>
        <v>85.10546880244907</v>
      </c>
      <c r="I45" s="91"/>
      <c r="J45" s="104">
        <v>9</v>
      </c>
      <c r="K45" s="92">
        <v>145.60399999999998</v>
      </c>
      <c r="L45" s="92">
        <v>226.15625</v>
      </c>
      <c r="M45" s="92">
        <v>181.886</v>
      </c>
      <c r="N45" s="91">
        <f t="shared" si="13"/>
        <v>80.42492745612823</v>
      </c>
      <c r="O45" s="87" t="s">
        <v>221</v>
      </c>
      <c r="P45" s="89"/>
      <c r="Q45" s="89"/>
      <c r="R45" s="103">
        <v>0</v>
      </c>
      <c r="S45" s="96">
        <v>0</v>
      </c>
      <c r="T45" s="96">
        <v>0</v>
      </c>
      <c r="U45" s="96">
        <v>0</v>
      </c>
      <c r="V45" s="96">
        <f t="shared" si="11"/>
      </c>
      <c r="W45" s="91"/>
      <c r="X45" s="104">
        <v>6</v>
      </c>
      <c r="Y45" s="92">
        <v>172.35199999999998</v>
      </c>
      <c r="Z45" s="92">
        <v>232.25459999999998</v>
      </c>
      <c r="AA45" s="92">
        <v>212.671886</v>
      </c>
      <c r="AB45" s="92">
        <f t="shared" si="10"/>
        <v>91.56842792349431</v>
      </c>
    </row>
    <row r="46" spans="1:28" s="93" customFormat="1" ht="11.25" customHeight="1">
      <c r="A46" s="87" t="s">
        <v>173</v>
      </c>
      <c r="B46" s="89"/>
      <c r="C46" s="89"/>
      <c r="D46" s="103">
        <v>6</v>
      </c>
      <c r="E46" s="96">
        <v>865.57</v>
      </c>
      <c r="F46" s="96">
        <v>781.407345</v>
      </c>
      <c r="G46" s="96">
        <v>744.2</v>
      </c>
      <c r="H46" s="96">
        <f t="shared" si="12"/>
        <v>95.23841883006615</v>
      </c>
      <c r="I46" s="91"/>
      <c r="J46" s="104">
        <v>9</v>
      </c>
      <c r="K46" s="92">
        <v>1038.074</v>
      </c>
      <c r="L46" s="92">
        <v>979.4962778721264</v>
      </c>
      <c r="M46" s="92">
        <v>688.3253500000001</v>
      </c>
      <c r="N46" s="91">
        <f t="shared" si="13"/>
        <v>70.27340129309417</v>
      </c>
      <c r="O46" s="87" t="s">
        <v>222</v>
      </c>
      <c r="P46" s="89"/>
      <c r="Q46" s="89"/>
      <c r="R46" s="103">
        <v>0</v>
      </c>
      <c r="S46" s="96">
        <v>0</v>
      </c>
      <c r="T46" s="96">
        <v>0</v>
      </c>
      <c r="U46" s="96">
        <v>0</v>
      </c>
      <c r="V46" s="96">
        <f t="shared" si="11"/>
      </c>
      <c r="W46" s="91"/>
      <c r="X46" s="104">
        <v>8</v>
      </c>
      <c r="Y46" s="92">
        <v>360.987</v>
      </c>
      <c r="Z46" s="92">
        <v>365.318</v>
      </c>
      <c r="AA46" s="92">
        <v>370.016</v>
      </c>
      <c r="AB46" s="92">
        <f t="shared" si="10"/>
        <v>101.28600287968291</v>
      </c>
    </row>
    <row r="47" spans="1:28" s="93" customFormat="1" ht="11.25" customHeight="1">
      <c r="A47" s="87" t="s">
        <v>174</v>
      </c>
      <c r="B47" s="89"/>
      <c r="C47" s="89"/>
      <c r="D47" s="103">
        <v>9</v>
      </c>
      <c r="E47" s="96">
        <v>0.531</v>
      </c>
      <c r="F47" s="96">
        <v>0.802</v>
      </c>
      <c r="G47" s="96">
        <v>1.406</v>
      </c>
      <c r="H47" s="96">
        <f t="shared" si="12"/>
        <v>175.31172069825433</v>
      </c>
      <c r="I47" s="91"/>
      <c r="J47" s="104">
        <v>9</v>
      </c>
      <c r="K47" s="92">
        <v>1.46</v>
      </c>
      <c r="L47" s="92">
        <v>2.656</v>
      </c>
      <c r="M47" s="92">
        <v>4.084</v>
      </c>
      <c r="N47" s="91">
        <f t="shared" si="13"/>
        <v>153.76506024096383</v>
      </c>
      <c r="O47" s="87" t="s">
        <v>223</v>
      </c>
      <c r="P47" s="89"/>
      <c r="Q47" s="89"/>
      <c r="R47" s="103">
        <v>0</v>
      </c>
      <c r="S47" s="96">
        <v>0</v>
      </c>
      <c r="T47" s="96">
        <v>0</v>
      </c>
      <c r="U47" s="96">
        <v>0</v>
      </c>
      <c r="V47" s="96">
        <f t="shared" si="11"/>
      </c>
      <c r="W47" s="91"/>
      <c r="X47" s="104">
        <v>8</v>
      </c>
      <c r="Y47" s="92">
        <v>30.412999999999993</v>
      </c>
      <c r="Z47" s="92">
        <v>28.47435</v>
      </c>
      <c r="AA47" s="92">
        <v>23.50571</v>
      </c>
      <c r="AB47" s="92">
        <f t="shared" si="10"/>
        <v>82.55047086237262</v>
      </c>
    </row>
    <row r="48" spans="1:28" s="93" customFormat="1" ht="11.25" customHeight="1">
      <c r="A48" s="87" t="s">
        <v>175</v>
      </c>
      <c r="B48" s="89"/>
      <c r="C48" s="89"/>
      <c r="D48" s="103">
        <v>7</v>
      </c>
      <c r="E48" s="96">
        <v>42.549</v>
      </c>
      <c r="F48" s="96">
        <v>42.985</v>
      </c>
      <c r="G48" s="96">
        <v>68.463</v>
      </c>
      <c r="H48" s="96">
        <f t="shared" si="12"/>
        <v>159.2718390136094</v>
      </c>
      <c r="I48" s="91"/>
      <c r="J48" s="104">
        <v>7</v>
      </c>
      <c r="K48" s="92">
        <v>113.21199999999999</v>
      </c>
      <c r="L48" s="92">
        <v>105.64700000000002</v>
      </c>
      <c r="M48" s="92">
        <v>143.995</v>
      </c>
      <c r="N48" s="91">
        <f t="shared" si="13"/>
        <v>136.29823847340668</v>
      </c>
      <c r="O48" s="87" t="s">
        <v>224</v>
      </c>
      <c r="P48" s="89"/>
      <c r="Q48" s="89"/>
      <c r="R48" s="103">
        <v>0</v>
      </c>
      <c r="S48" s="96">
        <v>0</v>
      </c>
      <c r="T48" s="96">
        <v>0</v>
      </c>
      <c r="U48" s="96">
        <v>0</v>
      </c>
      <c r="V48" s="96">
        <f t="shared" si="11"/>
      </c>
      <c r="W48" s="91"/>
      <c r="X48" s="104">
        <v>9</v>
      </c>
      <c r="Y48" s="92">
        <v>19.451000000000004</v>
      </c>
      <c r="Z48" s="92">
        <v>27.657000000000004</v>
      </c>
      <c r="AA48" s="92">
        <v>27.553440000000005</v>
      </c>
      <c r="AB48" s="92">
        <f t="shared" si="10"/>
        <v>99.62555591712767</v>
      </c>
    </row>
    <row r="49" spans="1:28" s="93" customFormat="1" ht="11.25" customHeight="1">
      <c r="A49" s="87" t="s">
        <v>176</v>
      </c>
      <c r="B49" s="89"/>
      <c r="C49" s="89"/>
      <c r="D49" s="103">
        <v>9</v>
      </c>
      <c r="E49" s="96">
        <v>9.693</v>
      </c>
      <c r="F49" s="96">
        <v>10.28504</v>
      </c>
      <c r="G49" s="96">
        <v>9</v>
      </c>
      <c r="H49" s="96">
        <f t="shared" si="12"/>
        <v>87.50573648716971</v>
      </c>
      <c r="I49" s="91"/>
      <c r="J49" s="104">
        <v>9</v>
      </c>
      <c r="K49" s="92">
        <v>31.333000000000002</v>
      </c>
      <c r="L49" s="92">
        <v>34.01839999999999</v>
      </c>
      <c r="M49" s="92">
        <v>28.683256</v>
      </c>
      <c r="N49" s="91">
        <f t="shared" si="13"/>
        <v>84.31688733156176</v>
      </c>
      <c r="O49" s="87" t="s">
        <v>225</v>
      </c>
      <c r="P49" s="89"/>
      <c r="Q49" s="89"/>
      <c r="R49" s="103">
        <v>0</v>
      </c>
      <c r="S49" s="96">
        <v>0</v>
      </c>
      <c r="T49" s="96">
        <v>0</v>
      </c>
      <c r="U49" s="96">
        <v>0</v>
      </c>
      <c r="V49" s="96">
        <f t="shared" si="11"/>
      </c>
      <c r="W49" s="91"/>
      <c r="X49" s="104"/>
      <c r="Y49" s="92">
        <v>67.62400000000001</v>
      </c>
      <c r="Z49" s="92">
        <v>86.167792</v>
      </c>
      <c r="AA49" s="92">
        <v>0</v>
      </c>
      <c r="AB49" s="92">
        <f t="shared" si="10"/>
      </c>
    </row>
    <row r="50" spans="1:28" s="93" customFormat="1" ht="11.25" customHeight="1">
      <c r="A50" s="87"/>
      <c r="B50" s="89"/>
      <c r="C50" s="89"/>
      <c r="D50" s="103"/>
      <c r="E50" s="96"/>
      <c r="F50" s="96"/>
      <c r="G50" s="96"/>
      <c r="H50" s="96"/>
      <c r="I50" s="91"/>
      <c r="J50" s="104"/>
      <c r="K50" s="92"/>
      <c r="L50" s="92"/>
      <c r="M50" s="92"/>
      <c r="N50" s="91"/>
      <c r="O50" s="87" t="s">
        <v>226</v>
      </c>
      <c r="P50" s="89"/>
      <c r="Q50" s="89"/>
      <c r="R50" s="103">
        <v>0</v>
      </c>
      <c r="S50" s="96">
        <v>0</v>
      </c>
      <c r="T50" s="96">
        <v>0</v>
      </c>
      <c r="U50" s="96">
        <v>0</v>
      </c>
      <c r="V50" s="96">
        <f t="shared" si="11"/>
      </c>
      <c r="W50" s="91"/>
      <c r="X50" s="104">
        <v>8</v>
      </c>
      <c r="Y50" s="92">
        <v>509.71299999999997</v>
      </c>
      <c r="Z50" s="92">
        <v>625.5032</v>
      </c>
      <c r="AA50" s="92">
        <v>600.9997999999999</v>
      </c>
      <c r="AB50" s="92">
        <f t="shared" si="10"/>
        <v>96.0826099690617</v>
      </c>
    </row>
    <row r="51" spans="1:28" s="93" customFormat="1" ht="11.25" customHeight="1">
      <c r="A51" s="87" t="s">
        <v>177</v>
      </c>
      <c r="B51" s="89"/>
      <c r="C51" s="89"/>
      <c r="D51" s="103"/>
      <c r="E51" s="96"/>
      <c r="F51" s="96"/>
      <c r="G51" s="96"/>
      <c r="H51" s="96"/>
      <c r="I51" s="91"/>
      <c r="J51" s="104"/>
      <c r="K51" s="92"/>
      <c r="L51" s="92"/>
      <c r="M51" s="92"/>
      <c r="N51" s="91"/>
      <c r="O51" s="87" t="s">
        <v>227</v>
      </c>
      <c r="P51" s="89"/>
      <c r="Q51" s="89"/>
      <c r="R51" s="103">
        <v>0</v>
      </c>
      <c r="S51" s="96">
        <v>0</v>
      </c>
      <c r="T51" s="96">
        <v>0</v>
      </c>
      <c r="U51" s="96">
        <v>0</v>
      </c>
      <c r="V51" s="96">
        <f t="shared" si="11"/>
      </c>
      <c r="W51" s="91"/>
      <c r="X51" s="104">
        <v>9</v>
      </c>
      <c r="Y51" s="92">
        <v>14.229999999999999</v>
      </c>
      <c r="Z51" s="92">
        <v>14.2693</v>
      </c>
      <c r="AA51" s="92">
        <v>13.997643000000002</v>
      </c>
      <c r="AB51" s="92">
        <f t="shared" si="10"/>
        <v>98.09621354936824</v>
      </c>
    </row>
    <row r="52" spans="1:28" s="93" customFormat="1" ht="11.25" customHeight="1">
      <c r="A52" s="87" t="s">
        <v>178</v>
      </c>
      <c r="B52" s="89"/>
      <c r="C52" s="89"/>
      <c r="D52" s="103">
        <v>8</v>
      </c>
      <c r="E52" s="96">
        <v>107.924</v>
      </c>
      <c r="F52" s="96">
        <v>110.459</v>
      </c>
      <c r="G52" s="96">
        <v>107.892</v>
      </c>
      <c r="H52" s="96">
        <f>IF(AND(F52&gt;0,G52&gt;0),G52*100/F52,"")</f>
        <v>97.67606080084012</v>
      </c>
      <c r="I52" s="91"/>
      <c r="J52" s="104">
        <v>8</v>
      </c>
      <c r="K52" s="92">
        <v>4428.18</v>
      </c>
      <c r="L52" s="92">
        <v>4545.864578896552</v>
      </c>
      <c r="M52" s="92">
        <v>4408.751415062048</v>
      </c>
      <c r="N52" s="91">
        <f>IF(AND(L52&gt;0,M52&gt;0),M52*100/L52,"")</f>
        <v>96.9837824806522</v>
      </c>
      <c r="O52" s="87" t="s">
        <v>228</v>
      </c>
      <c r="P52" s="89"/>
      <c r="Q52" s="89"/>
      <c r="R52" s="103">
        <v>0</v>
      </c>
      <c r="S52" s="96">
        <v>0</v>
      </c>
      <c r="T52" s="96">
        <v>0</v>
      </c>
      <c r="U52" s="96">
        <v>0</v>
      </c>
      <c r="V52" s="96">
        <f t="shared" si="11"/>
      </c>
      <c r="W52" s="91"/>
      <c r="X52" s="104">
        <v>9</v>
      </c>
      <c r="Y52" s="92">
        <v>172.235</v>
      </c>
      <c r="Z52" s="92">
        <v>216.325</v>
      </c>
      <c r="AA52" s="92">
        <v>215.58700000000002</v>
      </c>
      <c r="AB52" s="92">
        <f t="shared" si="10"/>
        <v>99.65884664278286</v>
      </c>
    </row>
    <row r="53" spans="1:28" s="93" customFormat="1" ht="11.25" customHeight="1">
      <c r="A53" s="87" t="s">
        <v>179</v>
      </c>
      <c r="B53" s="89"/>
      <c r="C53" s="89"/>
      <c r="D53" s="103">
        <v>8</v>
      </c>
      <c r="E53" s="96">
        <v>248.872</v>
      </c>
      <c r="F53" s="96">
        <v>246.4</v>
      </c>
      <c r="G53" s="96">
        <v>247.84453278557245</v>
      </c>
      <c r="H53" s="96">
        <f>IF(AND(F53&gt;0,G53&gt;0),G53*100/F53,"")</f>
        <v>100.58625518894985</v>
      </c>
      <c r="I53" s="91"/>
      <c r="J53" s="104">
        <v>8</v>
      </c>
      <c r="K53" s="92">
        <v>11004.015999999998</v>
      </c>
      <c r="L53" s="92">
        <v>10222.22275</v>
      </c>
      <c r="M53" s="92">
        <v>9383.534</v>
      </c>
      <c r="N53" s="91">
        <f>IF(AND(L53&gt;0,M53&gt;0),M53*100/L53,"")</f>
        <v>91.79543656490951</v>
      </c>
      <c r="O53" s="87" t="s">
        <v>229</v>
      </c>
      <c r="P53" s="89"/>
      <c r="Q53" s="89"/>
      <c r="R53" s="103">
        <v>0</v>
      </c>
      <c r="S53" s="96">
        <v>0</v>
      </c>
      <c r="T53" s="96">
        <v>0</v>
      </c>
      <c r="U53" s="96">
        <v>0</v>
      </c>
      <c r="V53" s="96">
        <f t="shared" si="11"/>
      </c>
      <c r="W53" s="91"/>
      <c r="X53" s="104">
        <v>6</v>
      </c>
      <c r="Y53" s="92">
        <v>11.703000000000001</v>
      </c>
      <c r="Z53" s="92">
        <v>14.283999999999999</v>
      </c>
      <c r="AA53" s="92">
        <v>17.786</v>
      </c>
      <c r="AB53" s="92">
        <f t="shared" si="10"/>
        <v>124.51694203304399</v>
      </c>
    </row>
    <row r="54" spans="1:28" s="93" customFormat="1" ht="11.25" customHeight="1">
      <c r="A54" s="87" t="s">
        <v>180</v>
      </c>
      <c r="B54" s="89"/>
      <c r="C54" s="89"/>
      <c r="D54" s="103">
        <v>8</v>
      </c>
      <c r="E54" s="96">
        <v>99.877</v>
      </c>
      <c r="F54" s="96">
        <v>112.644</v>
      </c>
      <c r="G54" s="96">
        <v>127.787</v>
      </c>
      <c r="H54" s="96">
        <f>IF(AND(F54&gt;0,G54&gt;0),G54*100/F54,"")</f>
        <v>113.44323710095522</v>
      </c>
      <c r="I54" s="91"/>
      <c r="J54" s="104">
        <v>8</v>
      </c>
      <c r="K54" s="92">
        <v>1442.0690000000002</v>
      </c>
      <c r="L54" s="92">
        <v>1320.6369991935487</v>
      </c>
      <c r="M54" s="92">
        <v>1412.366605</v>
      </c>
      <c r="N54" s="91">
        <f>IF(AND(L54&gt;0,M54&gt;0),M54*100/L54,"")</f>
        <v>106.94586066136767</v>
      </c>
      <c r="O54" s="87" t="s">
        <v>230</v>
      </c>
      <c r="P54" s="89"/>
      <c r="Q54" s="89"/>
      <c r="R54" s="103">
        <v>0</v>
      </c>
      <c r="S54" s="96">
        <v>0</v>
      </c>
      <c r="T54" s="96">
        <v>0</v>
      </c>
      <c r="U54" s="96">
        <v>0</v>
      </c>
      <c r="V54" s="96">
        <f t="shared" si="11"/>
      </c>
      <c r="W54" s="91"/>
      <c r="X54" s="104">
        <v>9</v>
      </c>
      <c r="Y54" s="92">
        <v>143.081</v>
      </c>
      <c r="Z54" s="92">
        <v>198.6863713425</v>
      </c>
      <c r="AA54" s="92">
        <v>214.739565</v>
      </c>
      <c r="AB54" s="92">
        <f t="shared" si="10"/>
        <v>108.07966522768044</v>
      </c>
    </row>
    <row r="55" spans="1:28" s="93" customFormat="1" ht="11.25" customHeight="1">
      <c r="A55" s="87"/>
      <c r="B55" s="89"/>
      <c r="C55" s="89"/>
      <c r="D55" s="103"/>
      <c r="E55" s="96"/>
      <c r="F55" s="96"/>
      <c r="G55" s="96"/>
      <c r="H55" s="96"/>
      <c r="I55" s="91"/>
      <c r="J55" s="104"/>
      <c r="K55" s="92"/>
      <c r="L55" s="92"/>
      <c r="M55" s="92"/>
      <c r="N55" s="91"/>
      <c r="O55" s="87" t="s">
        <v>231</v>
      </c>
      <c r="P55" s="89"/>
      <c r="Q55" s="89"/>
      <c r="R55" s="103">
        <v>0</v>
      </c>
      <c r="S55" s="96">
        <v>0</v>
      </c>
      <c r="T55" s="96">
        <v>0</v>
      </c>
      <c r="U55" s="96">
        <v>0</v>
      </c>
      <c r="V55" s="96">
        <f t="shared" si="11"/>
      </c>
      <c r="W55" s="91"/>
      <c r="X55" s="104">
        <v>9</v>
      </c>
      <c r="Y55" s="92">
        <v>15.307999999999998</v>
      </c>
      <c r="Z55" s="92">
        <v>13.502999999999998</v>
      </c>
      <c r="AA55" s="92">
        <v>14.439999999999998</v>
      </c>
      <c r="AB55" s="92">
        <f t="shared" si="10"/>
        <v>106.93919869658593</v>
      </c>
    </row>
    <row r="56" spans="1:28" s="93" customFormat="1" ht="11.25" customHeight="1">
      <c r="A56" s="87" t="s">
        <v>134</v>
      </c>
      <c r="B56" s="89"/>
      <c r="C56" s="89"/>
      <c r="D56" s="103"/>
      <c r="E56" s="96"/>
      <c r="F56" s="96"/>
      <c r="G56" s="96"/>
      <c r="H56" s="96"/>
      <c r="I56" s="91"/>
      <c r="J56" s="104"/>
      <c r="K56" s="92"/>
      <c r="L56" s="92"/>
      <c r="M56" s="92"/>
      <c r="N56" s="91"/>
      <c r="O56" s="87"/>
      <c r="P56" s="89"/>
      <c r="Q56" s="89"/>
      <c r="R56" s="103"/>
      <c r="S56" s="96"/>
      <c r="T56" s="96"/>
      <c r="U56" s="96"/>
      <c r="V56" s="96"/>
      <c r="W56" s="91"/>
      <c r="X56" s="104"/>
      <c r="Y56" s="92"/>
      <c r="Z56" s="92"/>
      <c r="AA56" s="92"/>
      <c r="AB56" s="92"/>
    </row>
    <row r="57" spans="1:28" s="93" customFormat="1" ht="11.25" customHeight="1">
      <c r="A57" s="87" t="s">
        <v>181</v>
      </c>
      <c r="B57" s="89"/>
      <c r="C57" s="89"/>
      <c r="D57" s="103"/>
      <c r="E57" s="96">
        <v>4.878</v>
      </c>
      <c r="F57" s="96">
        <v>5.44</v>
      </c>
      <c r="G57" s="96">
        <v>0</v>
      </c>
      <c r="H57" s="96">
        <f aca="true" t="shared" si="14" ref="H57:H78">IF(AND(F57&gt;0,G57&gt;0),G57*100/F57,"")</f>
      </c>
      <c r="I57" s="91"/>
      <c r="J57" s="104"/>
      <c r="K57" s="92">
        <v>162.193</v>
      </c>
      <c r="L57" s="92">
        <v>174.16014857142858</v>
      </c>
      <c r="M57" s="92">
        <v>0</v>
      </c>
      <c r="N57" s="91">
        <f aca="true" t="shared" si="15" ref="N57:N78">IF(AND(L57&gt;0,M57&gt;0),M57*100/L57,"")</f>
      </c>
      <c r="O57" s="87" t="s">
        <v>232</v>
      </c>
      <c r="P57" s="89"/>
      <c r="Q57" s="89"/>
      <c r="R57" s="103"/>
      <c r="S57" s="96"/>
      <c r="T57" s="96"/>
      <c r="U57" s="96"/>
      <c r="V57" s="96"/>
      <c r="W57" s="91"/>
      <c r="X57" s="104"/>
      <c r="Y57" s="92"/>
      <c r="Z57" s="92"/>
      <c r="AA57" s="92"/>
      <c r="AB57" s="92"/>
    </row>
    <row r="58" spans="1:28" s="93" customFormat="1" ht="11.25" customHeight="1">
      <c r="A58" s="87" t="s">
        <v>182</v>
      </c>
      <c r="B58" s="89"/>
      <c r="C58" s="89"/>
      <c r="D58" s="103">
        <v>7</v>
      </c>
      <c r="E58" s="96">
        <v>10.132</v>
      </c>
      <c r="F58" s="96">
        <v>10.395</v>
      </c>
      <c r="G58" s="96">
        <v>10.587</v>
      </c>
      <c r="H58" s="96">
        <f t="shared" si="14"/>
        <v>101.84704184704185</v>
      </c>
      <c r="I58" s="91"/>
      <c r="J58" s="104">
        <v>7</v>
      </c>
      <c r="K58" s="92">
        <v>49.352</v>
      </c>
      <c r="L58" s="92">
        <v>52.177800000000005</v>
      </c>
      <c r="M58" s="92">
        <v>52.918609000000004</v>
      </c>
      <c r="N58" s="91">
        <f t="shared" si="15"/>
        <v>101.419778143195</v>
      </c>
      <c r="O58" s="87" t="s">
        <v>233</v>
      </c>
      <c r="P58" s="89"/>
      <c r="Q58" s="89"/>
      <c r="R58" s="103">
        <v>0</v>
      </c>
      <c r="S58" s="96">
        <v>0</v>
      </c>
      <c r="T58" s="96">
        <v>0</v>
      </c>
      <c r="U58" s="96">
        <v>0</v>
      </c>
      <c r="V58" s="96">
        <f>IF(AND(T58&gt;0,U58&gt;0),U58*100/T58,"")</f>
      </c>
      <c r="W58" s="91"/>
      <c r="X58" s="104">
        <v>9</v>
      </c>
      <c r="Y58" s="92">
        <v>250.5133</v>
      </c>
      <c r="Z58" s="92">
        <v>228.91320000000002</v>
      </c>
      <c r="AA58" s="92">
        <v>280.02321</v>
      </c>
      <c r="AB58" s="92">
        <f>IF(AND(Z58&gt;0,AA58&gt;0),AA58*100/Z58,"")</f>
        <v>122.32724456256781</v>
      </c>
    </row>
    <row r="59" spans="1:28" s="93" customFormat="1" ht="11.25" customHeight="1">
      <c r="A59" s="87" t="s">
        <v>183</v>
      </c>
      <c r="B59" s="89"/>
      <c r="C59" s="89"/>
      <c r="D59" s="103">
        <v>8</v>
      </c>
      <c r="E59" s="96">
        <v>33.717</v>
      </c>
      <c r="F59" s="96">
        <v>33.513</v>
      </c>
      <c r="G59" s="96">
        <v>34.366</v>
      </c>
      <c r="H59" s="96">
        <f t="shared" si="14"/>
        <v>102.54528093575628</v>
      </c>
      <c r="I59" s="91"/>
      <c r="J59" s="104">
        <v>8</v>
      </c>
      <c r="K59" s="92">
        <v>908.6652896752058</v>
      </c>
      <c r="L59" s="92">
        <v>921.5143194219187</v>
      </c>
      <c r="M59" s="92">
        <v>918.3589659999999</v>
      </c>
      <c r="N59" s="91">
        <f t="shared" si="15"/>
        <v>99.65759040793873</v>
      </c>
      <c r="O59" s="87" t="s">
        <v>234</v>
      </c>
      <c r="P59" s="89"/>
      <c r="Q59" s="89"/>
      <c r="R59" s="103">
        <v>0</v>
      </c>
      <c r="S59" s="96">
        <v>0</v>
      </c>
      <c r="T59" s="96">
        <v>0</v>
      </c>
      <c r="U59" s="96">
        <v>0</v>
      </c>
      <c r="V59" s="96">
        <f>IF(AND(T59&gt;0,U59&gt;0),U59*100/T59,"")</f>
      </c>
      <c r="W59" s="91"/>
      <c r="X59" s="104">
        <v>9</v>
      </c>
      <c r="Y59" s="92">
        <v>7382.400300539007</v>
      </c>
      <c r="Z59" s="92">
        <v>5910.538640537239</v>
      </c>
      <c r="AA59" s="92">
        <v>5365.202272877602</v>
      </c>
      <c r="AB59" s="92">
        <f>IF(AND(Z59&gt;0,AA59&gt;0),AA59*100/Z59,"")</f>
        <v>90.77349120231675</v>
      </c>
    </row>
    <row r="60" spans="1:28" s="93" customFormat="1" ht="11.25" customHeight="1">
      <c r="A60" s="87" t="s">
        <v>184</v>
      </c>
      <c r="B60" s="89"/>
      <c r="C60" s="89"/>
      <c r="D60" s="103">
        <v>9</v>
      </c>
      <c r="E60" s="96">
        <v>18.042</v>
      </c>
      <c r="F60" s="96">
        <v>18.075</v>
      </c>
      <c r="G60" s="96">
        <v>19.814</v>
      </c>
      <c r="H60" s="96">
        <f t="shared" si="14"/>
        <v>109.6210235131397</v>
      </c>
      <c r="I60" s="91"/>
      <c r="J60" s="104">
        <v>9</v>
      </c>
      <c r="K60" s="92">
        <v>874.8870000000002</v>
      </c>
      <c r="L60" s="92">
        <v>936.365</v>
      </c>
      <c r="M60" s="92">
        <v>1034.5080030000001</v>
      </c>
      <c r="N60" s="91">
        <f t="shared" si="15"/>
        <v>110.48127631852965</v>
      </c>
      <c r="O60" s="87" t="s">
        <v>319</v>
      </c>
      <c r="P60" s="89"/>
      <c r="Q60" s="89"/>
      <c r="R60" s="103">
        <v>0</v>
      </c>
      <c r="S60" s="96">
        <v>0</v>
      </c>
      <c r="T60" s="96">
        <v>0</v>
      </c>
      <c r="U60" s="96">
        <v>0</v>
      </c>
      <c r="V60" s="96">
        <f>IF(AND(T60&gt;0,U60&gt;0),U60*100/T60,"")</f>
      </c>
      <c r="W60" s="91"/>
      <c r="X60" s="104">
        <v>9</v>
      </c>
      <c r="Y60" s="92">
        <v>53549.84050418823</v>
      </c>
      <c r="Z60" s="92">
        <v>44415.16185122008</v>
      </c>
      <c r="AA60" s="92">
        <v>39957.722250000006</v>
      </c>
      <c r="AB60" s="92">
        <f>IF(AND(Z60&gt;0,AA60&gt;0),AA60*100/Z60,"")</f>
        <v>89.96414869284636</v>
      </c>
    </row>
    <row r="61" spans="1:28" s="93" customFormat="1" ht="11.25" customHeight="1">
      <c r="A61" s="87" t="s">
        <v>185</v>
      </c>
      <c r="B61" s="89"/>
      <c r="C61" s="89"/>
      <c r="D61" s="103">
        <v>9</v>
      </c>
      <c r="E61" s="96">
        <v>26.723</v>
      </c>
      <c r="F61" s="96">
        <v>23.59</v>
      </c>
      <c r="G61" s="96">
        <v>22.939</v>
      </c>
      <c r="H61" s="96">
        <f t="shared" si="14"/>
        <v>97.24035608308606</v>
      </c>
      <c r="I61" s="91"/>
      <c r="J61" s="104">
        <v>9</v>
      </c>
      <c r="K61" s="92">
        <v>856.951</v>
      </c>
      <c r="L61" s="92">
        <v>742.103</v>
      </c>
      <c r="M61" s="92">
        <v>732.913016</v>
      </c>
      <c r="N61" s="91">
        <f t="shared" si="15"/>
        <v>98.76162958511149</v>
      </c>
      <c r="O61" s="87" t="s">
        <v>235</v>
      </c>
      <c r="P61" s="89"/>
      <c r="Q61" s="89"/>
      <c r="R61" s="103">
        <v>0</v>
      </c>
      <c r="S61" s="96">
        <v>0</v>
      </c>
      <c r="T61" s="96">
        <v>0</v>
      </c>
      <c r="U61" s="96">
        <v>0</v>
      </c>
      <c r="V61" s="96">
        <f>IF(AND(T61&gt;0,U61&gt;0),U61*100/T61,"")</f>
      </c>
      <c r="W61" s="91"/>
      <c r="X61" s="104">
        <v>8</v>
      </c>
      <c r="Y61" s="92">
        <v>1.692</v>
      </c>
      <c r="Z61" s="92">
        <v>1.182</v>
      </c>
      <c r="AA61" s="92">
        <v>1.02</v>
      </c>
      <c r="AB61" s="92">
        <f>IF(AND(Z61&gt;0,AA61&gt;0),AA61*100/Z61,"")</f>
        <v>86.29441624365482</v>
      </c>
    </row>
    <row r="62" spans="1:28" s="93" customFormat="1" ht="11.25" customHeight="1">
      <c r="A62" s="87" t="s">
        <v>135</v>
      </c>
      <c r="B62" s="89"/>
      <c r="C62" s="89"/>
      <c r="D62" s="103">
        <v>5</v>
      </c>
      <c r="E62" s="96">
        <v>10.64</v>
      </c>
      <c r="F62" s="96">
        <v>11.256507493404747</v>
      </c>
      <c r="G62" s="96">
        <v>11.22</v>
      </c>
      <c r="H62" s="96">
        <f t="shared" si="14"/>
        <v>99.67567655042083</v>
      </c>
      <c r="I62" s="91"/>
      <c r="J62" s="104">
        <v>5</v>
      </c>
      <c r="K62" s="92">
        <v>1015.956</v>
      </c>
      <c r="L62" s="92">
        <v>1076.3620158587653</v>
      </c>
      <c r="M62" s="92">
        <v>996.0810000000001</v>
      </c>
      <c r="N62" s="91">
        <f t="shared" si="15"/>
        <v>92.54144844616114</v>
      </c>
      <c r="O62" s="87"/>
      <c r="P62" s="89"/>
      <c r="Q62" s="89"/>
      <c r="R62" s="103"/>
      <c r="S62" s="96"/>
      <c r="T62" s="96"/>
      <c r="U62" s="96"/>
      <c r="V62" s="96"/>
      <c r="W62" s="91"/>
      <c r="X62" s="104"/>
      <c r="Y62" s="92"/>
      <c r="Z62" s="92"/>
      <c r="AA62" s="92"/>
      <c r="AB62" s="92"/>
    </row>
    <row r="63" spans="1:28" s="93" customFormat="1" ht="11.25" customHeight="1">
      <c r="A63" s="87" t="s">
        <v>186</v>
      </c>
      <c r="B63" s="89"/>
      <c r="C63" s="89"/>
      <c r="D63" s="103">
        <v>9</v>
      </c>
      <c r="E63" s="96">
        <v>30.633</v>
      </c>
      <c r="F63" s="96">
        <v>37.539</v>
      </c>
      <c r="G63" s="96">
        <v>43.048</v>
      </c>
      <c r="H63" s="96">
        <f t="shared" si="14"/>
        <v>114.67540424625057</v>
      </c>
      <c r="I63" s="91"/>
      <c r="J63" s="104">
        <v>9</v>
      </c>
      <c r="K63" s="92">
        <v>2288.36839</v>
      </c>
      <c r="L63" s="92">
        <v>3264.338</v>
      </c>
      <c r="M63" s="92">
        <v>3358.118</v>
      </c>
      <c r="N63" s="91">
        <f t="shared" si="15"/>
        <v>102.87286426834476</v>
      </c>
      <c r="O63" s="87" t="s">
        <v>236</v>
      </c>
      <c r="P63" s="89"/>
      <c r="Q63" s="89"/>
      <c r="R63" s="103"/>
      <c r="S63" s="96"/>
      <c r="T63" s="96"/>
      <c r="U63" s="96"/>
      <c r="V63" s="96"/>
      <c r="W63" s="91"/>
      <c r="X63" s="104"/>
      <c r="Y63" s="92"/>
      <c r="Z63" s="92"/>
      <c r="AA63" s="92"/>
      <c r="AB63" s="92"/>
    </row>
    <row r="64" spans="1:28" s="93" customFormat="1" ht="11.25" customHeight="1">
      <c r="A64" s="87" t="s">
        <v>187</v>
      </c>
      <c r="B64" s="89"/>
      <c r="C64" s="89"/>
      <c r="D64" s="103">
        <v>9</v>
      </c>
      <c r="E64" s="96">
        <v>4.611</v>
      </c>
      <c r="F64" s="96">
        <v>5.424</v>
      </c>
      <c r="G64" s="96">
        <v>4.997</v>
      </c>
      <c r="H64" s="96">
        <f t="shared" si="14"/>
        <v>92.12758112094394</v>
      </c>
      <c r="I64" s="91"/>
      <c r="J64" s="104"/>
      <c r="K64" s="92">
        <v>466.83</v>
      </c>
      <c r="L64" s="92">
        <v>540.139</v>
      </c>
      <c r="M64" s="92"/>
      <c r="N64" s="91">
        <f t="shared" si="15"/>
      </c>
      <c r="O64" s="87" t="s">
        <v>237</v>
      </c>
      <c r="P64" s="89"/>
      <c r="Q64" s="89"/>
      <c r="R64" s="103">
        <v>0</v>
      </c>
      <c r="S64" s="96">
        <v>0</v>
      </c>
      <c r="T64" s="96">
        <v>0</v>
      </c>
      <c r="U64" s="96">
        <v>0</v>
      </c>
      <c r="V64" s="96">
        <f>IF(AND(T64&gt;0,U64&gt;0),U64*100/T64,"")</f>
      </c>
      <c r="W64" s="91"/>
      <c r="X64" s="104">
        <v>9</v>
      </c>
      <c r="Y64" s="92">
        <v>549.933</v>
      </c>
      <c r="Z64" s="92">
        <v>514.641</v>
      </c>
      <c r="AA64" s="92">
        <v>508.31899999999996</v>
      </c>
      <c r="AB64" s="92">
        <f>IF(AND(Z64&gt;0,AA64&gt;0),AA64*100/Z64,"")</f>
        <v>98.77157086201838</v>
      </c>
    </row>
    <row r="65" spans="1:28" s="93" customFormat="1" ht="11.25" customHeight="1">
      <c r="A65" s="87" t="s">
        <v>188</v>
      </c>
      <c r="B65" s="89"/>
      <c r="C65" s="89"/>
      <c r="D65" s="103">
        <v>7</v>
      </c>
      <c r="E65" s="96">
        <v>45.884</v>
      </c>
      <c r="F65" s="96">
        <v>54.21950749340474</v>
      </c>
      <c r="G65" s="96">
        <v>59.265</v>
      </c>
      <c r="H65" s="96">
        <f t="shared" si="14"/>
        <v>109.30567749478173</v>
      </c>
      <c r="I65" s="91"/>
      <c r="J65" s="104">
        <v>12</v>
      </c>
      <c r="K65" s="92">
        <v>3771.1543900000006</v>
      </c>
      <c r="L65" s="92">
        <v>4880.839015858766</v>
      </c>
      <c r="M65" s="92">
        <v>0</v>
      </c>
      <c r="N65" s="91">
        <f t="shared" si="15"/>
      </c>
      <c r="O65" s="87" t="s">
        <v>238</v>
      </c>
      <c r="P65" s="89"/>
      <c r="Q65" s="89"/>
      <c r="R65" s="103">
        <v>0</v>
      </c>
      <c r="S65" s="96">
        <v>0</v>
      </c>
      <c r="T65" s="96">
        <v>0</v>
      </c>
      <c r="U65" s="96">
        <v>0</v>
      </c>
      <c r="V65" s="96">
        <f>IF(AND(T65&gt;0,U65&gt;0),U65*100/T65,"")</f>
      </c>
      <c r="W65" s="91"/>
      <c r="X65" s="104">
        <v>9</v>
      </c>
      <c r="Y65" s="92">
        <v>8726.212989999998</v>
      </c>
      <c r="Z65" s="92">
        <v>4044.5672309999995</v>
      </c>
      <c r="AA65" s="92">
        <v>5947.700546</v>
      </c>
      <c r="AB65" s="92">
        <f>IF(AND(Z65&gt;0,AA65&gt;0),AA65*100/Z65,"")</f>
        <v>147.0540655230859</v>
      </c>
    </row>
    <row r="66" spans="1:28" s="93" customFormat="1" ht="11.25" customHeight="1">
      <c r="A66" s="87" t="s">
        <v>189</v>
      </c>
      <c r="B66" s="89"/>
      <c r="C66" s="89"/>
      <c r="D66" s="103">
        <v>6</v>
      </c>
      <c r="E66" s="96">
        <v>19.939</v>
      </c>
      <c r="F66" s="96">
        <v>27.121</v>
      </c>
      <c r="G66" s="96">
        <v>32.289</v>
      </c>
      <c r="H66" s="96">
        <f t="shared" si="14"/>
        <v>119.05534456694076</v>
      </c>
      <c r="I66" s="91"/>
      <c r="J66" s="104">
        <v>9</v>
      </c>
      <c r="K66" s="92">
        <v>1550.841</v>
      </c>
      <c r="L66" s="92">
        <v>2503.756</v>
      </c>
      <c r="M66" s="92">
        <v>2609.129</v>
      </c>
      <c r="N66" s="91">
        <f t="shared" si="15"/>
        <v>104.2085970038614</v>
      </c>
      <c r="O66" s="87" t="s">
        <v>239</v>
      </c>
      <c r="P66" s="89"/>
      <c r="Q66" s="89"/>
      <c r="R66" s="103">
        <v>0</v>
      </c>
      <c r="S66" s="96">
        <v>0</v>
      </c>
      <c r="T66" s="96">
        <v>0</v>
      </c>
      <c r="U66" s="96">
        <v>0</v>
      </c>
      <c r="V66" s="96">
        <f>IF(AND(T66&gt;0,U66&gt;0),U66*100/T66,"")</f>
      </c>
      <c r="W66" s="91"/>
      <c r="X66" s="104">
        <v>9</v>
      </c>
      <c r="Y66" s="92">
        <v>1771.0181879999998</v>
      </c>
      <c r="Z66" s="92">
        <v>836.4482086700001</v>
      </c>
      <c r="AA66" s="92">
        <v>1224.4715621499997</v>
      </c>
      <c r="AB66" s="92">
        <f>IF(AND(Z66&gt;0,AA66&gt;0),AA66*100/Z66,"")</f>
        <v>146.38940575854406</v>
      </c>
    </row>
    <row r="67" spans="1:14" s="93" customFormat="1" ht="11.25" customHeight="1">
      <c r="A67" s="87" t="s">
        <v>190</v>
      </c>
      <c r="B67" s="89"/>
      <c r="C67" s="89"/>
      <c r="D67" s="103">
        <v>5</v>
      </c>
      <c r="E67" s="96">
        <v>18.105</v>
      </c>
      <c r="F67" s="96">
        <v>18.057</v>
      </c>
      <c r="G67" s="96">
        <v>18.413</v>
      </c>
      <c r="H67" s="96">
        <f t="shared" si="14"/>
        <v>101.97153458492552</v>
      </c>
      <c r="I67" s="91"/>
      <c r="J67" s="104">
        <v>6</v>
      </c>
      <c r="K67" s="92">
        <v>1012.814</v>
      </c>
      <c r="L67" s="92">
        <v>1091.2472871428574</v>
      </c>
      <c r="M67" s="92">
        <v>1087.8711429999998</v>
      </c>
      <c r="N67" s="91">
        <f t="shared" si="15"/>
        <v>99.69061603335601</v>
      </c>
    </row>
    <row r="68" spans="1:28" s="93" customFormat="1" ht="11.25" customHeight="1">
      <c r="A68" s="87" t="s">
        <v>191</v>
      </c>
      <c r="B68" s="89"/>
      <c r="C68" s="89"/>
      <c r="D68" s="103">
        <v>7</v>
      </c>
      <c r="E68" s="96">
        <v>2.088</v>
      </c>
      <c r="F68" s="96">
        <v>1.75</v>
      </c>
      <c r="G68" s="96">
        <v>1.802</v>
      </c>
      <c r="H68" s="96">
        <f t="shared" si="14"/>
        <v>102.97142857142858</v>
      </c>
      <c r="I68" s="91"/>
      <c r="J68" s="104">
        <v>9</v>
      </c>
      <c r="K68" s="92">
        <v>69.911</v>
      </c>
      <c r="L68" s="92">
        <v>60.424</v>
      </c>
      <c r="M68" s="92">
        <v>58.95700000000001</v>
      </c>
      <c r="N68" s="91">
        <f t="shared" si="15"/>
        <v>97.57215675890376</v>
      </c>
      <c r="O68" s="87"/>
      <c r="P68" s="89"/>
      <c r="Q68" s="89"/>
      <c r="R68" s="103"/>
      <c r="S68" s="96"/>
      <c r="T68" s="96"/>
      <c r="U68" s="96"/>
      <c r="V68" s="96"/>
      <c r="W68" s="91"/>
      <c r="X68" s="104"/>
      <c r="Y68" s="92"/>
      <c r="Z68" s="92"/>
      <c r="AA68" s="92"/>
      <c r="AB68" s="92"/>
    </row>
    <row r="69" spans="1:28" s="93" customFormat="1" ht="11.25" customHeight="1">
      <c r="A69" s="87" t="s">
        <v>192</v>
      </c>
      <c r="B69" s="89"/>
      <c r="C69" s="89"/>
      <c r="D69" s="103">
        <v>8</v>
      </c>
      <c r="E69" s="96">
        <v>7.976</v>
      </c>
      <c r="F69" s="96">
        <v>7.761271725772798</v>
      </c>
      <c r="G69" s="96">
        <v>7.27823</v>
      </c>
      <c r="H69" s="96">
        <f t="shared" si="14"/>
        <v>93.77625545348754</v>
      </c>
      <c r="I69" s="91"/>
      <c r="J69" s="104">
        <v>8</v>
      </c>
      <c r="K69" s="92">
        <v>312.519</v>
      </c>
      <c r="L69" s="92">
        <v>299.8063294422653</v>
      </c>
      <c r="M69" s="92">
        <v>317.686054</v>
      </c>
      <c r="N69" s="91">
        <f t="shared" si="15"/>
        <v>105.96375820050119</v>
      </c>
      <c r="O69" s="97"/>
      <c r="P69" s="89"/>
      <c r="Q69" s="89"/>
      <c r="R69" s="101"/>
      <c r="S69" s="96"/>
      <c r="T69" s="96"/>
      <c r="U69" s="96"/>
      <c r="V69" s="96">
        <f>IF(AND(T69&gt;0,U69&gt;0),U69*100/T69,"")</f>
      </c>
      <c r="W69" s="91"/>
      <c r="X69" s="102"/>
      <c r="Y69" s="92"/>
      <c r="Z69" s="92"/>
      <c r="AA69" s="92"/>
      <c r="AB69" s="92"/>
    </row>
    <row r="70" spans="1:28" s="93" customFormat="1" ht="11.25" customHeight="1">
      <c r="A70" s="87" t="s">
        <v>193</v>
      </c>
      <c r="B70" s="89"/>
      <c r="C70" s="89"/>
      <c r="D70" s="103">
        <v>8</v>
      </c>
      <c r="E70" s="96">
        <v>15.481</v>
      </c>
      <c r="F70" s="96">
        <v>16.763</v>
      </c>
      <c r="G70" s="96">
        <v>16.68</v>
      </c>
      <c r="H70" s="96">
        <f t="shared" si="14"/>
        <v>99.50486189822823</v>
      </c>
      <c r="I70" s="91"/>
      <c r="J70" s="104"/>
      <c r="K70" s="92">
        <v>199.73450000000003</v>
      </c>
      <c r="L70" s="92">
        <v>221.19084999999998</v>
      </c>
      <c r="M70" s="92">
        <v>0</v>
      </c>
      <c r="N70" s="91">
        <f t="shared" si="15"/>
      </c>
      <c r="O70" s="70" t="s">
        <v>125</v>
      </c>
      <c r="P70" s="71"/>
      <c r="Q70" s="71"/>
      <c r="R70" s="71"/>
      <c r="S70" s="71"/>
      <c r="T70" s="71"/>
      <c r="U70" s="71"/>
      <c r="V70" s="71"/>
      <c r="W70" s="72"/>
      <c r="X70" s="72" t="s">
        <v>126</v>
      </c>
      <c r="Y70" s="72"/>
      <c r="Z70" s="72"/>
      <c r="AA70" s="72" t="s">
        <v>133</v>
      </c>
      <c r="AB70" s="72"/>
    </row>
    <row r="71" spans="1:28" s="93" customFormat="1" ht="11.25" customHeight="1" thickBot="1">
      <c r="A71" s="87" t="s">
        <v>194</v>
      </c>
      <c r="B71" s="89"/>
      <c r="C71" s="89"/>
      <c r="D71" s="103"/>
      <c r="E71" s="96">
        <v>6.23348254836824</v>
      </c>
      <c r="F71" s="96">
        <v>6.303</v>
      </c>
      <c r="G71" s="96">
        <v>0</v>
      </c>
      <c r="H71" s="96">
        <f t="shared" si="14"/>
      </c>
      <c r="I71" s="91"/>
      <c r="J71" s="104"/>
      <c r="K71" s="92">
        <v>140.73489966015615</v>
      </c>
      <c r="L71" s="92">
        <v>138.45123200000003</v>
      </c>
      <c r="M71" s="92">
        <v>0</v>
      </c>
      <c r="N71" s="91">
        <f t="shared" si="15"/>
      </c>
      <c r="O71" s="71"/>
      <c r="P71" s="71"/>
      <c r="Q71" s="71"/>
      <c r="R71" s="71"/>
      <c r="S71" s="71"/>
      <c r="T71" s="71"/>
      <c r="U71" s="71"/>
      <c r="V71" s="71"/>
      <c r="W71" s="72"/>
      <c r="X71" s="72"/>
      <c r="Y71" s="72"/>
      <c r="Z71" s="72"/>
      <c r="AA71" s="72"/>
      <c r="AB71" s="72"/>
    </row>
    <row r="72" spans="1:28" s="93" customFormat="1" ht="11.25" customHeight="1" thickBot="1">
      <c r="A72" s="87" t="s">
        <v>195</v>
      </c>
      <c r="B72" s="89"/>
      <c r="C72" s="89"/>
      <c r="D72" s="103">
        <v>8</v>
      </c>
      <c r="E72" s="96">
        <v>18.871</v>
      </c>
      <c r="F72" s="96">
        <v>19.787459486609166</v>
      </c>
      <c r="G72" s="96">
        <v>20.37</v>
      </c>
      <c r="H72" s="96">
        <f t="shared" si="14"/>
        <v>102.9439884073297</v>
      </c>
      <c r="I72" s="91"/>
      <c r="J72" s="104">
        <v>8</v>
      </c>
      <c r="K72" s="92">
        <v>173.173</v>
      </c>
      <c r="L72" s="92">
        <v>169.23271716898037</v>
      </c>
      <c r="M72" s="92">
        <v>178.7998459777778</v>
      </c>
      <c r="N72" s="91">
        <f t="shared" si="15"/>
        <v>105.65323831516844</v>
      </c>
      <c r="O72" s="73"/>
      <c r="P72" s="74"/>
      <c r="Q72" s="75"/>
      <c r="R72" s="183" t="s">
        <v>127</v>
      </c>
      <c r="S72" s="184"/>
      <c r="T72" s="184"/>
      <c r="U72" s="184"/>
      <c r="V72" s="185"/>
      <c r="W72" s="72"/>
      <c r="X72" s="183" t="s">
        <v>128</v>
      </c>
      <c r="Y72" s="184"/>
      <c r="Z72" s="184"/>
      <c r="AA72" s="184"/>
      <c r="AB72" s="185"/>
    </row>
    <row r="73" spans="1:28" s="93" customFormat="1" ht="11.25" customHeight="1">
      <c r="A73" s="87" t="s">
        <v>196</v>
      </c>
      <c r="B73" s="89"/>
      <c r="C73" s="89"/>
      <c r="D73" s="103">
        <v>8</v>
      </c>
      <c r="E73" s="96">
        <v>3.567</v>
      </c>
      <c r="F73" s="96">
        <v>3.912</v>
      </c>
      <c r="G73" s="96">
        <v>3.796</v>
      </c>
      <c r="H73" s="96">
        <f t="shared" si="14"/>
        <v>97.03476482617586</v>
      </c>
      <c r="I73" s="91"/>
      <c r="J73" s="104">
        <v>8</v>
      </c>
      <c r="K73" s="92">
        <v>168.79899999999998</v>
      </c>
      <c r="L73" s="92">
        <v>191.80079999999998</v>
      </c>
      <c r="M73" s="92">
        <v>184.99822500000002</v>
      </c>
      <c r="N73" s="91">
        <f t="shared" si="15"/>
        <v>96.45331249921796</v>
      </c>
      <c r="O73" s="76" t="s">
        <v>129</v>
      </c>
      <c r="P73" s="77"/>
      <c r="Q73" s="75"/>
      <c r="R73" s="73"/>
      <c r="S73" s="78" t="s">
        <v>130</v>
      </c>
      <c r="T73" s="78" t="s">
        <v>130</v>
      </c>
      <c r="U73" s="78" t="s">
        <v>131</v>
      </c>
      <c r="V73" s="79">
        <f>U74</f>
        <v>2016</v>
      </c>
      <c r="W73" s="72"/>
      <c r="X73" s="73"/>
      <c r="Y73" s="78" t="s">
        <v>130</v>
      </c>
      <c r="Z73" s="78" t="s">
        <v>130</v>
      </c>
      <c r="AA73" s="78" t="s">
        <v>131</v>
      </c>
      <c r="AB73" s="79">
        <f>AA74</f>
        <v>2016</v>
      </c>
    </row>
    <row r="74" spans="1:28" s="93" customFormat="1" ht="11.25" customHeight="1" thickBot="1">
      <c r="A74" s="87" t="s">
        <v>197</v>
      </c>
      <c r="B74" s="89"/>
      <c r="C74" s="89"/>
      <c r="D74" s="103">
        <v>6</v>
      </c>
      <c r="E74" s="96">
        <v>10.635</v>
      </c>
      <c r="F74" s="96">
        <v>12.301</v>
      </c>
      <c r="G74" s="96">
        <v>12.053</v>
      </c>
      <c r="H74" s="96">
        <f t="shared" si="14"/>
        <v>97.98390374766281</v>
      </c>
      <c r="I74" s="91"/>
      <c r="J74" s="104">
        <v>9</v>
      </c>
      <c r="K74" s="92">
        <v>667.3939999999999</v>
      </c>
      <c r="L74" s="92">
        <v>779.1429599999999</v>
      </c>
      <c r="M74" s="92">
        <v>730.62381</v>
      </c>
      <c r="N74" s="91">
        <f t="shared" si="15"/>
        <v>93.77275384738125</v>
      </c>
      <c r="O74" s="80"/>
      <c r="P74" s="81"/>
      <c r="Q74" s="82"/>
      <c r="R74" s="83" t="s">
        <v>132</v>
      </c>
      <c r="S74" s="84">
        <f>U74-2</f>
        <v>2014</v>
      </c>
      <c r="T74" s="84">
        <f>U74-1</f>
        <v>2015</v>
      </c>
      <c r="U74" s="84">
        <v>2016</v>
      </c>
      <c r="V74" s="85" t="str">
        <f>CONCATENATE(T74,"=100")</f>
        <v>2015=100</v>
      </c>
      <c r="W74" s="86"/>
      <c r="X74" s="83" t="s">
        <v>132</v>
      </c>
      <c r="Y74" s="84">
        <f>AA74-2</f>
        <v>2014</v>
      </c>
      <c r="Z74" s="84">
        <f>AA74-1</f>
        <v>2015</v>
      </c>
      <c r="AA74" s="84">
        <v>2016</v>
      </c>
      <c r="AB74" s="85" t="str">
        <f>CONCATENATE(Z74,"=100")</f>
        <v>2015=100</v>
      </c>
    </row>
    <row r="75" spans="1:28" s="93" customFormat="1" ht="11.25" customHeight="1">
      <c r="A75" s="87" t="s">
        <v>198</v>
      </c>
      <c r="B75" s="89"/>
      <c r="C75" s="89"/>
      <c r="D75" s="103">
        <v>8</v>
      </c>
      <c r="E75" s="96">
        <v>8.306</v>
      </c>
      <c r="F75" s="96">
        <v>7.618</v>
      </c>
      <c r="G75" s="96">
        <v>7.351</v>
      </c>
      <c r="H75" s="96">
        <f t="shared" si="14"/>
        <v>96.4951430821738</v>
      </c>
      <c r="I75" s="91"/>
      <c r="J75" s="104">
        <v>8</v>
      </c>
      <c r="K75" s="92">
        <v>412.041</v>
      </c>
      <c r="L75" s="92">
        <v>348.94599629818595</v>
      </c>
      <c r="M75" s="92">
        <v>323.5777422981859</v>
      </c>
      <c r="N75" s="91">
        <f t="shared" si="15"/>
        <v>92.73003436946672</v>
      </c>
      <c r="O75" s="87"/>
      <c r="P75" s="87"/>
      <c r="Q75" s="87"/>
      <c r="R75" s="88"/>
      <c r="S75" s="89"/>
      <c r="T75" s="89"/>
      <c r="U75" s="89"/>
      <c r="V75" s="89">
        <f>IF(AND(T75&gt;0,U75&gt;0),U75*100/T75,"")</f>
      </c>
      <c r="W75" s="90"/>
      <c r="X75" s="90"/>
      <c r="Y75" s="91"/>
      <c r="Z75" s="91"/>
      <c r="AA75" s="91"/>
      <c r="AB75" s="92">
        <f>IF(AND(Z75&gt;0,AA75&gt;0),AA75*100/Z75,"")</f>
      </c>
    </row>
    <row r="76" spans="1:28" s="93" customFormat="1" ht="11.25" customHeight="1">
      <c r="A76" s="87" t="s">
        <v>199</v>
      </c>
      <c r="B76" s="89"/>
      <c r="C76" s="89"/>
      <c r="D76" s="103">
        <v>8</v>
      </c>
      <c r="E76" s="96">
        <v>22.508</v>
      </c>
      <c r="F76" s="96">
        <v>23.831</v>
      </c>
      <c r="G76" s="96">
        <v>23.2</v>
      </c>
      <c r="H76" s="96">
        <f t="shared" si="14"/>
        <v>97.35218832612983</v>
      </c>
      <c r="I76" s="91"/>
      <c r="J76" s="104">
        <v>8</v>
      </c>
      <c r="K76" s="92">
        <v>1248.234</v>
      </c>
      <c r="L76" s="92">
        <v>1319.8897562981858</v>
      </c>
      <c r="M76" s="92">
        <v>1239.1997772981858</v>
      </c>
      <c r="N76" s="91">
        <f t="shared" si="15"/>
        <v>93.88661222537962</v>
      </c>
      <c r="O76" s="87" t="s">
        <v>134</v>
      </c>
      <c r="P76" s="87"/>
      <c r="Q76" s="87"/>
      <c r="R76" s="103"/>
      <c r="S76" s="89"/>
      <c r="T76" s="89"/>
      <c r="U76" s="89"/>
      <c r="V76" s="89">
        <f aca="true" t="shared" si="16" ref="V76:V84">IF(AND(T76&gt;0,U76&gt;0),U76*100/T76,"")</f>
      </c>
      <c r="W76" s="90"/>
      <c r="X76" s="104"/>
      <c r="Y76" s="91"/>
      <c r="Z76" s="91"/>
      <c r="AA76" s="91"/>
      <c r="AB76" s="92">
        <f aca="true" t="shared" si="17" ref="AB76:AB84">IF(AND(Z76&gt;0,AA76&gt;0),AA76*100/Z76,"")</f>
      </c>
    </row>
    <row r="77" spans="1:28" s="93" customFormat="1" ht="11.25" customHeight="1">
      <c r="A77" s="87" t="s">
        <v>200</v>
      </c>
      <c r="B77" s="89"/>
      <c r="C77" s="89"/>
      <c r="D77" s="103">
        <v>5</v>
      </c>
      <c r="E77" s="96">
        <v>10.092</v>
      </c>
      <c r="F77" s="96">
        <v>9.869</v>
      </c>
      <c r="G77" s="96">
        <v>9.277</v>
      </c>
      <c r="H77" s="96">
        <f t="shared" si="14"/>
        <v>94.0014185834431</v>
      </c>
      <c r="I77" s="91"/>
      <c r="J77" s="104">
        <v>5</v>
      </c>
      <c r="K77" s="92">
        <v>177.565</v>
      </c>
      <c r="L77" s="92">
        <v>184.37041904761907</v>
      </c>
      <c r="M77" s="92">
        <v>171.57591800000003</v>
      </c>
      <c r="N77" s="91">
        <f t="shared" si="15"/>
        <v>93.06043718200017</v>
      </c>
      <c r="O77" s="87" t="s">
        <v>135</v>
      </c>
      <c r="P77" s="89"/>
      <c r="Q77" s="89"/>
      <c r="R77" s="103">
        <v>9</v>
      </c>
      <c r="S77" s="96">
        <v>11.256507493404747</v>
      </c>
      <c r="T77" s="96">
        <v>11.22</v>
      </c>
      <c r="U77" s="96"/>
      <c r="V77" s="96">
        <f t="shared" si="16"/>
      </c>
      <c r="W77" s="91"/>
      <c r="X77" s="104">
        <v>5</v>
      </c>
      <c r="Y77" s="92">
        <v>1076.3620158587653</v>
      </c>
      <c r="Z77" s="92">
        <v>996.0810000000001</v>
      </c>
      <c r="AA77" s="92">
        <v>0</v>
      </c>
      <c r="AB77" s="92">
        <f t="shared" si="17"/>
      </c>
    </row>
    <row r="78" spans="1:28" s="93" customFormat="1" ht="11.25" customHeight="1">
      <c r="A78" s="87" t="s">
        <v>201</v>
      </c>
      <c r="B78" s="89"/>
      <c r="C78" s="89"/>
      <c r="D78" s="103">
        <v>6</v>
      </c>
      <c r="E78" s="96">
        <v>11.934</v>
      </c>
      <c r="F78" s="96">
        <v>13.269461162797441</v>
      </c>
      <c r="G78" s="96">
        <v>11.923</v>
      </c>
      <c r="H78" s="96">
        <f t="shared" si="14"/>
        <v>89.8529326377441</v>
      </c>
      <c r="I78" s="91"/>
      <c r="J78" s="104">
        <v>6</v>
      </c>
      <c r="K78" s="92">
        <v>86.44399999999999</v>
      </c>
      <c r="L78" s="92">
        <v>94.19387084526427</v>
      </c>
      <c r="M78" s="92">
        <v>78.48209799999998</v>
      </c>
      <c r="N78" s="91">
        <f t="shared" si="15"/>
        <v>83.31975031467323</v>
      </c>
      <c r="O78" s="87" t="s">
        <v>306</v>
      </c>
      <c r="P78" s="89"/>
      <c r="Q78" s="89"/>
      <c r="R78" s="103">
        <v>9</v>
      </c>
      <c r="S78" s="96">
        <v>45.6</v>
      </c>
      <c r="T78" s="96">
        <v>45.291</v>
      </c>
      <c r="U78" s="96"/>
      <c r="V78" s="96">
        <f t="shared" si="16"/>
      </c>
      <c r="W78" s="91"/>
      <c r="X78" s="104">
        <v>6</v>
      </c>
      <c r="Y78" s="92">
        <v>122.59799999999998</v>
      </c>
      <c r="Z78" s="92">
        <v>121.815</v>
      </c>
      <c r="AA78" s="92">
        <v>0</v>
      </c>
      <c r="AB78" s="92">
        <f t="shared" si="17"/>
      </c>
    </row>
    <row r="79" spans="1:28" s="93" customFormat="1" ht="11.25" customHeight="1">
      <c r="A79" s="87"/>
      <c r="B79" s="89"/>
      <c r="C79" s="89"/>
      <c r="D79" s="103"/>
      <c r="E79" s="96"/>
      <c r="F79" s="96"/>
      <c r="G79" s="96"/>
      <c r="H79" s="96"/>
      <c r="I79" s="91"/>
      <c r="J79" s="104"/>
      <c r="K79" s="92"/>
      <c r="L79" s="92"/>
      <c r="M79" s="92"/>
      <c r="N79" s="91"/>
      <c r="O79" s="87" t="s">
        <v>307</v>
      </c>
      <c r="P79" s="89"/>
      <c r="Q79" s="89"/>
      <c r="R79" s="103">
        <v>9</v>
      </c>
      <c r="S79" s="96">
        <v>8.480872</v>
      </c>
      <c r="T79" s="96">
        <v>9.65</v>
      </c>
      <c r="U79" s="96"/>
      <c r="V79" s="96">
        <f t="shared" si="16"/>
      </c>
      <c r="W79" s="91"/>
      <c r="X79" s="104">
        <v>6</v>
      </c>
      <c r="Y79" s="92">
        <v>15.192</v>
      </c>
      <c r="Z79" s="92">
        <v>15.63</v>
      </c>
      <c r="AA79" s="92">
        <v>0</v>
      </c>
      <c r="AB79" s="92">
        <f t="shared" si="17"/>
      </c>
    </row>
    <row r="80" spans="1:28" s="93" customFormat="1" ht="9.75" customHeight="1">
      <c r="A80" s="97"/>
      <c r="B80" s="89"/>
      <c r="C80" s="89"/>
      <c r="D80" s="101"/>
      <c r="E80" s="96"/>
      <c r="F80" s="96"/>
      <c r="G80" s="96"/>
      <c r="H80" s="96"/>
      <c r="I80" s="96"/>
      <c r="J80" s="96"/>
      <c r="K80" s="96"/>
      <c r="L80" s="96"/>
      <c r="M80" s="96"/>
      <c r="N80" s="92"/>
      <c r="O80" s="87" t="s">
        <v>136</v>
      </c>
      <c r="P80" s="89"/>
      <c r="Q80" s="89"/>
      <c r="R80" s="103">
        <v>9</v>
      </c>
      <c r="S80" s="96">
        <v>1.502</v>
      </c>
      <c r="T80" s="96">
        <v>1.609</v>
      </c>
      <c r="U80" s="96">
        <v>1.687</v>
      </c>
      <c r="V80" s="96">
        <f t="shared" si="16"/>
        <v>104.84773151025483</v>
      </c>
      <c r="W80" s="91"/>
      <c r="X80" s="104">
        <v>5</v>
      </c>
      <c r="Y80" s="92">
        <v>70.60300000000001</v>
      </c>
      <c r="Z80" s="92">
        <v>83.44000000000001</v>
      </c>
      <c r="AA80" s="92">
        <v>0</v>
      </c>
      <c r="AB80" s="92">
        <f t="shared" si="17"/>
      </c>
    </row>
    <row r="81" spans="1:28" s="93" customFormat="1" ht="11.25" customHeight="1">
      <c r="A81" s="87"/>
      <c r="B81" s="87"/>
      <c r="C81" s="87"/>
      <c r="D81" s="94"/>
      <c r="E81" s="96"/>
      <c r="F81" s="96"/>
      <c r="G81" s="96"/>
      <c r="H81" s="96"/>
      <c r="I81" s="90"/>
      <c r="J81" s="95"/>
      <c r="K81" s="92"/>
      <c r="L81" s="92"/>
      <c r="M81" s="92"/>
      <c r="N81" s="92"/>
      <c r="O81" s="87" t="s">
        <v>137</v>
      </c>
      <c r="P81" s="89"/>
      <c r="Q81" s="89"/>
      <c r="R81" s="103">
        <v>9</v>
      </c>
      <c r="S81" s="96">
        <v>3.487143560002384</v>
      </c>
      <c r="T81" s="96">
        <v>3.352</v>
      </c>
      <c r="U81" s="96"/>
      <c r="V81" s="96">
        <f t="shared" si="16"/>
      </c>
      <c r="W81" s="91"/>
      <c r="X81" s="104">
        <v>8</v>
      </c>
      <c r="Y81" s="92">
        <v>211.18210000000002</v>
      </c>
      <c r="Z81" s="92">
        <v>246.476019</v>
      </c>
      <c r="AA81" s="92">
        <v>0</v>
      </c>
      <c r="AB81" s="92">
        <f t="shared" si="17"/>
      </c>
    </row>
    <row r="82" spans="4:28" s="93" customFormat="1" ht="11.25" customHeight="1">
      <c r="D82" s="95"/>
      <c r="E82" s="92"/>
      <c r="F82" s="92"/>
      <c r="G82" s="92"/>
      <c r="H82" s="92"/>
      <c r="I82" s="90"/>
      <c r="J82" s="95"/>
      <c r="K82" s="92"/>
      <c r="L82" s="92"/>
      <c r="M82" s="92"/>
      <c r="N82" s="92"/>
      <c r="O82" s="87" t="s">
        <v>138</v>
      </c>
      <c r="P82" s="89"/>
      <c r="Q82" s="89"/>
      <c r="R82" s="103">
        <v>9</v>
      </c>
      <c r="S82" s="96">
        <v>6.580992912820229</v>
      </c>
      <c r="T82" s="96">
        <v>6.685</v>
      </c>
      <c r="U82" s="96"/>
      <c r="V82" s="96">
        <f t="shared" si="16"/>
      </c>
      <c r="W82" s="91"/>
      <c r="X82" s="104">
        <v>9</v>
      </c>
      <c r="Y82" s="92">
        <v>332.23900000000003</v>
      </c>
      <c r="Z82" s="92">
        <v>403.447</v>
      </c>
      <c r="AA82" s="92">
        <v>0</v>
      </c>
      <c r="AB82" s="92">
        <f t="shared" si="17"/>
      </c>
    </row>
    <row r="83" spans="4:28" s="93" customFormat="1" ht="11.25" customHeight="1">
      <c r="D83" s="95"/>
      <c r="E83" s="92"/>
      <c r="F83" s="92"/>
      <c r="G83" s="92"/>
      <c r="H83" s="92"/>
      <c r="I83" s="90"/>
      <c r="J83" s="95"/>
      <c r="K83" s="92"/>
      <c r="L83" s="92"/>
      <c r="M83" s="92"/>
      <c r="N83" s="92"/>
      <c r="O83" s="87" t="s">
        <v>139</v>
      </c>
      <c r="P83" s="89"/>
      <c r="Q83" s="89"/>
      <c r="R83" s="103">
        <v>9</v>
      </c>
      <c r="S83" s="96">
        <v>7.112649762385707</v>
      </c>
      <c r="T83" s="96">
        <v>6.942195177867483</v>
      </c>
      <c r="U83" s="96">
        <v>7.025318680715992</v>
      </c>
      <c r="V83" s="96">
        <f t="shared" si="16"/>
        <v>101.19736626122982</v>
      </c>
      <c r="W83" s="91"/>
      <c r="X83" s="104">
        <v>5</v>
      </c>
      <c r="Y83" s="92">
        <v>79.79752009404466</v>
      </c>
      <c r="Z83" s="92">
        <v>80.91900000000001</v>
      </c>
      <c r="AA83" s="92">
        <v>0</v>
      </c>
      <c r="AB83" s="92">
        <f t="shared" si="17"/>
      </c>
    </row>
    <row r="84" spans="4:28" s="93" customFormat="1" ht="11.25" customHeight="1">
      <c r="D84" s="95"/>
      <c r="E84" s="92"/>
      <c r="F84" s="92"/>
      <c r="G84" s="92"/>
      <c r="H84" s="92"/>
      <c r="I84" s="90"/>
      <c r="J84" s="95"/>
      <c r="K84" s="92"/>
      <c r="L84" s="92"/>
      <c r="M84" s="92"/>
      <c r="N84" s="92"/>
      <c r="O84" s="87" t="s">
        <v>140</v>
      </c>
      <c r="P84" s="89"/>
      <c r="Q84" s="89"/>
      <c r="R84" s="103">
        <v>7</v>
      </c>
      <c r="S84" s="96">
        <v>2.548580707865082</v>
      </c>
      <c r="T84" s="96">
        <v>2.842</v>
      </c>
      <c r="U84" s="96">
        <v>2.639</v>
      </c>
      <c r="V84" s="96">
        <f t="shared" si="16"/>
        <v>92.85714285714285</v>
      </c>
      <c r="W84" s="91"/>
      <c r="X84" s="104">
        <v>9</v>
      </c>
      <c r="Y84" s="92">
        <v>88.88429976385156</v>
      </c>
      <c r="Z84" s="92">
        <v>79.21199999999997</v>
      </c>
      <c r="AA84" s="92"/>
      <c r="AB84" s="92">
        <f t="shared" si="17"/>
      </c>
    </row>
    <row r="85" spans="4:14" s="93" customFormat="1" ht="11.25" customHeight="1">
      <c r="D85" s="95"/>
      <c r="E85" s="92"/>
      <c r="F85" s="92"/>
      <c r="G85" s="92"/>
      <c r="H85" s="92"/>
      <c r="I85" s="90"/>
      <c r="J85" s="95"/>
      <c r="K85" s="92"/>
      <c r="L85" s="92"/>
      <c r="M85" s="92"/>
      <c r="N85" s="92"/>
    </row>
    <row r="86" spans="4:14" s="93" customFormat="1" ht="11.25" customHeight="1">
      <c r="D86" s="95"/>
      <c r="E86" s="92"/>
      <c r="F86" s="92"/>
      <c r="G86" s="92"/>
      <c r="H86" s="92"/>
      <c r="I86" s="90"/>
      <c r="J86" s="95"/>
      <c r="K86" s="92"/>
      <c r="L86" s="92"/>
      <c r="M86" s="92"/>
      <c r="N86" s="92"/>
    </row>
    <row r="87" spans="4:14" s="93" customFormat="1" ht="11.25" customHeight="1">
      <c r="D87" s="95"/>
      <c r="E87" s="92"/>
      <c r="F87" s="92"/>
      <c r="G87" s="92"/>
      <c r="H87" s="92"/>
      <c r="I87" s="90"/>
      <c r="J87" s="95"/>
      <c r="K87" s="92"/>
      <c r="L87" s="92"/>
      <c r="M87" s="92"/>
      <c r="N87" s="92"/>
    </row>
    <row r="88" spans="4:28" s="93" customFormat="1" ht="11.25" customHeight="1">
      <c r="D88" s="95"/>
      <c r="E88" s="92"/>
      <c r="F88" s="92"/>
      <c r="G88" s="92"/>
      <c r="H88" s="92">
        <f aca="true" t="shared" si="18" ref="H88:H95">IF(AND(F88&gt;0,G88&gt;0),G88*100/F88,"")</f>
      </c>
      <c r="I88" s="90"/>
      <c r="J88" s="95"/>
      <c r="K88" s="92"/>
      <c r="L88" s="92"/>
      <c r="M88" s="92"/>
      <c r="N88" s="92">
        <f aca="true" t="shared" si="19" ref="N88:N95">IF(AND(L88&gt;0,M88&gt;0),M88*100/L88,"")</f>
      </c>
      <c r="O88" s="97" t="s">
        <v>314</v>
      </c>
      <c r="T88" s="96"/>
      <c r="Y88"/>
      <c r="Z88"/>
      <c r="AA88"/>
      <c r="AB88"/>
    </row>
    <row r="89" spans="4:28" s="93" customFormat="1" ht="11.25" customHeight="1">
      <c r="D89" s="95"/>
      <c r="E89" s="92"/>
      <c r="F89" s="92"/>
      <c r="G89" s="92"/>
      <c r="H89" s="92">
        <f t="shared" si="18"/>
      </c>
      <c r="I89" s="90"/>
      <c r="J89" s="95"/>
      <c r="K89" s="92"/>
      <c r="L89" s="92"/>
      <c r="M89" s="92"/>
      <c r="N89" s="92">
        <f t="shared" si="19"/>
      </c>
      <c r="O89" s="181" t="s">
        <v>315</v>
      </c>
      <c r="P89" s="181"/>
      <c r="Q89" s="181"/>
      <c r="R89" s="181"/>
      <c r="S89" s="181"/>
      <c r="T89" s="181"/>
      <c r="U89" s="181"/>
      <c r="V89" s="132"/>
      <c r="W89" s="132"/>
      <c r="X89" s="132"/>
      <c r="Y89" s="132"/>
      <c r="Z89"/>
      <c r="AA89"/>
      <c r="AB89"/>
    </row>
    <row r="90" spans="4:28" s="93" customFormat="1" ht="11.25" customHeight="1">
      <c r="D90" s="95"/>
      <c r="E90" s="92"/>
      <c r="F90" s="92"/>
      <c r="G90" s="92"/>
      <c r="H90" s="92">
        <f t="shared" si="18"/>
      </c>
      <c r="I90" s="90"/>
      <c r="J90" s="95"/>
      <c r="K90" s="92"/>
      <c r="L90" s="92"/>
      <c r="M90" s="92"/>
      <c r="N90" s="92">
        <f t="shared" si="19"/>
      </c>
      <c r="O90" s="181" t="s">
        <v>316</v>
      </c>
      <c r="P90" s="181"/>
      <c r="Q90" s="181"/>
      <c r="R90" s="181"/>
      <c r="S90" s="181"/>
      <c r="T90" s="181"/>
      <c r="U90" s="181"/>
      <c r="V90" s="132"/>
      <c r="W90" s="100"/>
      <c r="X90" s="100"/>
      <c r="Y90" s="100"/>
      <c r="Z90" s="133"/>
      <c r="AA90" s="133"/>
      <c r="AB90" s="133"/>
    </row>
    <row r="91" spans="4:28" s="93" customFormat="1" ht="11.25" customHeight="1">
      <c r="D91" s="95"/>
      <c r="E91" s="92"/>
      <c r="F91" s="92"/>
      <c r="G91" s="92"/>
      <c r="H91" s="92">
        <f t="shared" si="18"/>
      </c>
      <c r="I91" s="90"/>
      <c r="J91" s="95"/>
      <c r="K91" s="92"/>
      <c r="L91" s="92"/>
      <c r="M91" s="92"/>
      <c r="N91" s="92">
        <f t="shared" si="19"/>
      </c>
      <c r="O91" s="181" t="s">
        <v>317</v>
      </c>
      <c r="P91" s="181"/>
      <c r="Q91" s="181"/>
      <c r="R91" s="181"/>
      <c r="S91" s="181"/>
      <c r="T91" s="181"/>
      <c r="U91" s="181"/>
      <c r="V91" s="182"/>
      <c r="W91" s="182"/>
      <c r="X91" s="182"/>
      <c r="Y91" s="182"/>
      <c r="Z91" s="134"/>
      <c r="AA91" s="132"/>
      <c r="AB91" s="132"/>
    </row>
    <row r="92" spans="4:28" s="93" customFormat="1" ht="12" customHeight="1">
      <c r="D92" s="95"/>
      <c r="E92" s="92"/>
      <c r="F92" s="92"/>
      <c r="G92" s="92"/>
      <c r="H92" s="92">
        <f t="shared" si="18"/>
      </c>
      <c r="I92" s="90"/>
      <c r="J92" s="95"/>
      <c r="K92" s="92"/>
      <c r="L92" s="92"/>
      <c r="M92" s="92"/>
      <c r="N92" s="92">
        <f t="shared" si="19"/>
      </c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s="72" customFormat="1" ht="12" customHeight="1">
      <c r="A93" s="93"/>
      <c r="B93" s="93"/>
      <c r="C93" s="93"/>
      <c r="D93" s="95"/>
      <c r="E93" s="92"/>
      <c r="F93" s="92"/>
      <c r="G93" s="92"/>
      <c r="H93" s="92">
        <f t="shared" si="18"/>
      </c>
      <c r="I93" s="90"/>
      <c r="J93" s="95"/>
      <c r="K93" s="92"/>
      <c r="L93" s="92"/>
      <c r="M93" s="92"/>
      <c r="N93" s="92">
        <f t="shared" si="19"/>
      </c>
      <c r="O93" s="179" t="s">
        <v>318</v>
      </c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</row>
    <row r="94" spans="1:14" s="100" customFormat="1" ht="11.25" customHeight="1">
      <c r="A94" s="93"/>
      <c r="B94" s="93"/>
      <c r="C94" s="93"/>
      <c r="D94" s="95"/>
      <c r="E94" s="92"/>
      <c r="F94" s="92"/>
      <c r="G94" s="92"/>
      <c r="H94" s="92">
        <f t="shared" si="18"/>
      </c>
      <c r="I94" s="90"/>
      <c r="J94" s="95"/>
      <c r="K94" s="92"/>
      <c r="L94" s="92"/>
      <c r="M94" s="92"/>
      <c r="N94" s="92">
        <f t="shared" si="19"/>
      </c>
    </row>
    <row r="95" spans="1:14" s="100" customFormat="1" ht="11.25">
      <c r="A95" s="93"/>
      <c r="B95" s="93"/>
      <c r="C95" s="93"/>
      <c r="D95" s="95"/>
      <c r="E95" s="92"/>
      <c r="F95" s="92"/>
      <c r="G95" s="92"/>
      <c r="H95" s="92">
        <f t="shared" si="18"/>
      </c>
      <c r="I95" s="90"/>
      <c r="J95" s="95"/>
      <c r="K95" s="92"/>
      <c r="L95" s="92"/>
      <c r="M95" s="92"/>
      <c r="N95" s="92">
        <f t="shared" si="19"/>
      </c>
    </row>
    <row r="96" spans="1:14" s="100" customFormat="1" ht="14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100" customFormat="1" ht="14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00" customFormat="1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28" s="100" customFormat="1" ht="11.2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87"/>
      <c r="P99" s="89"/>
      <c r="Q99" s="89"/>
      <c r="R99" s="103"/>
      <c r="S99" s="96"/>
      <c r="T99" s="96"/>
      <c r="U99" s="96"/>
      <c r="V99" s="96"/>
      <c r="W99" s="91"/>
      <c r="X99" s="104"/>
      <c r="Y99" s="92"/>
      <c r="Z99" s="92"/>
      <c r="AA99" s="92"/>
      <c r="AB99" s="92"/>
    </row>
    <row r="100" spans="1:28" s="100" customFormat="1" ht="11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97"/>
      <c r="P100" s="87"/>
      <c r="Q100" s="87"/>
      <c r="R100" s="94"/>
      <c r="S100" s="96"/>
      <c r="T100" s="96"/>
      <c r="U100" s="96"/>
      <c r="V100" s="96"/>
      <c r="W100" s="90"/>
      <c r="X100" s="95"/>
      <c r="Y100" s="92"/>
      <c r="Z100" s="92"/>
      <c r="AA100" s="92"/>
      <c r="AB100" s="92"/>
    </row>
    <row r="101" spans="1:28" ht="11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</row>
    <row r="102" spans="1:28" ht="11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</row>
    <row r="103" spans="1:28" ht="11.2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</row>
    <row r="104" spans="1:28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</row>
    <row r="105" spans="1:28" ht="11.2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</row>
    <row r="106" spans="1:28" ht="11.2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</row>
    <row r="107" spans="1:28" ht="11.2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</row>
    <row r="108" spans="1:28" ht="11.2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</row>
    <row r="109" spans="1:28" ht="11.2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</row>
    <row r="110" spans="1:28" ht="11.2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</row>
    <row r="111" spans="1:28" ht="11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</row>
    <row r="112" spans="1:28" ht="11.2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</row>
    <row r="113" spans="1:28" ht="11.2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</row>
    <row r="114" spans="1:28" ht="11.2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</row>
    <row r="115" spans="1:28" ht="11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</row>
    <row r="116" spans="1:28" ht="11.2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</row>
    <row r="117" spans="1:28" ht="11.2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</row>
    <row r="118" spans="1:28" ht="11.2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</row>
    <row r="119" spans="1:28" ht="11.2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</row>
    <row r="120" spans="1:28" ht="11.2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  <c r="AA120" s="93"/>
      <c r="AB120" s="93"/>
    </row>
    <row r="121" spans="1:28" ht="11.2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</row>
    <row r="122" spans="1:28" ht="11.2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ht="11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ht="11.2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  <row r="126" spans="1:28" ht="11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</row>
    <row r="127" spans="1:28" ht="11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</row>
    <row r="128" spans="1:28" ht="11.2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</row>
    <row r="129" spans="1:28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</row>
    <row r="130" spans="1:28" ht="11.2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</row>
    <row r="131" spans="1:28" ht="11.2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</row>
    <row r="132" spans="1:28" ht="11.2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</row>
    <row r="133" spans="1:28" ht="14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</row>
    <row r="134" spans="1:28" ht="14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</row>
    <row r="135" spans="1:28" ht="14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  <c r="AA135" s="93"/>
      <c r="AB135" s="93"/>
    </row>
    <row r="136" spans="1:28" ht="14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  <c r="AA136" s="93"/>
      <c r="AB136" s="93"/>
    </row>
    <row r="137" spans="1:28" ht="14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</row>
    <row r="138" spans="1:28" ht="14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</row>
    <row r="139" spans="1:28" ht="11.25">
      <c r="A139" s="93"/>
      <c r="B139" s="93"/>
      <c r="C139" s="93"/>
      <c r="D139" s="90"/>
      <c r="E139" s="91"/>
      <c r="F139" s="91"/>
      <c r="G139" s="91"/>
      <c r="H139" s="91"/>
      <c r="I139" s="90"/>
      <c r="J139" s="90"/>
      <c r="K139" s="90"/>
      <c r="L139" s="90"/>
      <c r="M139" s="90"/>
      <c r="N139" s="90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</row>
    <row r="140" spans="1:28" ht="11.25">
      <c r="A140" s="97"/>
      <c r="B140" s="93"/>
      <c r="C140" s="93"/>
      <c r="D140" s="90"/>
      <c r="E140" s="91"/>
      <c r="F140" s="91"/>
      <c r="G140" s="91"/>
      <c r="H140" s="91"/>
      <c r="I140" s="90"/>
      <c r="J140" s="90"/>
      <c r="K140" s="90"/>
      <c r="L140" s="90"/>
      <c r="M140" s="90"/>
      <c r="N140" s="90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</row>
    <row r="141" spans="1:28" ht="11.25">
      <c r="A141" s="97"/>
      <c r="B141" s="93"/>
      <c r="C141" s="93"/>
      <c r="D141" s="90"/>
      <c r="E141" s="91"/>
      <c r="F141" s="91"/>
      <c r="G141" s="91"/>
      <c r="H141" s="91"/>
      <c r="I141" s="90"/>
      <c r="J141" s="90"/>
      <c r="K141" s="90"/>
      <c r="L141" s="90"/>
      <c r="M141" s="90"/>
      <c r="N141" s="90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</row>
    <row r="142" spans="1:28" ht="11.25">
      <c r="A142" s="97"/>
      <c r="B142" s="93"/>
      <c r="C142" s="93"/>
      <c r="D142" s="90"/>
      <c r="E142" s="91"/>
      <c r="F142" s="91"/>
      <c r="G142" s="91"/>
      <c r="H142" s="91"/>
      <c r="I142" s="90"/>
      <c r="J142" s="90"/>
      <c r="K142" s="90"/>
      <c r="L142" s="90"/>
      <c r="M142" s="90"/>
      <c r="N142" s="90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</row>
    <row r="143" spans="1:28" ht="11.25">
      <c r="A143" s="97"/>
      <c r="B143" s="93"/>
      <c r="C143" s="93"/>
      <c r="D143" s="90"/>
      <c r="E143" s="91"/>
      <c r="F143" s="91"/>
      <c r="G143" s="91"/>
      <c r="H143" s="91"/>
      <c r="I143" s="90"/>
      <c r="J143" s="90"/>
      <c r="K143" s="90"/>
      <c r="L143" s="90"/>
      <c r="M143" s="90"/>
      <c r="N143" s="90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  <c r="AA143" s="93"/>
      <c r="AB143" s="93"/>
    </row>
    <row r="144" spans="14:28" ht="11.25">
      <c r="N144" s="90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  <c r="AA144" s="93"/>
      <c r="AB144" s="93"/>
    </row>
    <row r="145" spans="14:28" ht="9.75">
      <c r="N145" s="72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  <c r="AA145" s="93"/>
      <c r="AB145" s="93"/>
    </row>
    <row r="146" spans="14:28" ht="11.25">
      <c r="N146" s="98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3"/>
      <c r="AB146" s="93"/>
    </row>
    <row r="147" spans="14:28" ht="11.25">
      <c r="N147" s="98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</row>
    <row r="148" spans="14:28" ht="11.25">
      <c r="N148" s="98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  <c r="AA148" s="93"/>
      <c r="AB148" s="93"/>
    </row>
    <row r="149" spans="14:28" ht="12">
      <c r="N149" s="98"/>
      <c r="O149" s="99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</row>
    <row r="150" spans="14:28" ht="11.25">
      <c r="N150" s="98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</row>
    <row r="151" spans="14:28" ht="11.25">
      <c r="N151" s="98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</row>
    <row r="152" spans="14:28" ht="11.25">
      <c r="N152" s="98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</row>
    <row r="153" spans="14:28" ht="11.25">
      <c r="N153" s="98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</row>
    <row r="154" spans="14:28" ht="11.25">
      <c r="N154" s="98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</row>
    <row r="155" spans="14:28" ht="11.25">
      <c r="N155" s="98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</row>
    <row r="156" spans="14:28" ht="11.25">
      <c r="N156" s="98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</row>
    <row r="157" ht="11.25">
      <c r="N157" s="98"/>
    </row>
    <row r="158" ht="11.25">
      <c r="N158" s="98"/>
    </row>
    <row r="159" ht="11.25">
      <c r="N159" s="98"/>
    </row>
    <row r="160" spans="1:14" ht="14.25">
      <c r="A160"/>
      <c r="B160"/>
      <c r="C160"/>
      <c r="D160"/>
      <c r="N160" s="98"/>
    </row>
    <row r="161" spans="1:14" ht="14.25">
      <c r="A161"/>
      <c r="B161"/>
      <c r="C161"/>
      <c r="D161"/>
      <c r="N161" s="98"/>
    </row>
    <row r="162" spans="1:14" ht="14.25">
      <c r="A162"/>
      <c r="B162"/>
      <c r="C162"/>
      <c r="D162"/>
      <c r="N162" s="98"/>
    </row>
    <row r="163" spans="1:14" ht="14.25">
      <c r="A163"/>
      <c r="B163"/>
      <c r="C163"/>
      <c r="D163"/>
      <c r="N163" s="98"/>
    </row>
    <row r="164" spans="1:14" ht="14.25">
      <c r="A164"/>
      <c r="B164"/>
      <c r="C164"/>
      <c r="D164"/>
      <c r="N164" s="98"/>
    </row>
    <row r="165" spans="1:14" ht="14.25">
      <c r="A165"/>
      <c r="B165"/>
      <c r="C165"/>
      <c r="D165"/>
      <c r="N165" s="98"/>
    </row>
    <row r="166" spans="1:14" ht="14.25">
      <c r="A166"/>
      <c r="B166"/>
      <c r="C166"/>
      <c r="D166"/>
      <c r="N166" s="98"/>
    </row>
    <row r="167" spans="1:14" ht="14.25">
      <c r="A167"/>
      <c r="B167"/>
      <c r="C167"/>
      <c r="D167"/>
      <c r="N167" s="98"/>
    </row>
    <row r="168" spans="1:14" ht="14.25">
      <c r="A168"/>
      <c r="B168"/>
      <c r="C168"/>
      <c r="D168"/>
      <c r="N168" s="98"/>
    </row>
    <row r="169" spans="1:14" ht="14.25">
      <c r="A169"/>
      <c r="B169"/>
      <c r="C169"/>
      <c r="D169"/>
      <c r="N169" s="98"/>
    </row>
    <row r="170" spans="1:14" ht="14.25">
      <c r="A170"/>
      <c r="B170"/>
      <c r="C170"/>
      <c r="D170"/>
      <c r="N170" s="98"/>
    </row>
    <row r="171" spans="1:14" ht="14.25">
      <c r="A171"/>
      <c r="B171"/>
      <c r="C171"/>
      <c r="D171"/>
      <c r="N171" s="98"/>
    </row>
    <row r="172" spans="1:14" ht="14.25">
      <c r="A172"/>
      <c r="B172"/>
      <c r="C172"/>
      <c r="D172"/>
      <c r="N172" s="98"/>
    </row>
    <row r="173" spans="1:14" ht="14.25">
      <c r="A173"/>
      <c r="B173"/>
      <c r="C173"/>
      <c r="D173"/>
      <c r="N173" s="98"/>
    </row>
    <row r="174" spans="1:14" ht="14.25">
      <c r="A174"/>
      <c r="B174"/>
      <c r="C174"/>
      <c r="D174"/>
      <c r="N174" s="98"/>
    </row>
    <row r="175" spans="1:14" ht="14.25">
      <c r="A175"/>
      <c r="B175"/>
      <c r="C175"/>
      <c r="D175"/>
      <c r="N175" s="98"/>
    </row>
    <row r="176" spans="1:14" ht="14.25">
      <c r="A176"/>
      <c r="B176"/>
      <c r="C176"/>
      <c r="D176"/>
      <c r="N176" s="98"/>
    </row>
    <row r="177" spans="1:14" ht="14.25">
      <c r="A177"/>
      <c r="B177"/>
      <c r="C177"/>
      <c r="D177"/>
      <c r="N177" s="98"/>
    </row>
    <row r="178" ht="11.25">
      <c r="N178" s="98"/>
    </row>
    <row r="179" ht="11.25">
      <c r="N179" s="98"/>
    </row>
    <row r="180" ht="11.25">
      <c r="N180" s="98"/>
    </row>
    <row r="181" ht="11.25">
      <c r="N181" s="98"/>
    </row>
    <row r="182" ht="11.25">
      <c r="N182" s="98"/>
    </row>
    <row r="183" ht="11.25">
      <c r="N183" s="98"/>
    </row>
  </sheetData>
  <sheetProtection/>
  <mergeCells count="10">
    <mergeCell ref="O91:Y91"/>
    <mergeCell ref="O93:AB93"/>
    <mergeCell ref="O89:U89"/>
    <mergeCell ref="O90:U90"/>
    <mergeCell ref="D4:H4"/>
    <mergeCell ref="J4:N4"/>
    <mergeCell ref="R4:V4"/>
    <mergeCell ref="X4:AB4"/>
    <mergeCell ref="R72:V72"/>
    <mergeCell ref="X72:AB72"/>
  </mergeCells>
  <printOptions horizontalCentered="1"/>
  <pageMargins left="0.7874015748031497" right="0.5905511811023623" top="0.35433070866141736" bottom="0.4330708661417323" header="0" footer="0.2362204724409449"/>
  <pageSetup firstPageNumber="7" useFirstPageNumber="1" horizontalDpi="600" verticalDpi="600" orientation="portrait" pageOrder="overThenDown" paperSize="9" scale="73" r:id="rId1"/>
  <headerFooter alignWithMargins="0">
    <oddFooter>&amp;C&amp;P</oddFooter>
  </headerFooter>
  <rowBreaks count="1" manualBreakCount="1">
    <brk id="95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7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3</v>
      </c>
      <c r="D17" s="40">
        <v>2</v>
      </c>
      <c r="E17" s="40">
        <v>2</v>
      </c>
      <c r="F17" s="41">
        <f>IF(D17&gt;0,100*E17/D17,0)</f>
        <v>100</v>
      </c>
      <c r="G17" s="42"/>
      <c r="H17" s="126">
        <v>0.102</v>
      </c>
      <c r="I17" s="127">
        <v>0.068</v>
      </c>
      <c r="J17" s="127">
        <v>0.068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650</v>
      </c>
      <c r="D24" s="40">
        <v>596</v>
      </c>
      <c r="E24" s="40">
        <v>725</v>
      </c>
      <c r="F24" s="41">
        <f>IF(D24&gt;0,100*E24/D24,0)</f>
        <v>121.64429530201342</v>
      </c>
      <c r="G24" s="42"/>
      <c r="H24" s="126">
        <v>16.609</v>
      </c>
      <c r="I24" s="127">
        <v>16.581</v>
      </c>
      <c r="J24" s="127">
        <v>20.703</v>
      </c>
      <c r="K24" s="43">
        <f>IF(I24&gt;0,100*J24/I24,0)</f>
        <v>124.85977926542427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100</v>
      </c>
      <c r="D26" s="40">
        <v>100</v>
      </c>
      <c r="E26" s="40">
        <v>105</v>
      </c>
      <c r="F26" s="41">
        <f>IF(D26&gt;0,100*E26/D26,0)</f>
        <v>105</v>
      </c>
      <c r="G26" s="42"/>
      <c r="H26" s="126">
        <v>1.75</v>
      </c>
      <c r="I26" s="127">
        <v>1.91</v>
      </c>
      <c r="J26" s="127">
        <v>2.7</v>
      </c>
      <c r="K26" s="43">
        <f>IF(I26&gt;0,100*J26/I26,0)</f>
        <v>141.36125654450262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>
        <v>6</v>
      </c>
      <c r="F28" s="32"/>
      <c r="G28" s="32"/>
      <c r="H28" s="125"/>
      <c r="I28" s="125"/>
      <c r="J28" s="125">
        <v>0.18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>
        <v>65</v>
      </c>
      <c r="D30" s="31">
        <v>17</v>
      </c>
      <c r="E30" s="31">
        <v>117</v>
      </c>
      <c r="F30" s="32"/>
      <c r="G30" s="32"/>
      <c r="H30" s="125">
        <v>1.17</v>
      </c>
      <c r="I30" s="125">
        <v>0.34</v>
      </c>
      <c r="J30" s="125">
        <v>2.34</v>
      </c>
      <c r="K30" s="34"/>
    </row>
    <row r="31" spans="1:11" s="44" customFormat="1" ht="11.25" customHeight="1">
      <c r="A31" s="45" t="s">
        <v>24</v>
      </c>
      <c r="B31" s="39"/>
      <c r="C31" s="40">
        <v>65</v>
      </c>
      <c r="D31" s="40">
        <v>17</v>
      </c>
      <c r="E31" s="40">
        <v>123</v>
      </c>
      <c r="F31" s="41">
        <f>IF(D31&gt;0,100*E31/D31,0)</f>
        <v>723.5294117647059</v>
      </c>
      <c r="G31" s="42"/>
      <c r="H31" s="126">
        <v>1.17</v>
      </c>
      <c r="I31" s="127">
        <v>0.34</v>
      </c>
      <c r="J31" s="127">
        <v>2.52</v>
      </c>
      <c r="K31" s="43">
        <f>IF(I31&gt;0,100*J31/I31,0)</f>
        <v>741.1764705882352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/>
      <c r="I37" s="127"/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60</v>
      </c>
      <c r="D54" s="31">
        <v>65</v>
      </c>
      <c r="E54" s="31">
        <v>72</v>
      </c>
      <c r="F54" s="32"/>
      <c r="G54" s="32"/>
      <c r="H54" s="125">
        <v>2.88</v>
      </c>
      <c r="I54" s="125">
        <v>2.925</v>
      </c>
      <c r="J54" s="125">
        <v>3.312</v>
      </c>
      <c r="K54" s="34"/>
    </row>
    <row r="55" spans="1:11" s="35" customFormat="1" ht="11.25" customHeight="1">
      <c r="A55" s="37" t="s">
        <v>43</v>
      </c>
      <c r="B55" s="30"/>
      <c r="C55" s="31">
        <v>360</v>
      </c>
      <c r="D55" s="31">
        <v>280</v>
      </c>
      <c r="E55" s="31">
        <v>320</v>
      </c>
      <c r="F55" s="32"/>
      <c r="G55" s="32"/>
      <c r="H55" s="125">
        <v>14.4</v>
      </c>
      <c r="I55" s="125">
        <v>11.2</v>
      </c>
      <c r="J55" s="125">
        <v>12.8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230</v>
      </c>
      <c r="D58" s="31">
        <v>30</v>
      </c>
      <c r="E58" s="31">
        <v>18</v>
      </c>
      <c r="F58" s="32"/>
      <c r="G58" s="32"/>
      <c r="H58" s="125">
        <v>10.35</v>
      </c>
      <c r="I58" s="125">
        <v>1.35</v>
      </c>
      <c r="J58" s="125">
        <v>0.324</v>
      </c>
      <c r="K58" s="34"/>
    </row>
    <row r="59" spans="1:11" s="44" customFormat="1" ht="11.25" customHeight="1">
      <c r="A59" s="38" t="s">
        <v>47</v>
      </c>
      <c r="B59" s="39"/>
      <c r="C59" s="40">
        <v>650</v>
      </c>
      <c r="D59" s="40">
        <v>375</v>
      </c>
      <c r="E59" s="40">
        <v>410</v>
      </c>
      <c r="F59" s="41">
        <f>IF(D59&gt;0,100*E59/D59,0)</f>
        <v>109.33333333333333</v>
      </c>
      <c r="G59" s="42"/>
      <c r="H59" s="126">
        <v>27.630000000000003</v>
      </c>
      <c r="I59" s="127">
        <v>15.475</v>
      </c>
      <c r="J59" s="127">
        <v>16.436000000000003</v>
      </c>
      <c r="K59" s="43">
        <f>IF(I59&gt;0,100*J59/I59,0)</f>
        <v>106.21001615508888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/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250</v>
      </c>
      <c r="D66" s="40">
        <v>250</v>
      </c>
      <c r="E66" s="40">
        <v>117</v>
      </c>
      <c r="F66" s="41">
        <f>IF(D66&gt;0,100*E66/D66,0)</f>
        <v>46.8</v>
      </c>
      <c r="G66" s="42"/>
      <c r="H66" s="126">
        <v>10</v>
      </c>
      <c r="I66" s="127">
        <v>10</v>
      </c>
      <c r="J66" s="127">
        <v>5.53</v>
      </c>
      <c r="K66" s="43">
        <f>IF(I66&gt;0,100*J66/I66,0)</f>
        <v>55.3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180</v>
      </c>
      <c r="D68" s="31">
        <v>200</v>
      </c>
      <c r="E68" s="31">
        <v>220</v>
      </c>
      <c r="F68" s="32"/>
      <c r="G68" s="32"/>
      <c r="H68" s="125">
        <v>7.2</v>
      </c>
      <c r="I68" s="125">
        <v>9</v>
      </c>
      <c r="J68" s="125">
        <v>8</v>
      </c>
      <c r="K68" s="34"/>
    </row>
    <row r="69" spans="1:11" s="35" customFormat="1" ht="11.25" customHeight="1">
      <c r="A69" s="37" t="s">
        <v>54</v>
      </c>
      <c r="B69" s="30"/>
      <c r="C69" s="31">
        <v>70</v>
      </c>
      <c r="D69" s="31">
        <v>110</v>
      </c>
      <c r="E69" s="31">
        <v>100</v>
      </c>
      <c r="F69" s="32"/>
      <c r="G69" s="32"/>
      <c r="H69" s="125">
        <v>2.8</v>
      </c>
      <c r="I69" s="125">
        <v>4.5</v>
      </c>
      <c r="J69" s="125">
        <v>3</v>
      </c>
      <c r="K69" s="34"/>
    </row>
    <row r="70" spans="1:11" s="44" customFormat="1" ht="11.25" customHeight="1">
      <c r="A70" s="38" t="s">
        <v>55</v>
      </c>
      <c r="B70" s="39"/>
      <c r="C70" s="40">
        <v>250</v>
      </c>
      <c r="D70" s="40">
        <v>310</v>
      </c>
      <c r="E70" s="40">
        <v>320</v>
      </c>
      <c r="F70" s="41">
        <f>IF(D70&gt;0,100*E70/D70,0)</f>
        <v>103.2258064516129</v>
      </c>
      <c r="G70" s="42"/>
      <c r="H70" s="126">
        <v>10</v>
      </c>
      <c r="I70" s="127">
        <v>13.5</v>
      </c>
      <c r="J70" s="127">
        <v>11</v>
      </c>
      <c r="K70" s="43">
        <f>IF(I70&gt;0,100*J70/I70,0)</f>
        <v>81.48148148148148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>
        <v>120</v>
      </c>
      <c r="D79" s="31">
        <v>100</v>
      </c>
      <c r="E79" s="31"/>
      <c r="F79" s="32"/>
      <c r="G79" s="32"/>
      <c r="H79" s="125">
        <v>2.65</v>
      </c>
      <c r="I79" s="125">
        <v>2.55</v>
      </c>
      <c r="J79" s="125"/>
      <c r="K79" s="34"/>
    </row>
    <row r="80" spans="1:11" s="44" customFormat="1" ht="11.25" customHeight="1">
      <c r="A80" s="45" t="s">
        <v>64</v>
      </c>
      <c r="B80" s="39"/>
      <c r="C80" s="40">
        <v>120</v>
      </c>
      <c r="D80" s="40">
        <v>100</v>
      </c>
      <c r="E80" s="40"/>
      <c r="F80" s="41"/>
      <c r="G80" s="42"/>
      <c r="H80" s="126">
        <v>2.65</v>
      </c>
      <c r="I80" s="127">
        <v>2.55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2088</v>
      </c>
      <c r="D87" s="57">
        <v>1750</v>
      </c>
      <c r="E87" s="57">
        <v>1802</v>
      </c>
      <c r="F87" s="58">
        <f>IF(D87&gt;0,100*E87/D87,0)</f>
        <v>102.97142857142858</v>
      </c>
      <c r="G87" s="42"/>
      <c r="H87" s="128">
        <v>69.911</v>
      </c>
      <c r="I87" s="129">
        <v>60.424</v>
      </c>
      <c r="J87" s="129">
        <v>58.95700000000001</v>
      </c>
      <c r="K87" s="58">
        <f>IF(I87&gt;0,100*J87/I87,0)</f>
        <v>97.57215675890376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6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9</v>
      </c>
      <c r="D17" s="40">
        <v>5</v>
      </c>
      <c r="E17" s="40">
        <v>5</v>
      </c>
      <c r="F17" s="41">
        <f>IF(D17&gt;0,100*E17/D17,0)</f>
        <v>100</v>
      </c>
      <c r="G17" s="42"/>
      <c r="H17" s="126">
        <v>0.182</v>
      </c>
      <c r="I17" s="127">
        <v>0.1</v>
      </c>
      <c r="J17" s="127">
        <v>0.1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>
        <v>20</v>
      </c>
      <c r="D20" s="31">
        <v>20</v>
      </c>
      <c r="E20" s="31">
        <v>20</v>
      </c>
      <c r="F20" s="32"/>
      <c r="G20" s="32"/>
      <c r="H20" s="125">
        <v>0.37</v>
      </c>
      <c r="I20" s="125">
        <v>0.38</v>
      </c>
      <c r="J20" s="125">
        <v>0.35</v>
      </c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20</v>
      </c>
      <c r="D22" s="40">
        <v>20</v>
      </c>
      <c r="E22" s="40">
        <v>20</v>
      </c>
      <c r="F22" s="41">
        <f>IF(D22&gt;0,100*E22/D22,0)</f>
        <v>100</v>
      </c>
      <c r="G22" s="42"/>
      <c r="H22" s="126">
        <v>0.37</v>
      </c>
      <c r="I22" s="127">
        <v>0.38</v>
      </c>
      <c r="J22" s="127">
        <v>0.35</v>
      </c>
      <c r="K22" s="43">
        <f>IF(I22&gt;0,100*J22/I22,0)</f>
        <v>92.10526315789474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279</v>
      </c>
      <c r="D24" s="40">
        <v>309</v>
      </c>
      <c r="E24" s="40">
        <v>314</v>
      </c>
      <c r="F24" s="41">
        <f>IF(D24&gt;0,100*E24/D24,0)</f>
        <v>101.61812297734627</v>
      </c>
      <c r="G24" s="42"/>
      <c r="H24" s="126">
        <v>10.565</v>
      </c>
      <c r="I24" s="127">
        <v>18.241</v>
      </c>
      <c r="J24" s="127">
        <v>17.365</v>
      </c>
      <c r="K24" s="43">
        <f>IF(I24&gt;0,100*J24/I24,0)</f>
        <v>95.19763170878788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28</v>
      </c>
      <c r="D26" s="40">
        <v>28</v>
      </c>
      <c r="E26" s="40">
        <v>27</v>
      </c>
      <c r="F26" s="41">
        <f>IF(D26&gt;0,100*E26/D26,0)</f>
        <v>96.42857142857143</v>
      </c>
      <c r="G26" s="42"/>
      <c r="H26" s="126">
        <v>1.44</v>
      </c>
      <c r="I26" s="127">
        <v>1.45</v>
      </c>
      <c r="J26" s="127">
        <v>1.45</v>
      </c>
      <c r="K26" s="43">
        <f>IF(I26&gt;0,100*J26/I26,0)</f>
        <v>100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>
        <v>568</v>
      </c>
      <c r="F30" s="32"/>
      <c r="G30" s="32"/>
      <c r="H30" s="125"/>
      <c r="I30" s="125"/>
      <c r="J30" s="125">
        <v>22.72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>
        <v>568</v>
      </c>
      <c r="F31" s="41"/>
      <c r="G31" s="42"/>
      <c r="H31" s="126"/>
      <c r="I31" s="127"/>
      <c r="J31" s="127">
        <v>22.72</v>
      </c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32</v>
      </c>
      <c r="D33" s="31">
        <v>30</v>
      </c>
      <c r="E33" s="31">
        <v>30</v>
      </c>
      <c r="F33" s="32"/>
      <c r="G33" s="32"/>
      <c r="H33" s="125">
        <v>1.008</v>
      </c>
      <c r="I33" s="125">
        <v>0.9</v>
      </c>
      <c r="J33" s="125">
        <v>0.9</v>
      </c>
      <c r="K33" s="34"/>
    </row>
    <row r="34" spans="1:11" s="35" customFormat="1" ht="11.25" customHeight="1">
      <c r="A34" s="37" t="s">
        <v>26</v>
      </c>
      <c r="B34" s="30"/>
      <c r="C34" s="31">
        <v>128</v>
      </c>
      <c r="D34" s="31">
        <v>128</v>
      </c>
      <c r="E34" s="31">
        <v>140</v>
      </c>
      <c r="F34" s="32"/>
      <c r="G34" s="32"/>
      <c r="H34" s="125">
        <v>4.4030000000000005</v>
      </c>
      <c r="I34" s="125">
        <v>4.138</v>
      </c>
      <c r="J34" s="125">
        <v>3.95</v>
      </c>
      <c r="K34" s="34"/>
    </row>
    <row r="35" spans="1:11" s="35" customFormat="1" ht="11.25" customHeight="1">
      <c r="A35" s="37" t="s">
        <v>27</v>
      </c>
      <c r="B35" s="30"/>
      <c r="C35" s="31">
        <v>32</v>
      </c>
      <c r="D35" s="31">
        <v>30</v>
      </c>
      <c r="E35" s="31">
        <v>35</v>
      </c>
      <c r="F35" s="32"/>
      <c r="G35" s="32"/>
      <c r="H35" s="125">
        <v>1.486</v>
      </c>
      <c r="I35" s="125">
        <v>1.4</v>
      </c>
      <c r="J35" s="125">
        <v>1.65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>
        <v>192</v>
      </c>
      <c r="D37" s="40">
        <v>188</v>
      </c>
      <c r="E37" s="40">
        <v>205</v>
      </c>
      <c r="F37" s="41">
        <f>IF(D37&gt;0,100*E37/D37,0)</f>
        <v>109.04255319148936</v>
      </c>
      <c r="G37" s="42"/>
      <c r="H37" s="126">
        <v>6.897</v>
      </c>
      <c r="I37" s="127">
        <v>6.438000000000001</v>
      </c>
      <c r="J37" s="127">
        <v>6.5</v>
      </c>
      <c r="K37" s="43">
        <f>IF(I37&gt;0,100*J37/I37,0)</f>
        <v>100.96303199751475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194</v>
      </c>
      <c r="D39" s="40">
        <v>194</v>
      </c>
      <c r="E39" s="40">
        <v>170</v>
      </c>
      <c r="F39" s="41">
        <f>IF(D39&gt;0,100*E39/D39,0)</f>
        <v>87.62886597938144</v>
      </c>
      <c r="G39" s="42"/>
      <c r="H39" s="126">
        <v>6.075</v>
      </c>
      <c r="I39" s="127">
        <v>6.075</v>
      </c>
      <c r="J39" s="127">
        <v>3.99</v>
      </c>
      <c r="K39" s="43">
        <f>IF(I39&gt;0,100*J39/I39,0)</f>
        <v>65.67901234567901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205</v>
      </c>
      <c r="D41" s="31">
        <v>180</v>
      </c>
      <c r="E41" s="31">
        <v>100</v>
      </c>
      <c r="F41" s="32"/>
      <c r="G41" s="32"/>
      <c r="H41" s="125">
        <v>15.375</v>
      </c>
      <c r="I41" s="125">
        <v>13.5</v>
      </c>
      <c r="J41" s="125">
        <v>6.5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>
        <v>6</v>
      </c>
      <c r="D43" s="31">
        <v>6</v>
      </c>
      <c r="E43" s="31">
        <v>7</v>
      </c>
      <c r="F43" s="32"/>
      <c r="G43" s="32"/>
      <c r="H43" s="125">
        <v>0.138</v>
      </c>
      <c r="I43" s="125">
        <v>0.132</v>
      </c>
      <c r="J43" s="125">
        <v>0.154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>
        <v>10</v>
      </c>
      <c r="D45" s="31">
        <v>13</v>
      </c>
      <c r="E45" s="31">
        <v>12</v>
      </c>
      <c r="F45" s="32"/>
      <c r="G45" s="32"/>
      <c r="H45" s="125">
        <v>0.28</v>
      </c>
      <c r="I45" s="125">
        <v>0.364</v>
      </c>
      <c r="J45" s="125">
        <v>0.312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>
        <v>569</v>
      </c>
      <c r="D48" s="31">
        <v>715</v>
      </c>
      <c r="E48" s="31">
        <v>674</v>
      </c>
      <c r="F48" s="32"/>
      <c r="G48" s="32"/>
      <c r="H48" s="125">
        <v>25.605</v>
      </c>
      <c r="I48" s="125">
        <v>32.175</v>
      </c>
      <c r="J48" s="125">
        <v>23.59</v>
      </c>
      <c r="K48" s="34"/>
    </row>
    <row r="49" spans="1:11" s="35" customFormat="1" ht="11.25" customHeight="1">
      <c r="A49" s="37" t="s">
        <v>39</v>
      </c>
      <c r="B49" s="30"/>
      <c r="C49" s="31">
        <v>15</v>
      </c>
      <c r="D49" s="31">
        <v>15</v>
      </c>
      <c r="E49" s="31">
        <v>12</v>
      </c>
      <c r="F49" s="32"/>
      <c r="G49" s="32"/>
      <c r="H49" s="125">
        <v>0.54</v>
      </c>
      <c r="I49" s="125">
        <v>0.585</v>
      </c>
      <c r="J49" s="125">
        <v>0.468</v>
      </c>
      <c r="K49" s="34"/>
    </row>
    <row r="50" spans="1:11" s="44" customFormat="1" ht="11.25" customHeight="1">
      <c r="A50" s="45" t="s">
        <v>40</v>
      </c>
      <c r="B50" s="39"/>
      <c r="C50" s="40">
        <v>805</v>
      </c>
      <c r="D50" s="40">
        <v>929</v>
      </c>
      <c r="E50" s="40">
        <v>805</v>
      </c>
      <c r="F50" s="41">
        <f>IF(D50&gt;0,100*E50/D50,0)</f>
        <v>86.65231431646932</v>
      </c>
      <c r="G50" s="42"/>
      <c r="H50" s="126">
        <v>41.937999999999995</v>
      </c>
      <c r="I50" s="127">
        <v>46.756</v>
      </c>
      <c r="J50" s="127">
        <v>31.024</v>
      </c>
      <c r="K50" s="43">
        <f>IF(I50&gt;0,100*J50/I50,0)</f>
        <v>66.35298143553769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255</v>
      </c>
      <c r="D52" s="40">
        <v>255</v>
      </c>
      <c r="E52" s="40">
        <v>255</v>
      </c>
      <c r="F52" s="41">
        <f>IF(D52&gt;0,100*E52/D52,0)</f>
        <v>100</v>
      </c>
      <c r="G52" s="42"/>
      <c r="H52" s="126">
        <v>10.2</v>
      </c>
      <c r="I52" s="127">
        <v>8.8</v>
      </c>
      <c r="J52" s="127">
        <v>8.8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4900</v>
      </c>
      <c r="D54" s="31">
        <v>5300</v>
      </c>
      <c r="E54" s="31">
        <v>4180</v>
      </c>
      <c r="F54" s="32"/>
      <c r="G54" s="32"/>
      <c r="H54" s="125">
        <v>357.7</v>
      </c>
      <c r="I54" s="125">
        <v>408.1</v>
      </c>
      <c r="J54" s="125">
        <v>313.5</v>
      </c>
      <c r="K54" s="34"/>
    </row>
    <row r="55" spans="1:11" s="35" customFormat="1" ht="11.25" customHeight="1">
      <c r="A55" s="37" t="s">
        <v>43</v>
      </c>
      <c r="B55" s="30"/>
      <c r="C55" s="31">
        <v>900</v>
      </c>
      <c r="D55" s="31">
        <v>1515</v>
      </c>
      <c r="E55" s="31">
        <v>1515</v>
      </c>
      <c r="F55" s="32"/>
      <c r="G55" s="32"/>
      <c r="H55" s="125">
        <v>63</v>
      </c>
      <c r="I55" s="125">
        <v>90.9</v>
      </c>
      <c r="J55" s="125">
        <v>90.9</v>
      </c>
      <c r="K55" s="34"/>
    </row>
    <row r="56" spans="1:11" s="35" customFormat="1" ht="11.25" customHeight="1">
      <c r="A56" s="37" t="s">
        <v>44</v>
      </c>
      <c r="B56" s="30"/>
      <c r="C56" s="31">
        <v>800</v>
      </c>
      <c r="D56" s="31">
        <v>780</v>
      </c>
      <c r="E56" s="31">
        <v>1151</v>
      </c>
      <c r="F56" s="32"/>
      <c r="G56" s="32"/>
      <c r="H56" s="125">
        <v>50</v>
      </c>
      <c r="I56" s="125">
        <v>48.8</v>
      </c>
      <c r="J56" s="125">
        <v>78</v>
      </c>
      <c r="K56" s="34"/>
    </row>
    <row r="57" spans="1:11" s="35" customFormat="1" ht="11.25" customHeight="1">
      <c r="A57" s="37" t="s">
        <v>45</v>
      </c>
      <c r="B57" s="30"/>
      <c r="C57" s="31"/>
      <c r="D57" s="31">
        <v>12</v>
      </c>
      <c r="E57" s="31">
        <v>12</v>
      </c>
      <c r="F57" s="32"/>
      <c r="G57" s="32"/>
      <c r="H57" s="125"/>
      <c r="I57" s="125">
        <v>0.48</v>
      </c>
      <c r="J57" s="125">
        <v>0.552</v>
      </c>
      <c r="K57" s="34"/>
    </row>
    <row r="58" spans="1:11" s="35" customFormat="1" ht="11.25" customHeight="1">
      <c r="A58" s="37" t="s">
        <v>46</v>
      </c>
      <c r="B58" s="30"/>
      <c r="C58" s="31">
        <v>847</v>
      </c>
      <c r="D58" s="31">
        <v>894</v>
      </c>
      <c r="E58" s="31">
        <v>925</v>
      </c>
      <c r="F58" s="32"/>
      <c r="G58" s="32"/>
      <c r="H58" s="125">
        <v>57.596</v>
      </c>
      <c r="I58" s="125">
        <v>67.05</v>
      </c>
      <c r="J58" s="125">
        <v>70.855</v>
      </c>
      <c r="K58" s="34"/>
    </row>
    <row r="59" spans="1:11" s="44" customFormat="1" ht="11.25" customHeight="1">
      <c r="A59" s="38" t="s">
        <v>47</v>
      </c>
      <c r="B59" s="39"/>
      <c r="C59" s="40">
        <v>7447</v>
      </c>
      <c r="D59" s="40">
        <v>8501</v>
      </c>
      <c r="E59" s="40">
        <v>7783</v>
      </c>
      <c r="F59" s="41">
        <f>IF(D59&gt;0,100*E59/D59,0)</f>
        <v>91.55393483119633</v>
      </c>
      <c r="G59" s="42"/>
      <c r="H59" s="126">
        <v>528.2959999999999</v>
      </c>
      <c r="I59" s="127">
        <v>615.3299999999999</v>
      </c>
      <c r="J59" s="127">
        <v>553.807</v>
      </c>
      <c r="K59" s="43">
        <f>IF(I59&gt;0,100*J59/I59,0)</f>
        <v>90.00162514423157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110</v>
      </c>
      <c r="D61" s="31">
        <v>150</v>
      </c>
      <c r="E61" s="31">
        <v>150</v>
      </c>
      <c r="F61" s="32"/>
      <c r="G61" s="32"/>
      <c r="H61" s="125">
        <v>3.85</v>
      </c>
      <c r="I61" s="125">
        <v>3.75</v>
      </c>
      <c r="J61" s="125">
        <v>4.2</v>
      </c>
      <c r="K61" s="34"/>
    </row>
    <row r="62" spans="1:11" s="35" customFormat="1" ht="11.25" customHeight="1">
      <c r="A62" s="37" t="s">
        <v>49</v>
      </c>
      <c r="B62" s="30"/>
      <c r="C62" s="31">
        <v>65</v>
      </c>
      <c r="D62" s="31">
        <v>65</v>
      </c>
      <c r="E62" s="31">
        <v>70</v>
      </c>
      <c r="F62" s="32"/>
      <c r="G62" s="32"/>
      <c r="H62" s="125">
        <v>1.8</v>
      </c>
      <c r="I62" s="125">
        <v>1.44</v>
      </c>
      <c r="J62" s="125">
        <v>1.745</v>
      </c>
      <c r="K62" s="34"/>
    </row>
    <row r="63" spans="1:11" s="35" customFormat="1" ht="11.25" customHeight="1">
      <c r="A63" s="37" t="s">
        <v>50</v>
      </c>
      <c r="B63" s="30"/>
      <c r="C63" s="31">
        <v>35</v>
      </c>
      <c r="D63" s="31">
        <v>57</v>
      </c>
      <c r="E63" s="31">
        <v>57</v>
      </c>
      <c r="F63" s="32"/>
      <c r="G63" s="32"/>
      <c r="H63" s="125">
        <v>2.5</v>
      </c>
      <c r="I63" s="125">
        <v>1.672</v>
      </c>
      <c r="J63" s="125">
        <v>3.42</v>
      </c>
      <c r="K63" s="34"/>
    </row>
    <row r="64" spans="1:11" s="44" customFormat="1" ht="11.25" customHeight="1">
      <c r="A64" s="38" t="s">
        <v>51</v>
      </c>
      <c r="B64" s="39"/>
      <c r="C64" s="40">
        <v>210</v>
      </c>
      <c r="D64" s="40">
        <v>272</v>
      </c>
      <c r="E64" s="40">
        <v>277</v>
      </c>
      <c r="F64" s="41">
        <f>IF(D64&gt;0,100*E64/D64,0)</f>
        <v>101.83823529411765</v>
      </c>
      <c r="G64" s="42"/>
      <c r="H64" s="126">
        <v>8.15</v>
      </c>
      <c r="I64" s="127">
        <v>6.861999999999999</v>
      </c>
      <c r="J64" s="127">
        <v>9.365</v>
      </c>
      <c r="K64" s="43">
        <f>IF(I64&gt;0,100*J64/I64,0)</f>
        <v>136.47624599242204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49</v>
      </c>
      <c r="D66" s="40">
        <v>122</v>
      </c>
      <c r="E66" s="40">
        <v>106</v>
      </c>
      <c r="F66" s="41">
        <f>IF(D66&gt;0,100*E66/D66,0)</f>
        <v>86.88524590163935</v>
      </c>
      <c r="G66" s="42"/>
      <c r="H66" s="126">
        <v>2.646</v>
      </c>
      <c r="I66" s="127">
        <v>6.035</v>
      </c>
      <c r="J66" s="127">
        <v>5.82</v>
      </c>
      <c r="K66" s="43">
        <f>IF(I66&gt;0,100*J66/I66,0)</f>
        <v>96.4374482187241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73</v>
      </c>
      <c r="D72" s="31">
        <v>70</v>
      </c>
      <c r="E72" s="31">
        <v>69</v>
      </c>
      <c r="F72" s="32"/>
      <c r="G72" s="32"/>
      <c r="H72" s="125">
        <v>1.7000000000000002</v>
      </c>
      <c r="I72" s="125">
        <v>1.652</v>
      </c>
      <c r="J72" s="125">
        <v>1.613</v>
      </c>
      <c r="K72" s="34"/>
    </row>
    <row r="73" spans="1:11" s="35" customFormat="1" ht="11.25" customHeight="1">
      <c r="A73" s="37" t="s">
        <v>57</v>
      </c>
      <c r="B73" s="30"/>
      <c r="C73" s="31">
        <v>95</v>
      </c>
      <c r="D73" s="31">
        <v>80</v>
      </c>
      <c r="E73" s="31">
        <v>80</v>
      </c>
      <c r="F73" s="32"/>
      <c r="G73" s="32"/>
      <c r="H73" s="125">
        <v>3.74</v>
      </c>
      <c r="I73" s="125">
        <v>3.67</v>
      </c>
      <c r="J73" s="125">
        <v>3.7</v>
      </c>
      <c r="K73" s="34"/>
    </row>
    <row r="74" spans="1:11" s="35" customFormat="1" ht="11.25" customHeight="1">
      <c r="A74" s="37" t="s">
        <v>58</v>
      </c>
      <c r="B74" s="30"/>
      <c r="C74" s="31">
        <v>284</v>
      </c>
      <c r="D74" s="31">
        <v>285</v>
      </c>
      <c r="E74" s="31">
        <v>306</v>
      </c>
      <c r="F74" s="32"/>
      <c r="G74" s="32"/>
      <c r="H74" s="125">
        <v>12.046</v>
      </c>
      <c r="I74" s="125">
        <v>12.825</v>
      </c>
      <c r="J74" s="125">
        <v>13.77</v>
      </c>
      <c r="K74" s="34"/>
    </row>
    <row r="75" spans="1:11" s="35" customFormat="1" ht="11.25" customHeight="1">
      <c r="A75" s="37" t="s">
        <v>59</v>
      </c>
      <c r="B75" s="30"/>
      <c r="C75" s="31">
        <v>135</v>
      </c>
      <c r="D75" s="31">
        <v>135</v>
      </c>
      <c r="E75" s="31">
        <v>131</v>
      </c>
      <c r="F75" s="32"/>
      <c r="G75" s="32"/>
      <c r="H75" s="125">
        <v>5.635</v>
      </c>
      <c r="I75" s="125">
        <v>5.30496</v>
      </c>
      <c r="J75" s="125">
        <v>5.7698100000000005</v>
      </c>
      <c r="K75" s="34"/>
    </row>
    <row r="76" spans="1:11" s="35" customFormat="1" ht="11.25" customHeight="1">
      <c r="A76" s="37" t="s">
        <v>60</v>
      </c>
      <c r="B76" s="30"/>
      <c r="C76" s="31">
        <v>30</v>
      </c>
      <c r="D76" s="31">
        <v>40</v>
      </c>
      <c r="E76" s="31">
        <v>50</v>
      </c>
      <c r="F76" s="32"/>
      <c r="G76" s="32"/>
      <c r="H76" s="125">
        <v>0.657</v>
      </c>
      <c r="I76" s="125">
        <v>1.08</v>
      </c>
      <c r="J76" s="125">
        <v>2</v>
      </c>
      <c r="K76" s="34"/>
    </row>
    <row r="77" spans="1:11" s="35" customFormat="1" ht="11.25" customHeight="1">
      <c r="A77" s="37" t="s">
        <v>61</v>
      </c>
      <c r="B77" s="30"/>
      <c r="C77" s="31">
        <v>95</v>
      </c>
      <c r="D77" s="31">
        <v>100</v>
      </c>
      <c r="E77" s="31">
        <v>122</v>
      </c>
      <c r="F77" s="32"/>
      <c r="G77" s="32"/>
      <c r="H77" s="125">
        <v>3.8</v>
      </c>
      <c r="I77" s="125">
        <v>3.8</v>
      </c>
      <c r="J77" s="125">
        <v>4.6</v>
      </c>
      <c r="K77" s="34"/>
    </row>
    <row r="78" spans="1:11" s="35" customFormat="1" ht="11.25" customHeight="1">
      <c r="A78" s="37" t="s">
        <v>62</v>
      </c>
      <c r="B78" s="30"/>
      <c r="C78" s="31"/>
      <c r="D78" s="31">
        <v>397</v>
      </c>
      <c r="E78" s="31">
        <v>360</v>
      </c>
      <c r="F78" s="32"/>
      <c r="G78" s="32"/>
      <c r="H78" s="125"/>
      <c r="I78" s="125">
        <v>16.665</v>
      </c>
      <c r="J78" s="125">
        <v>19.08</v>
      </c>
      <c r="K78" s="34"/>
    </row>
    <row r="79" spans="1:11" s="35" customFormat="1" ht="11.25" customHeight="1">
      <c r="A79" s="37" t="s">
        <v>63</v>
      </c>
      <c r="B79" s="30"/>
      <c r="C79" s="31">
        <v>435</v>
      </c>
      <c r="D79" s="31">
        <v>371</v>
      </c>
      <c r="E79" s="31">
        <v>400</v>
      </c>
      <c r="F79" s="32"/>
      <c r="G79" s="32"/>
      <c r="H79" s="125">
        <v>23.057000000000002</v>
      </c>
      <c r="I79" s="125">
        <v>17.679</v>
      </c>
      <c r="J79" s="125">
        <v>18.8</v>
      </c>
      <c r="K79" s="34"/>
    </row>
    <row r="80" spans="1:11" s="44" customFormat="1" ht="11.25" customHeight="1">
      <c r="A80" s="45" t="s">
        <v>64</v>
      </c>
      <c r="B80" s="39"/>
      <c r="C80" s="40">
        <v>1147</v>
      </c>
      <c r="D80" s="40">
        <v>1478</v>
      </c>
      <c r="E80" s="40">
        <v>1518</v>
      </c>
      <c r="F80" s="41">
        <f>IF(D80&gt;0,100*E80/D80,0)</f>
        <v>102.7063599458728</v>
      </c>
      <c r="G80" s="42"/>
      <c r="H80" s="126">
        <v>50.635000000000005</v>
      </c>
      <c r="I80" s="127">
        <v>62.67596</v>
      </c>
      <c r="J80" s="127">
        <v>69.33281</v>
      </c>
      <c r="K80" s="43">
        <f>IF(I80&gt;0,100*J80/I80,0)</f>
        <v>110.62105789843504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10635</v>
      </c>
      <c r="D87" s="57">
        <v>12301</v>
      </c>
      <c r="E87" s="57">
        <v>12053</v>
      </c>
      <c r="F87" s="58">
        <f>IF(D87&gt;0,100*E87/D87,0)</f>
        <v>97.9839037476628</v>
      </c>
      <c r="G87" s="42"/>
      <c r="H87" s="128">
        <v>667.3939999999999</v>
      </c>
      <c r="I87" s="129">
        <v>779.1429599999999</v>
      </c>
      <c r="J87" s="129">
        <v>730.62381</v>
      </c>
      <c r="K87" s="58">
        <f>IF(I87&gt;0,100*J87/I87,0)</f>
        <v>93.77275384738125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8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1</v>
      </c>
      <c r="D17" s="40">
        <v>1</v>
      </c>
      <c r="E17" s="40">
        <v>1</v>
      </c>
      <c r="F17" s="41">
        <f>IF(D17&gt;0,100*E17/D17,0)</f>
        <v>100</v>
      </c>
      <c r="G17" s="42"/>
      <c r="H17" s="126">
        <v>0.004</v>
      </c>
      <c r="I17" s="127">
        <v>0.004</v>
      </c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52</v>
      </c>
      <c r="D24" s="40">
        <v>59</v>
      </c>
      <c r="E24" s="40">
        <v>60</v>
      </c>
      <c r="F24" s="41">
        <f>IF(D24&gt;0,100*E24/D24,0)</f>
        <v>101.69491525423729</v>
      </c>
      <c r="G24" s="42"/>
      <c r="H24" s="126">
        <v>1.557</v>
      </c>
      <c r="I24" s="127">
        <v>1.679</v>
      </c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92</v>
      </c>
      <c r="D28" s="31"/>
      <c r="E28" s="31"/>
      <c r="F28" s="32"/>
      <c r="G28" s="32"/>
      <c r="H28" s="125">
        <v>2.116</v>
      </c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>
        <v>92</v>
      </c>
      <c r="D31" s="40"/>
      <c r="E31" s="40"/>
      <c r="F31" s="41"/>
      <c r="G31" s="42"/>
      <c r="H31" s="126">
        <v>2.116</v>
      </c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/>
      <c r="I37" s="127"/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>
        <v>147</v>
      </c>
      <c r="D46" s="31">
        <v>150</v>
      </c>
      <c r="E46" s="31">
        <v>132</v>
      </c>
      <c r="F46" s="32"/>
      <c r="G46" s="32"/>
      <c r="H46" s="125">
        <v>3.675</v>
      </c>
      <c r="I46" s="125">
        <v>3.75</v>
      </c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>
        <v>50</v>
      </c>
      <c r="D48" s="31">
        <v>32</v>
      </c>
      <c r="E48" s="31">
        <v>109</v>
      </c>
      <c r="F48" s="32"/>
      <c r="G48" s="32"/>
      <c r="H48" s="125">
        <v>1.25</v>
      </c>
      <c r="I48" s="125">
        <v>0.8</v>
      </c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>
        <v>197</v>
      </c>
      <c r="D50" s="40">
        <v>182</v>
      </c>
      <c r="E50" s="40">
        <v>241</v>
      </c>
      <c r="F50" s="41">
        <f>IF(D50&gt;0,100*E50/D50,0)</f>
        <v>132.41758241758242</v>
      </c>
      <c r="G50" s="42"/>
      <c r="H50" s="126">
        <v>4.925</v>
      </c>
      <c r="I50" s="127">
        <v>4.55</v>
      </c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9</v>
      </c>
      <c r="D58" s="31"/>
      <c r="E58" s="31"/>
      <c r="F58" s="32"/>
      <c r="G58" s="32"/>
      <c r="H58" s="125">
        <v>0.099</v>
      </c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>
        <v>9</v>
      </c>
      <c r="D59" s="40"/>
      <c r="E59" s="40"/>
      <c r="F59" s="41"/>
      <c r="G59" s="42"/>
      <c r="H59" s="126">
        <v>0.099</v>
      </c>
      <c r="I59" s="127"/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/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/>
      <c r="I66" s="127"/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>
        <v>4</v>
      </c>
      <c r="D78" s="31"/>
      <c r="E78" s="31"/>
      <c r="F78" s="32"/>
      <c r="G78" s="32"/>
      <c r="H78" s="125">
        <v>0.052</v>
      </c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>
        <v>9</v>
      </c>
      <c r="D79" s="31">
        <v>7</v>
      </c>
      <c r="E79" s="31">
        <v>7</v>
      </c>
      <c r="F79" s="32"/>
      <c r="G79" s="32"/>
      <c r="H79" s="125">
        <v>0.14</v>
      </c>
      <c r="I79" s="125">
        <v>0.108</v>
      </c>
      <c r="J79" s="125"/>
      <c r="K79" s="34"/>
    </row>
    <row r="80" spans="1:11" s="44" customFormat="1" ht="11.25" customHeight="1">
      <c r="A80" s="45" t="s">
        <v>64</v>
      </c>
      <c r="B80" s="39"/>
      <c r="C80" s="40">
        <v>13</v>
      </c>
      <c r="D80" s="40">
        <v>7</v>
      </c>
      <c r="E80" s="40">
        <v>7</v>
      </c>
      <c r="F80" s="41">
        <f>IF(D80&gt;0,100*E80/D80,0)</f>
        <v>100</v>
      </c>
      <c r="G80" s="42"/>
      <c r="H80" s="126">
        <v>0.192</v>
      </c>
      <c r="I80" s="127">
        <v>0.108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364</v>
      </c>
      <c r="D87" s="57">
        <v>249</v>
      </c>
      <c r="E87" s="57">
        <v>309</v>
      </c>
      <c r="F87" s="58">
        <f>IF(D87&gt;0,100*E87/D87,0)</f>
        <v>124.09638554216868</v>
      </c>
      <c r="G87" s="42"/>
      <c r="H87" s="128">
        <v>8.893</v>
      </c>
      <c r="I87" s="129">
        <v>6.340999999999999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6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125">
        <v>0.020833333333333336</v>
      </c>
      <c r="I9" s="125">
        <v>0.021</v>
      </c>
      <c r="J9" s="125">
        <v>0.021</v>
      </c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>
        <v>3</v>
      </c>
      <c r="D12" s="31">
        <v>3</v>
      </c>
      <c r="E12" s="31">
        <v>3</v>
      </c>
      <c r="F12" s="32"/>
      <c r="G12" s="32"/>
      <c r="H12" s="125">
        <v>0.07107583333333334</v>
      </c>
      <c r="I12" s="125">
        <v>0.07146666666666666</v>
      </c>
      <c r="J12" s="125">
        <v>0.064</v>
      </c>
      <c r="K12" s="34"/>
    </row>
    <row r="13" spans="1:11" s="44" customFormat="1" ht="11.25" customHeight="1">
      <c r="A13" s="38" t="s">
        <v>12</v>
      </c>
      <c r="B13" s="39"/>
      <c r="C13" s="40">
        <v>4</v>
      </c>
      <c r="D13" s="40">
        <v>4</v>
      </c>
      <c r="E13" s="40">
        <v>4</v>
      </c>
      <c r="F13" s="41">
        <f>IF(D13&gt;0,100*E13/D13,0)</f>
        <v>100</v>
      </c>
      <c r="G13" s="42"/>
      <c r="H13" s="126">
        <v>0.09190916666666668</v>
      </c>
      <c r="I13" s="127">
        <v>0.09246666666666667</v>
      </c>
      <c r="J13" s="127">
        <v>0.085</v>
      </c>
      <c r="K13" s="43">
        <f>IF(I13&gt;0,100*J13/I13,0)</f>
        <v>91.92501802451334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1</v>
      </c>
      <c r="D15" s="40">
        <v>1</v>
      </c>
      <c r="E15" s="40">
        <v>1</v>
      </c>
      <c r="F15" s="41">
        <f>IF(D15&gt;0,100*E15/D15,0)</f>
        <v>100</v>
      </c>
      <c r="G15" s="42"/>
      <c r="H15" s="126">
        <v>0.02</v>
      </c>
      <c r="I15" s="127">
        <v>0.01</v>
      </c>
      <c r="J15" s="127">
        <v>0.01</v>
      </c>
      <c r="K15" s="43">
        <f>IF(I15&gt;0,100*J15/I15,0)</f>
        <v>100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3</v>
      </c>
      <c r="D17" s="40">
        <v>3</v>
      </c>
      <c r="E17" s="40">
        <v>3</v>
      </c>
      <c r="F17" s="41">
        <f>IF(D17&gt;0,100*E17/D17,0)</f>
        <v>100</v>
      </c>
      <c r="G17" s="42"/>
      <c r="H17" s="126">
        <v>0.016</v>
      </c>
      <c r="I17" s="127">
        <v>0.016</v>
      </c>
      <c r="J17" s="127">
        <v>0.016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35</v>
      </c>
      <c r="D19" s="31">
        <v>35</v>
      </c>
      <c r="E19" s="31">
        <v>29</v>
      </c>
      <c r="F19" s="32"/>
      <c r="G19" s="32"/>
      <c r="H19" s="125">
        <v>0.341</v>
      </c>
      <c r="I19" s="125">
        <v>0.341</v>
      </c>
      <c r="J19" s="125">
        <v>0.341</v>
      </c>
      <c r="K19" s="34"/>
    </row>
    <row r="20" spans="1:11" s="35" customFormat="1" ht="11.25" customHeight="1">
      <c r="A20" s="37" t="s">
        <v>16</v>
      </c>
      <c r="B20" s="30"/>
      <c r="C20" s="31">
        <v>2</v>
      </c>
      <c r="D20" s="31">
        <v>2</v>
      </c>
      <c r="E20" s="31">
        <v>2</v>
      </c>
      <c r="F20" s="32"/>
      <c r="G20" s="32"/>
      <c r="H20" s="125">
        <v>0.031</v>
      </c>
      <c r="I20" s="125">
        <v>0.031</v>
      </c>
      <c r="J20" s="125">
        <v>0.015</v>
      </c>
      <c r="K20" s="34"/>
    </row>
    <row r="21" spans="1:11" s="35" customFormat="1" ht="11.25" customHeight="1">
      <c r="A21" s="37" t="s">
        <v>17</v>
      </c>
      <c r="B21" s="30"/>
      <c r="C21" s="31">
        <v>2</v>
      </c>
      <c r="D21" s="31">
        <v>2</v>
      </c>
      <c r="E21" s="31">
        <v>2</v>
      </c>
      <c r="F21" s="32"/>
      <c r="G21" s="32"/>
      <c r="H21" s="125">
        <v>0.031</v>
      </c>
      <c r="I21" s="125">
        <v>0.031</v>
      </c>
      <c r="J21" s="125">
        <v>0.031</v>
      </c>
      <c r="K21" s="34"/>
    </row>
    <row r="22" spans="1:11" s="44" customFormat="1" ht="11.25" customHeight="1">
      <c r="A22" s="38" t="s">
        <v>18</v>
      </c>
      <c r="B22" s="39"/>
      <c r="C22" s="40">
        <v>39</v>
      </c>
      <c r="D22" s="40">
        <v>39</v>
      </c>
      <c r="E22" s="40">
        <v>33</v>
      </c>
      <c r="F22" s="41">
        <f>IF(D22&gt;0,100*E22/D22,0)</f>
        <v>84.61538461538461</v>
      </c>
      <c r="G22" s="42"/>
      <c r="H22" s="126">
        <v>0.403</v>
      </c>
      <c r="I22" s="127">
        <v>0.403</v>
      </c>
      <c r="J22" s="127">
        <v>0.387</v>
      </c>
      <c r="K22" s="43">
        <f>IF(I22&gt;0,100*J22/I22,0)</f>
        <v>96.02977667493796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780</v>
      </c>
      <c r="D24" s="40">
        <v>733</v>
      </c>
      <c r="E24" s="40">
        <v>735</v>
      </c>
      <c r="F24" s="41">
        <f>IF(D24&gt;0,100*E24/D24,0)</f>
        <v>100.27285129604365</v>
      </c>
      <c r="G24" s="42"/>
      <c r="H24" s="126">
        <v>17.193</v>
      </c>
      <c r="I24" s="127">
        <v>15.034</v>
      </c>
      <c r="J24" s="127">
        <v>15.768</v>
      </c>
      <c r="K24" s="43">
        <f>IF(I24&gt;0,100*J24/I24,0)</f>
        <v>104.88226686177997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10</v>
      </c>
      <c r="D26" s="40">
        <v>10</v>
      </c>
      <c r="E26" s="40">
        <v>9</v>
      </c>
      <c r="F26" s="41">
        <f>IF(D26&gt;0,100*E26/D26,0)</f>
        <v>90</v>
      </c>
      <c r="G26" s="42"/>
      <c r="H26" s="126">
        <v>0.22</v>
      </c>
      <c r="I26" s="127">
        <v>0.18</v>
      </c>
      <c r="J26" s="127">
        <v>0.18</v>
      </c>
      <c r="K26" s="43">
        <f>IF(I26&gt;0,100*J26/I26,0)</f>
        <v>100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124</v>
      </c>
      <c r="D28" s="31">
        <v>124</v>
      </c>
      <c r="E28" s="31">
        <v>16</v>
      </c>
      <c r="F28" s="32"/>
      <c r="G28" s="32"/>
      <c r="H28" s="125">
        <v>2.232</v>
      </c>
      <c r="I28" s="125">
        <v>2.232</v>
      </c>
      <c r="J28" s="125">
        <v>2.232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>
        <v>55</v>
      </c>
      <c r="E30" s="31">
        <v>35</v>
      </c>
      <c r="F30" s="32"/>
      <c r="G30" s="32"/>
      <c r="H30" s="125"/>
      <c r="I30" s="125">
        <v>1.1</v>
      </c>
      <c r="J30" s="125">
        <v>0.7</v>
      </c>
      <c r="K30" s="34"/>
    </row>
    <row r="31" spans="1:11" s="44" customFormat="1" ht="11.25" customHeight="1">
      <c r="A31" s="45" t="s">
        <v>24</v>
      </c>
      <c r="B31" s="39"/>
      <c r="C31" s="40">
        <v>124</v>
      </c>
      <c r="D31" s="40">
        <v>179</v>
      </c>
      <c r="E31" s="40">
        <v>51</v>
      </c>
      <c r="F31" s="41">
        <f>IF(D31&gt;0,100*E31/D31,0)</f>
        <v>28.491620111731844</v>
      </c>
      <c r="G31" s="42"/>
      <c r="H31" s="126">
        <v>2.232</v>
      </c>
      <c r="I31" s="127">
        <v>3.3320000000000003</v>
      </c>
      <c r="J31" s="127">
        <v>2.9320000000000004</v>
      </c>
      <c r="K31" s="43">
        <f>IF(I31&gt;0,100*J31/I31,0)</f>
        <v>87.9951980792317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126</v>
      </c>
      <c r="D33" s="31">
        <v>100</v>
      </c>
      <c r="E33" s="31">
        <v>100</v>
      </c>
      <c r="F33" s="32"/>
      <c r="G33" s="32"/>
      <c r="H33" s="125">
        <v>1.06</v>
      </c>
      <c r="I33" s="125">
        <v>0.757</v>
      </c>
      <c r="J33" s="125">
        <v>0.757</v>
      </c>
      <c r="K33" s="34"/>
    </row>
    <row r="34" spans="1:11" s="35" customFormat="1" ht="11.25" customHeight="1">
      <c r="A34" s="37" t="s">
        <v>26</v>
      </c>
      <c r="B34" s="30"/>
      <c r="C34" s="31">
        <v>21</v>
      </c>
      <c r="D34" s="31">
        <v>21</v>
      </c>
      <c r="E34" s="31">
        <v>19</v>
      </c>
      <c r="F34" s="32"/>
      <c r="G34" s="32"/>
      <c r="H34" s="125">
        <v>0.298</v>
      </c>
      <c r="I34" s="125">
        <v>0.291</v>
      </c>
      <c r="J34" s="125">
        <v>0.3</v>
      </c>
      <c r="K34" s="34"/>
    </row>
    <row r="35" spans="1:11" s="35" customFormat="1" ht="11.25" customHeight="1">
      <c r="A35" s="37" t="s">
        <v>27</v>
      </c>
      <c r="B35" s="30"/>
      <c r="C35" s="31">
        <v>37</v>
      </c>
      <c r="D35" s="31">
        <v>30</v>
      </c>
      <c r="E35" s="31">
        <v>30</v>
      </c>
      <c r="F35" s="32"/>
      <c r="G35" s="32"/>
      <c r="H35" s="125">
        <v>0.56</v>
      </c>
      <c r="I35" s="125">
        <v>0.45</v>
      </c>
      <c r="J35" s="125">
        <v>0.45</v>
      </c>
      <c r="K35" s="34"/>
    </row>
    <row r="36" spans="1:11" s="35" customFormat="1" ht="11.25" customHeight="1">
      <c r="A36" s="37" t="s">
        <v>28</v>
      </c>
      <c r="B36" s="30"/>
      <c r="C36" s="31">
        <v>106</v>
      </c>
      <c r="D36" s="31">
        <v>106</v>
      </c>
      <c r="E36" s="31">
        <v>106</v>
      </c>
      <c r="F36" s="32"/>
      <c r="G36" s="32"/>
      <c r="H36" s="125">
        <v>1.591</v>
      </c>
      <c r="I36" s="125">
        <v>1.59</v>
      </c>
      <c r="J36" s="125">
        <v>1.59</v>
      </c>
      <c r="K36" s="34"/>
    </row>
    <row r="37" spans="1:11" s="44" customFormat="1" ht="11.25" customHeight="1">
      <c r="A37" s="38" t="s">
        <v>29</v>
      </c>
      <c r="B37" s="39"/>
      <c r="C37" s="40">
        <v>290</v>
      </c>
      <c r="D37" s="40">
        <v>257</v>
      </c>
      <c r="E37" s="40">
        <v>255</v>
      </c>
      <c r="F37" s="41">
        <f>IF(D37&gt;0,100*E37/D37,0)</f>
        <v>99.22178988326849</v>
      </c>
      <c r="G37" s="42"/>
      <c r="H37" s="126">
        <v>3.5090000000000003</v>
      </c>
      <c r="I37" s="127">
        <v>3.088</v>
      </c>
      <c r="J37" s="127">
        <v>3.097</v>
      </c>
      <c r="K37" s="43">
        <f>IF(I37&gt;0,100*J37/I37,0)</f>
        <v>100.29145077720207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19</v>
      </c>
      <c r="D39" s="40">
        <v>19</v>
      </c>
      <c r="E39" s="40">
        <v>9</v>
      </c>
      <c r="F39" s="41">
        <f>IF(D39&gt;0,100*E39/D39,0)</f>
        <v>47.36842105263158</v>
      </c>
      <c r="G39" s="42"/>
      <c r="H39" s="126">
        <v>0.354</v>
      </c>
      <c r="I39" s="127">
        <v>0.195</v>
      </c>
      <c r="J39" s="127">
        <v>0.195</v>
      </c>
      <c r="K39" s="43">
        <f>IF(I39&gt;0,100*J39/I39,0)</f>
        <v>100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>
        <v>32</v>
      </c>
      <c r="E42" s="31">
        <v>32</v>
      </c>
      <c r="F42" s="32"/>
      <c r="G42" s="32"/>
      <c r="H42" s="125"/>
      <c r="I42" s="125">
        <v>0.8</v>
      </c>
      <c r="J42" s="125">
        <v>0.8</v>
      </c>
      <c r="K42" s="34"/>
    </row>
    <row r="43" spans="1:11" s="35" customFormat="1" ht="11.25" customHeight="1">
      <c r="A43" s="37" t="s">
        <v>33</v>
      </c>
      <c r="B43" s="30"/>
      <c r="C43" s="31">
        <v>2</v>
      </c>
      <c r="D43" s="31">
        <v>2</v>
      </c>
      <c r="E43" s="31">
        <v>2</v>
      </c>
      <c r="F43" s="32"/>
      <c r="G43" s="32"/>
      <c r="H43" s="125">
        <v>0.03</v>
      </c>
      <c r="I43" s="125">
        <v>0.024</v>
      </c>
      <c r="J43" s="125">
        <v>0.024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>
        <v>5</v>
      </c>
      <c r="D45" s="31">
        <v>5</v>
      </c>
      <c r="E45" s="31">
        <v>5</v>
      </c>
      <c r="F45" s="32"/>
      <c r="G45" s="32"/>
      <c r="H45" s="125">
        <v>0.1</v>
      </c>
      <c r="I45" s="125">
        <v>0.12</v>
      </c>
      <c r="J45" s="125">
        <v>0.12</v>
      </c>
      <c r="K45" s="34"/>
    </row>
    <row r="46" spans="1:11" s="35" customFormat="1" ht="11.25" customHeight="1">
      <c r="A46" s="37" t="s">
        <v>36</v>
      </c>
      <c r="B46" s="30"/>
      <c r="C46" s="31">
        <v>26</v>
      </c>
      <c r="D46" s="31">
        <v>26</v>
      </c>
      <c r="E46" s="31">
        <v>11</v>
      </c>
      <c r="F46" s="32"/>
      <c r="G46" s="32"/>
      <c r="H46" s="125">
        <v>0.39</v>
      </c>
      <c r="I46" s="125">
        <v>0.39</v>
      </c>
      <c r="J46" s="125">
        <v>0.39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>
        <v>3</v>
      </c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>
        <v>232</v>
      </c>
      <c r="D48" s="31">
        <v>274</v>
      </c>
      <c r="E48" s="31">
        <v>351</v>
      </c>
      <c r="F48" s="32"/>
      <c r="G48" s="32"/>
      <c r="H48" s="125">
        <v>3.48</v>
      </c>
      <c r="I48" s="125">
        <v>6.014</v>
      </c>
      <c r="J48" s="125">
        <v>6.014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>
        <v>265</v>
      </c>
      <c r="D50" s="40">
        <v>339</v>
      </c>
      <c r="E50" s="40">
        <v>404</v>
      </c>
      <c r="F50" s="41">
        <f>IF(D50&gt;0,100*E50/D50,0)</f>
        <v>119.1740412979351</v>
      </c>
      <c r="G50" s="42"/>
      <c r="H50" s="126">
        <v>4</v>
      </c>
      <c r="I50" s="127">
        <v>7.348000000000001</v>
      </c>
      <c r="J50" s="127">
        <v>7.348000000000001</v>
      </c>
      <c r="K50" s="43">
        <f>IF(I50&gt;0,100*J50/I50,0)</f>
        <v>100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</v>
      </c>
      <c r="D52" s="40">
        <v>1</v>
      </c>
      <c r="E52" s="40">
        <v>1</v>
      </c>
      <c r="F52" s="41">
        <f>IF(D52&gt;0,100*E52/D52,0)</f>
        <v>100</v>
      </c>
      <c r="G52" s="42"/>
      <c r="H52" s="126">
        <v>0.018</v>
      </c>
      <c r="I52" s="127">
        <v>0.018</v>
      </c>
      <c r="J52" s="127">
        <v>0.018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325</v>
      </c>
      <c r="D54" s="31">
        <v>200</v>
      </c>
      <c r="E54" s="31">
        <v>230</v>
      </c>
      <c r="F54" s="32"/>
      <c r="G54" s="32"/>
      <c r="H54" s="125">
        <v>6.875</v>
      </c>
      <c r="I54" s="125">
        <v>5.4</v>
      </c>
      <c r="J54" s="125">
        <v>6.21</v>
      </c>
      <c r="K54" s="34"/>
    </row>
    <row r="55" spans="1:11" s="35" customFormat="1" ht="11.25" customHeight="1">
      <c r="A55" s="37" t="s">
        <v>43</v>
      </c>
      <c r="B55" s="30"/>
      <c r="C55" s="31">
        <v>15</v>
      </c>
      <c r="D55" s="31">
        <v>8</v>
      </c>
      <c r="E55" s="31">
        <v>6</v>
      </c>
      <c r="F55" s="32"/>
      <c r="G55" s="32"/>
      <c r="H55" s="125">
        <v>0.24</v>
      </c>
      <c r="I55" s="125">
        <v>0.128</v>
      </c>
      <c r="J55" s="125">
        <v>0.128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15</v>
      </c>
      <c r="D58" s="31">
        <v>15</v>
      </c>
      <c r="E58" s="31">
        <v>7</v>
      </c>
      <c r="F58" s="32"/>
      <c r="G58" s="32"/>
      <c r="H58" s="125">
        <v>0.27</v>
      </c>
      <c r="I58" s="125">
        <v>0.27</v>
      </c>
      <c r="J58" s="125">
        <v>0.267</v>
      </c>
      <c r="K58" s="34"/>
    </row>
    <row r="59" spans="1:11" s="44" customFormat="1" ht="11.25" customHeight="1">
      <c r="A59" s="38" t="s">
        <v>47</v>
      </c>
      <c r="B59" s="39"/>
      <c r="C59" s="40">
        <v>355</v>
      </c>
      <c r="D59" s="40">
        <v>223</v>
      </c>
      <c r="E59" s="40">
        <v>243</v>
      </c>
      <c r="F59" s="41">
        <f>IF(D59&gt;0,100*E59/D59,0)</f>
        <v>108.96860986547085</v>
      </c>
      <c r="G59" s="42"/>
      <c r="H59" s="126">
        <v>7.385</v>
      </c>
      <c r="I59" s="127">
        <v>5.798</v>
      </c>
      <c r="J59" s="127">
        <v>6.605</v>
      </c>
      <c r="K59" s="43">
        <f>IF(I59&gt;0,100*J59/I59,0)</f>
        <v>113.91859261814419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180</v>
      </c>
      <c r="D61" s="31">
        <v>300</v>
      </c>
      <c r="E61" s="31">
        <v>320</v>
      </c>
      <c r="F61" s="32"/>
      <c r="G61" s="32"/>
      <c r="H61" s="125">
        <v>5</v>
      </c>
      <c r="I61" s="125">
        <v>7.5</v>
      </c>
      <c r="J61" s="125">
        <v>8</v>
      </c>
      <c r="K61" s="34"/>
    </row>
    <row r="62" spans="1:11" s="35" customFormat="1" ht="11.25" customHeight="1">
      <c r="A62" s="37" t="s">
        <v>49</v>
      </c>
      <c r="B62" s="30"/>
      <c r="C62" s="31">
        <v>21</v>
      </c>
      <c r="D62" s="31">
        <v>20</v>
      </c>
      <c r="E62" s="31">
        <v>20</v>
      </c>
      <c r="F62" s="32"/>
      <c r="G62" s="32"/>
      <c r="H62" s="125">
        <v>0.425</v>
      </c>
      <c r="I62" s="125">
        <v>0.45</v>
      </c>
      <c r="J62" s="125">
        <v>0.45</v>
      </c>
      <c r="K62" s="34"/>
    </row>
    <row r="63" spans="1:11" s="35" customFormat="1" ht="11.25" customHeight="1">
      <c r="A63" s="37" t="s">
        <v>50</v>
      </c>
      <c r="B63" s="30"/>
      <c r="C63" s="31">
        <v>166</v>
      </c>
      <c r="D63" s="31">
        <v>179</v>
      </c>
      <c r="E63" s="31">
        <v>179</v>
      </c>
      <c r="F63" s="32"/>
      <c r="G63" s="32"/>
      <c r="H63" s="125">
        <v>2.2</v>
      </c>
      <c r="I63" s="125">
        <v>3.27</v>
      </c>
      <c r="J63" s="125">
        <v>3.27</v>
      </c>
      <c r="K63" s="34"/>
    </row>
    <row r="64" spans="1:11" s="44" customFormat="1" ht="11.25" customHeight="1">
      <c r="A64" s="38" t="s">
        <v>51</v>
      </c>
      <c r="B64" s="39"/>
      <c r="C64" s="40">
        <v>367</v>
      </c>
      <c r="D64" s="40">
        <v>499</v>
      </c>
      <c r="E64" s="40">
        <v>519</v>
      </c>
      <c r="F64" s="41">
        <f>IF(D64&gt;0,100*E64/D64,0)</f>
        <v>104.00801603206413</v>
      </c>
      <c r="G64" s="42"/>
      <c r="H64" s="126">
        <v>7.625</v>
      </c>
      <c r="I64" s="127">
        <v>11.22</v>
      </c>
      <c r="J64" s="127">
        <v>11.719999999999999</v>
      </c>
      <c r="K64" s="43">
        <f>IF(I64&gt;0,100*J64/I64,0)</f>
        <v>104.45632798573975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127</v>
      </c>
      <c r="D66" s="40">
        <v>127</v>
      </c>
      <c r="E66" s="40">
        <v>112</v>
      </c>
      <c r="F66" s="41">
        <f>IF(D66&gt;0,100*E66/D66,0)</f>
        <v>88.18897637795276</v>
      </c>
      <c r="G66" s="42"/>
      <c r="H66" s="126">
        <v>2.35</v>
      </c>
      <c r="I66" s="127">
        <v>1.997</v>
      </c>
      <c r="J66" s="127">
        <v>2.165</v>
      </c>
      <c r="K66" s="43">
        <f>IF(I66&gt;0,100*J66/I66,0)</f>
        <v>108.41261892839259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259</v>
      </c>
      <c r="D68" s="31">
        <v>300</v>
      </c>
      <c r="E68" s="31">
        <v>300</v>
      </c>
      <c r="F68" s="32"/>
      <c r="G68" s="32"/>
      <c r="H68" s="125">
        <v>4.2</v>
      </c>
      <c r="I68" s="125">
        <v>5</v>
      </c>
      <c r="J68" s="125">
        <v>5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>
        <v>259</v>
      </c>
      <c r="D70" s="40">
        <v>300</v>
      </c>
      <c r="E70" s="40">
        <v>300</v>
      </c>
      <c r="F70" s="41">
        <f>IF(D70&gt;0,100*E70/D70,0)</f>
        <v>100</v>
      </c>
      <c r="G70" s="42"/>
      <c r="H70" s="126">
        <v>4.2</v>
      </c>
      <c r="I70" s="127">
        <v>5</v>
      </c>
      <c r="J70" s="127">
        <v>5</v>
      </c>
      <c r="K70" s="43">
        <f>IF(I70&gt;0,100*J70/I70,0)</f>
        <v>100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15</v>
      </c>
      <c r="D72" s="31">
        <v>285</v>
      </c>
      <c r="E72" s="31">
        <v>305</v>
      </c>
      <c r="F72" s="32"/>
      <c r="G72" s="32"/>
      <c r="H72" s="125">
        <v>0.115</v>
      </c>
      <c r="I72" s="125">
        <v>3.055</v>
      </c>
      <c r="J72" s="125">
        <v>3.055</v>
      </c>
      <c r="K72" s="34"/>
    </row>
    <row r="73" spans="1:11" s="35" customFormat="1" ht="11.25" customHeight="1">
      <c r="A73" s="37" t="s">
        <v>57</v>
      </c>
      <c r="B73" s="30"/>
      <c r="C73" s="31">
        <v>15</v>
      </c>
      <c r="D73" s="31">
        <v>8</v>
      </c>
      <c r="E73" s="31">
        <v>65</v>
      </c>
      <c r="F73" s="32"/>
      <c r="G73" s="32"/>
      <c r="H73" s="125">
        <v>0.4</v>
      </c>
      <c r="I73" s="125">
        <v>0.15</v>
      </c>
      <c r="J73" s="125">
        <v>0.98</v>
      </c>
      <c r="K73" s="34"/>
    </row>
    <row r="74" spans="1:11" s="35" customFormat="1" ht="11.25" customHeight="1">
      <c r="A74" s="37" t="s">
        <v>58</v>
      </c>
      <c r="B74" s="30"/>
      <c r="C74" s="31">
        <v>89</v>
      </c>
      <c r="D74" s="31">
        <v>90</v>
      </c>
      <c r="E74" s="31">
        <v>85</v>
      </c>
      <c r="F74" s="32"/>
      <c r="G74" s="32"/>
      <c r="H74" s="125">
        <v>2</v>
      </c>
      <c r="I74" s="125">
        <v>1.8</v>
      </c>
      <c r="J74" s="125">
        <v>1.7</v>
      </c>
      <c r="K74" s="34"/>
    </row>
    <row r="75" spans="1:11" s="35" customFormat="1" ht="11.25" customHeight="1">
      <c r="A75" s="37" t="s">
        <v>59</v>
      </c>
      <c r="B75" s="30"/>
      <c r="C75" s="31">
        <v>113</v>
      </c>
      <c r="D75" s="31">
        <v>18</v>
      </c>
      <c r="E75" s="31">
        <v>68</v>
      </c>
      <c r="F75" s="32"/>
      <c r="G75" s="32"/>
      <c r="H75" s="125">
        <v>1.386</v>
      </c>
      <c r="I75" s="125">
        <v>0.234</v>
      </c>
      <c r="J75" s="125">
        <v>1.0012</v>
      </c>
      <c r="K75" s="34"/>
    </row>
    <row r="76" spans="1:11" s="35" customFormat="1" ht="11.25" customHeight="1">
      <c r="A76" s="37" t="s">
        <v>60</v>
      </c>
      <c r="B76" s="30"/>
      <c r="C76" s="31">
        <v>5</v>
      </c>
      <c r="D76" s="31"/>
      <c r="E76" s="31"/>
      <c r="F76" s="32"/>
      <c r="G76" s="32"/>
      <c r="H76" s="125">
        <v>0.07</v>
      </c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>
        <v>22</v>
      </c>
      <c r="D77" s="31">
        <v>22</v>
      </c>
      <c r="E77" s="31">
        <v>19</v>
      </c>
      <c r="F77" s="32"/>
      <c r="G77" s="32"/>
      <c r="H77" s="125">
        <v>0.551</v>
      </c>
      <c r="I77" s="125">
        <v>0.345</v>
      </c>
      <c r="J77" s="125">
        <v>0.26</v>
      </c>
      <c r="K77" s="34"/>
    </row>
    <row r="78" spans="1:11" s="35" customFormat="1" ht="11.25" customHeight="1">
      <c r="A78" s="37" t="s">
        <v>62</v>
      </c>
      <c r="B78" s="30"/>
      <c r="C78" s="31">
        <v>18</v>
      </c>
      <c r="D78" s="31">
        <v>20</v>
      </c>
      <c r="E78" s="31">
        <v>20</v>
      </c>
      <c r="F78" s="32"/>
      <c r="G78" s="32"/>
      <c r="H78" s="125">
        <v>0.41</v>
      </c>
      <c r="I78" s="125">
        <v>0.4</v>
      </c>
      <c r="J78" s="125">
        <v>0.206</v>
      </c>
      <c r="K78" s="34"/>
    </row>
    <row r="79" spans="1:11" s="35" customFormat="1" ht="11.25" customHeight="1">
      <c r="A79" s="37" t="s">
        <v>63</v>
      </c>
      <c r="B79" s="30"/>
      <c r="C79" s="31">
        <v>33</v>
      </c>
      <c r="D79" s="31">
        <v>26</v>
      </c>
      <c r="E79" s="31">
        <v>25</v>
      </c>
      <c r="F79" s="32"/>
      <c r="G79" s="32"/>
      <c r="H79" s="125">
        <v>0.417</v>
      </c>
      <c r="I79" s="125">
        <v>0.455</v>
      </c>
      <c r="J79" s="125">
        <v>0.45</v>
      </c>
      <c r="K79" s="34"/>
    </row>
    <row r="80" spans="1:11" s="44" customFormat="1" ht="11.25" customHeight="1">
      <c r="A80" s="45" t="s">
        <v>64</v>
      </c>
      <c r="B80" s="39"/>
      <c r="C80" s="40">
        <v>310</v>
      </c>
      <c r="D80" s="40">
        <v>469</v>
      </c>
      <c r="E80" s="40">
        <v>587</v>
      </c>
      <c r="F80" s="41">
        <f>IF(D80&gt;0,100*E80/D80,0)</f>
        <v>125.15991471215352</v>
      </c>
      <c r="G80" s="42"/>
      <c r="H80" s="126">
        <v>5.348999999999999</v>
      </c>
      <c r="I80" s="127">
        <v>6.439</v>
      </c>
      <c r="J80" s="127">
        <v>7.652200000000001</v>
      </c>
      <c r="K80" s="43">
        <f>IF(I80&gt;0,100*J80/I80,0)</f>
        <v>118.84143500543563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19</v>
      </c>
      <c r="D82" s="31">
        <v>19</v>
      </c>
      <c r="E82" s="31">
        <v>25</v>
      </c>
      <c r="F82" s="32"/>
      <c r="G82" s="32"/>
      <c r="H82" s="125">
        <v>0.382</v>
      </c>
      <c r="I82" s="125">
        <v>0.344</v>
      </c>
      <c r="J82" s="125">
        <v>0.344</v>
      </c>
      <c r="K82" s="34"/>
    </row>
    <row r="83" spans="1:11" s="35" customFormat="1" ht="11.25" customHeight="1">
      <c r="A83" s="37" t="s">
        <v>66</v>
      </c>
      <c r="B83" s="30"/>
      <c r="C83" s="31">
        <v>29</v>
      </c>
      <c r="D83" s="31">
        <v>29</v>
      </c>
      <c r="E83" s="31">
        <v>34</v>
      </c>
      <c r="F83" s="32"/>
      <c r="G83" s="32"/>
      <c r="H83" s="125">
        <v>0.59</v>
      </c>
      <c r="I83" s="125">
        <v>0.656</v>
      </c>
      <c r="J83" s="125">
        <v>0.656</v>
      </c>
      <c r="K83" s="34"/>
    </row>
    <row r="84" spans="1:11" s="44" customFormat="1" ht="11.25" customHeight="1">
      <c r="A84" s="38" t="s">
        <v>67</v>
      </c>
      <c r="B84" s="39"/>
      <c r="C84" s="40">
        <v>48</v>
      </c>
      <c r="D84" s="40">
        <v>48</v>
      </c>
      <c r="E84" s="40">
        <v>59</v>
      </c>
      <c r="F84" s="41">
        <f>IF(D84&gt;0,100*E84/D84,0)</f>
        <v>122.91666666666667</v>
      </c>
      <c r="G84" s="42"/>
      <c r="H84" s="126">
        <v>0.972</v>
      </c>
      <c r="I84" s="127">
        <v>1</v>
      </c>
      <c r="J84" s="127">
        <v>1</v>
      </c>
      <c r="K84" s="43">
        <f>IF(I84&gt;0,100*J84/I84,0)</f>
        <v>100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3002</v>
      </c>
      <c r="D87" s="57">
        <v>3251</v>
      </c>
      <c r="E87" s="57">
        <v>3325</v>
      </c>
      <c r="F87" s="58">
        <f>IF(D87&gt;0,100*E87/D87,0)</f>
        <v>102.27622270070748</v>
      </c>
      <c r="G87" s="42"/>
      <c r="H87" s="128">
        <v>55.93790916666667</v>
      </c>
      <c r="I87" s="129">
        <v>61.17046666666667</v>
      </c>
      <c r="J87" s="129">
        <v>64.1782</v>
      </c>
      <c r="K87" s="58">
        <f>IF(I87&gt;0,100*J87/I87,0)</f>
        <v>104.91696973594011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9</v>
      </c>
      <c r="D24" s="40">
        <v>9</v>
      </c>
      <c r="E24" s="40"/>
      <c r="F24" s="41"/>
      <c r="G24" s="42"/>
      <c r="H24" s="126">
        <v>3.12</v>
      </c>
      <c r="I24" s="127">
        <v>2.745</v>
      </c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215</v>
      </c>
      <c r="D26" s="40">
        <v>215</v>
      </c>
      <c r="E26" s="40"/>
      <c r="F26" s="41"/>
      <c r="G26" s="42"/>
      <c r="H26" s="126">
        <v>60</v>
      </c>
      <c r="I26" s="127">
        <v>65</v>
      </c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/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/>
      <c r="I37" s="127"/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12</v>
      </c>
      <c r="D39" s="40">
        <v>11.91</v>
      </c>
      <c r="E39" s="40"/>
      <c r="F39" s="41"/>
      <c r="G39" s="42"/>
      <c r="H39" s="126">
        <v>1.753</v>
      </c>
      <c r="I39" s="127">
        <v>1.845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64</v>
      </c>
      <c r="D54" s="31">
        <v>65</v>
      </c>
      <c r="E54" s="31"/>
      <c r="F54" s="32"/>
      <c r="G54" s="32"/>
      <c r="H54" s="125">
        <v>19.2</v>
      </c>
      <c r="I54" s="125">
        <v>19.5</v>
      </c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>
        <v>151</v>
      </c>
      <c r="D56" s="31">
        <v>147</v>
      </c>
      <c r="E56" s="31"/>
      <c r="F56" s="32"/>
      <c r="G56" s="32"/>
      <c r="H56" s="125">
        <v>37.8</v>
      </c>
      <c r="I56" s="125">
        <v>32</v>
      </c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>
        <v>215</v>
      </c>
      <c r="D59" s="40">
        <v>212</v>
      </c>
      <c r="E59" s="40"/>
      <c r="F59" s="41"/>
      <c r="G59" s="42"/>
      <c r="H59" s="126">
        <v>57</v>
      </c>
      <c r="I59" s="127">
        <v>51.5</v>
      </c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>
        <v>3</v>
      </c>
      <c r="D63" s="31">
        <v>3</v>
      </c>
      <c r="E63" s="31"/>
      <c r="F63" s="32"/>
      <c r="G63" s="32"/>
      <c r="H63" s="125">
        <v>0.225</v>
      </c>
      <c r="I63" s="125">
        <v>0.225</v>
      </c>
      <c r="J63" s="125"/>
      <c r="K63" s="34"/>
    </row>
    <row r="64" spans="1:11" s="44" customFormat="1" ht="11.25" customHeight="1">
      <c r="A64" s="38" t="s">
        <v>51</v>
      </c>
      <c r="B64" s="39"/>
      <c r="C64" s="40">
        <v>3</v>
      </c>
      <c r="D64" s="40">
        <v>3</v>
      </c>
      <c r="E64" s="40"/>
      <c r="F64" s="41"/>
      <c r="G64" s="42"/>
      <c r="H64" s="126">
        <v>0.225</v>
      </c>
      <c r="I64" s="127">
        <v>0.225</v>
      </c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/>
      <c r="I66" s="127"/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>
        <v>2</v>
      </c>
      <c r="D75" s="31">
        <v>2</v>
      </c>
      <c r="E75" s="31"/>
      <c r="F75" s="32"/>
      <c r="G75" s="32"/>
      <c r="H75" s="125">
        <v>0.5</v>
      </c>
      <c r="I75" s="125">
        <v>0.5</v>
      </c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/>
      <c r="I79" s="125"/>
      <c r="J79" s="125"/>
      <c r="K79" s="34"/>
    </row>
    <row r="80" spans="1:11" s="44" customFormat="1" ht="11.25" customHeight="1">
      <c r="A80" s="45" t="s">
        <v>64</v>
      </c>
      <c r="B80" s="39"/>
      <c r="C80" s="40">
        <v>2</v>
      </c>
      <c r="D80" s="40">
        <v>2</v>
      </c>
      <c r="E80" s="40"/>
      <c r="F80" s="41"/>
      <c r="G80" s="42"/>
      <c r="H80" s="126">
        <v>0.5</v>
      </c>
      <c r="I80" s="127">
        <v>0.5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456</v>
      </c>
      <c r="D87" s="57">
        <v>452.90999999999997</v>
      </c>
      <c r="E87" s="57"/>
      <c r="F87" s="58"/>
      <c r="G87" s="42"/>
      <c r="H87" s="128">
        <v>122.59799999999998</v>
      </c>
      <c r="I87" s="129">
        <v>121.815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1</v>
      </c>
      <c r="D24" s="40">
        <v>1</v>
      </c>
      <c r="E24" s="40"/>
      <c r="F24" s="41"/>
      <c r="G24" s="42"/>
      <c r="H24" s="126">
        <v>0.35</v>
      </c>
      <c r="I24" s="127">
        <v>0.315</v>
      </c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47</v>
      </c>
      <c r="D26" s="40">
        <v>47</v>
      </c>
      <c r="E26" s="40"/>
      <c r="F26" s="41"/>
      <c r="G26" s="42"/>
      <c r="H26" s="126">
        <v>5.3</v>
      </c>
      <c r="I26" s="127">
        <v>5.3</v>
      </c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/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/>
      <c r="I37" s="127"/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130">
        <v>0.30872</v>
      </c>
      <c r="D39" s="130">
        <v>0.5</v>
      </c>
      <c r="E39" s="40"/>
      <c r="F39" s="41"/>
      <c r="G39" s="42"/>
      <c r="H39" s="126">
        <v>0.046</v>
      </c>
      <c r="I39" s="127">
        <v>0.075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12</v>
      </c>
      <c r="D54" s="31">
        <v>12</v>
      </c>
      <c r="E54" s="31"/>
      <c r="F54" s="32"/>
      <c r="G54" s="32"/>
      <c r="H54" s="125">
        <v>3</v>
      </c>
      <c r="I54" s="125">
        <v>3</v>
      </c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>
        <v>21.5</v>
      </c>
      <c r="D56" s="31">
        <v>20</v>
      </c>
      <c r="E56" s="31"/>
      <c r="F56" s="32"/>
      <c r="G56" s="32"/>
      <c r="H56" s="125">
        <v>6.3</v>
      </c>
      <c r="I56" s="125">
        <v>6.2</v>
      </c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>
        <v>33.5</v>
      </c>
      <c r="D59" s="40">
        <v>32</v>
      </c>
      <c r="E59" s="40"/>
      <c r="F59" s="41"/>
      <c r="G59" s="42"/>
      <c r="H59" s="126">
        <v>9.3</v>
      </c>
      <c r="I59" s="127">
        <v>9.2</v>
      </c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/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/>
      <c r="I66" s="127"/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</v>
      </c>
      <c r="D72" s="31">
        <v>1</v>
      </c>
      <c r="E72" s="31"/>
      <c r="F72" s="32"/>
      <c r="G72" s="32"/>
      <c r="H72" s="125">
        <v>0.11</v>
      </c>
      <c r="I72" s="125">
        <v>0.11</v>
      </c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>
        <v>2</v>
      </c>
      <c r="D75" s="31">
        <v>15</v>
      </c>
      <c r="E75" s="31"/>
      <c r="F75" s="32"/>
      <c r="G75" s="32"/>
      <c r="H75" s="125">
        <v>0.086</v>
      </c>
      <c r="I75" s="125">
        <v>0.63</v>
      </c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/>
      <c r="I79" s="125"/>
      <c r="J79" s="125"/>
      <c r="K79" s="34"/>
    </row>
    <row r="80" spans="1:11" s="44" customFormat="1" ht="11.25" customHeight="1">
      <c r="A80" s="45" t="s">
        <v>64</v>
      </c>
      <c r="B80" s="39"/>
      <c r="C80" s="40">
        <v>3</v>
      </c>
      <c r="D80" s="40">
        <v>16</v>
      </c>
      <c r="E80" s="40"/>
      <c r="F80" s="41"/>
      <c r="G80" s="42"/>
      <c r="H80" s="126">
        <v>0.196</v>
      </c>
      <c r="I80" s="127">
        <v>0.74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84.80872</v>
      </c>
      <c r="D87" s="57">
        <v>96.5</v>
      </c>
      <c r="E87" s="57"/>
      <c r="F87" s="58"/>
      <c r="G87" s="42"/>
      <c r="H87" s="128">
        <v>15.192</v>
      </c>
      <c r="I87" s="129">
        <v>15.63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/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2</v>
      </c>
      <c r="D15" s="40">
        <v>1</v>
      </c>
      <c r="E15" s="40">
        <v>1</v>
      </c>
      <c r="F15" s="41">
        <f>IF(D15&gt;0,100*E15/D15,0)</f>
        <v>100</v>
      </c>
      <c r="G15" s="42"/>
      <c r="H15" s="126">
        <v>0.03</v>
      </c>
      <c r="I15" s="127">
        <v>0.015</v>
      </c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1</v>
      </c>
      <c r="D17" s="40"/>
      <c r="E17" s="40"/>
      <c r="F17" s="41"/>
      <c r="G17" s="42"/>
      <c r="H17" s="126">
        <v>0.012</v>
      </c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>
        <v>63</v>
      </c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>
        <v>63</v>
      </c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4451</v>
      </c>
      <c r="D24" s="40">
        <v>5077</v>
      </c>
      <c r="E24" s="40">
        <v>4917</v>
      </c>
      <c r="F24" s="41">
        <f>IF(D24&gt;0,100*E24/D24,0)</f>
        <v>96.84853259799094</v>
      </c>
      <c r="G24" s="42"/>
      <c r="H24" s="126">
        <v>53.591</v>
      </c>
      <c r="I24" s="127">
        <v>63.48</v>
      </c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190</v>
      </c>
      <c r="D26" s="40">
        <v>200</v>
      </c>
      <c r="E26" s="40">
        <v>200</v>
      </c>
      <c r="F26" s="41">
        <f>IF(D26&gt;0,100*E26/D26,0)</f>
        <v>100</v>
      </c>
      <c r="G26" s="42"/>
      <c r="H26" s="126">
        <v>2.5</v>
      </c>
      <c r="I26" s="127">
        <v>2.5</v>
      </c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>
        <v>100</v>
      </c>
      <c r="D30" s="31">
        <v>470</v>
      </c>
      <c r="E30" s="31">
        <v>363</v>
      </c>
      <c r="F30" s="32"/>
      <c r="G30" s="32"/>
      <c r="H30" s="125">
        <v>1.5</v>
      </c>
      <c r="I30" s="125">
        <v>11.75</v>
      </c>
      <c r="J30" s="125"/>
      <c r="K30" s="34"/>
    </row>
    <row r="31" spans="1:11" s="44" customFormat="1" ht="11.25" customHeight="1">
      <c r="A31" s="45" t="s">
        <v>24</v>
      </c>
      <c r="B31" s="39"/>
      <c r="C31" s="40">
        <v>100</v>
      </c>
      <c r="D31" s="40">
        <v>470</v>
      </c>
      <c r="E31" s="40">
        <v>363</v>
      </c>
      <c r="F31" s="41">
        <f>IF(D31&gt;0,100*E31/D31,0)</f>
        <v>77.23404255319149</v>
      </c>
      <c r="G31" s="42"/>
      <c r="H31" s="126">
        <v>1.5</v>
      </c>
      <c r="I31" s="127">
        <v>11.75</v>
      </c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70</v>
      </c>
      <c r="D33" s="31">
        <v>50</v>
      </c>
      <c r="E33" s="31">
        <v>50</v>
      </c>
      <c r="F33" s="32"/>
      <c r="G33" s="32"/>
      <c r="H33" s="125">
        <v>1.381</v>
      </c>
      <c r="I33" s="125">
        <v>1.05</v>
      </c>
      <c r="J33" s="125"/>
      <c r="K33" s="34"/>
    </row>
    <row r="34" spans="1:11" s="35" customFormat="1" ht="11.25" customHeight="1">
      <c r="A34" s="37" t="s">
        <v>26</v>
      </c>
      <c r="B34" s="30"/>
      <c r="C34" s="31">
        <v>9</v>
      </c>
      <c r="D34" s="31">
        <v>9</v>
      </c>
      <c r="E34" s="31">
        <v>9</v>
      </c>
      <c r="F34" s="32"/>
      <c r="G34" s="32"/>
      <c r="H34" s="125">
        <v>0.201</v>
      </c>
      <c r="I34" s="125">
        <v>0.203</v>
      </c>
      <c r="J34" s="125"/>
      <c r="K34" s="34"/>
    </row>
    <row r="35" spans="1:11" s="35" customFormat="1" ht="11.25" customHeight="1">
      <c r="A35" s="37" t="s">
        <v>27</v>
      </c>
      <c r="B35" s="30"/>
      <c r="C35" s="31">
        <v>6</v>
      </c>
      <c r="D35" s="31">
        <v>6</v>
      </c>
      <c r="E35" s="31">
        <v>6</v>
      </c>
      <c r="F35" s="32"/>
      <c r="G35" s="32"/>
      <c r="H35" s="125">
        <v>0.14</v>
      </c>
      <c r="I35" s="125">
        <v>0.14</v>
      </c>
      <c r="J35" s="125"/>
      <c r="K35" s="34"/>
    </row>
    <row r="36" spans="1:11" s="35" customFormat="1" ht="11.25" customHeight="1">
      <c r="A36" s="37" t="s">
        <v>28</v>
      </c>
      <c r="B36" s="30"/>
      <c r="C36" s="31">
        <v>29</v>
      </c>
      <c r="D36" s="31">
        <v>29</v>
      </c>
      <c r="E36" s="31">
        <v>29</v>
      </c>
      <c r="F36" s="32"/>
      <c r="G36" s="32"/>
      <c r="H36" s="125">
        <v>0.608</v>
      </c>
      <c r="I36" s="125">
        <v>0.58</v>
      </c>
      <c r="J36" s="125"/>
      <c r="K36" s="34"/>
    </row>
    <row r="37" spans="1:11" s="44" customFormat="1" ht="11.25" customHeight="1">
      <c r="A37" s="38" t="s">
        <v>29</v>
      </c>
      <c r="B37" s="39"/>
      <c r="C37" s="40">
        <v>114</v>
      </c>
      <c r="D37" s="40">
        <v>94</v>
      </c>
      <c r="E37" s="40">
        <v>94</v>
      </c>
      <c r="F37" s="41">
        <f>IF(D37&gt;0,100*E37/D37,0)</f>
        <v>100</v>
      </c>
      <c r="G37" s="42"/>
      <c r="H37" s="126">
        <v>2.33</v>
      </c>
      <c r="I37" s="127">
        <v>1.9730000000000003</v>
      </c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46</v>
      </c>
      <c r="D39" s="40">
        <v>60</v>
      </c>
      <c r="E39" s="40">
        <v>60</v>
      </c>
      <c r="F39" s="41">
        <f>IF(D39&gt;0,100*E39/D39,0)</f>
        <v>100</v>
      </c>
      <c r="G39" s="42"/>
      <c r="H39" s="126">
        <v>0.775</v>
      </c>
      <c r="I39" s="127">
        <v>0.8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>
        <v>10</v>
      </c>
      <c r="D42" s="31">
        <v>10</v>
      </c>
      <c r="E42" s="31">
        <v>10</v>
      </c>
      <c r="F42" s="32"/>
      <c r="G42" s="32"/>
      <c r="H42" s="125">
        <v>0.15</v>
      </c>
      <c r="I42" s="125">
        <v>0.15</v>
      </c>
      <c r="J42" s="125"/>
      <c r="K42" s="34"/>
    </row>
    <row r="43" spans="1:11" s="35" customFormat="1" ht="11.25" customHeight="1">
      <c r="A43" s="37" t="s">
        <v>33</v>
      </c>
      <c r="B43" s="30"/>
      <c r="C43" s="31">
        <v>30</v>
      </c>
      <c r="D43" s="31">
        <v>30</v>
      </c>
      <c r="E43" s="31">
        <v>28</v>
      </c>
      <c r="F43" s="32"/>
      <c r="G43" s="32"/>
      <c r="H43" s="125">
        <v>0.45</v>
      </c>
      <c r="I43" s="125">
        <v>0.45</v>
      </c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>
        <v>20</v>
      </c>
      <c r="D46" s="31">
        <v>20</v>
      </c>
      <c r="E46" s="31">
        <v>20</v>
      </c>
      <c r="F46" s="32"/>
      <c r="G46" s="32"/>
      <c r="H46" s="125">
        <v>0.4</v>
      </c>
      <c r="I46" s="125">
        <v>0.36</v>
      </c>
      <c r="J46" s="125"/>
      <c r="K46" s="34"/>
    </row>
    <row r="47" spans="1:11" s="35" customFormat="1" ht="11.25" customHeight="1">
      <c r="A47" s="37" t="s">
        <v>37</v>
      </c>
      <c r="B47" s="30"/>
      <c r="C47" s="31">
        <v>3</v>
      </c>
      <c r="D47" s="31">
        <v>4</v>
      </c>
      <c r="E47" s="31">
        <v>18</v>
      </c>
      <c r="F47" s="32"/>
      <c r="G47" s="32"/>
      <c r="H47" s="125">
        <v>0.048</v>
      </c>
      <c r="I47" s="125">
        <v>0.04</v>
      </c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>
        <v>1</v>
      </c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>
        <v>63</v>
      </c>
      <c r="D50" s="40">
        <v>64</v>
      </c>
      <c r="E50" s="40">
        <v>77</v>
      </c>
      <c r="F50" s="41">
        <f>IF(D50&gt;0,100*E50/D50,0)</f>
        <v>120.3125</v>
      </c>
      <c r="G50" s="42"/>
      <c r="H50" s="126">
        <v>1.048</v>
      </c>
      <c r="I50" s="127">
        <v>1</v>
      </c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</v>
      </c>
      <c r="D52" s="40">
        <v>1</v>
      </c>
      <c r="E52" s="40">
        <v>1</v>
      </c>
      <c r="F52" s="41">
        <f>IF(D52&gt;0,100*E52/D52,0)</f>
        <v>100</v>
      </c>
      <c r="G52" s="42"/>
      <c r="H52" s="126">
        <v>0.01</v>
      </c>
      <c r="I52" s="127">
        <v>0.01</v>
      </c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2200</v>
      </c>
      <c r="D54" s="31">
        <v>2150</v>
      </c>
      <c r="E54" s="31">
        <v>1800</v>
      </c>
      <c r="F54" s="32"/>
      <c r="G54" s="32"/>
      <c r="H54" s="125">
        <v>30.45</v>
      </c>
      <c r="I54" s="125">
        <v>30.745</v>
      </c>
      <c r="J54" s="125"/>
      <c r="K54" s="34"/>
    </row>
    <row r="55" spans="1:11" s="35" customFormat="1" ht="11.25" customHeight="1">
      <c r="A55" s="37" t="s">
        <v>43</v>
      </c>
      <c r="B55" s="30"/>
      <c r="C55" s="31">
        <v>3</v>
      </c>
      <c r="D55" s="31">
        <v>26</v>
      </c>
      <c r="E55" s="31">
        <v>57</v>
      </c>
      <c r="F55" s="32"/>
      <c r="G55" s="32"/>
      <c r="H55" s="125">
        <v>0.032</v>
      </c>
      <c r="I55" s="125">
        <v>0.276</v>
      </c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10</v>
      </c>
      <c r="D58" s="31">
        <v>11</v>
      </c>
      <c r="E58" s="31">
        <v>8</v>
      </c>
      <c r="F58" s="32"/>
      <c r="G58" s="32"/>
      <c r="H58" s="125">
        <v>0.14</v>
      </c>
      <c r="I58" s="125">
        <v>0.132</v>
      </c>
      <c r="J58" s="125"/>
      <c r="K58" s="34"/>
    </row>
    <row r="59" spans="1:11" s="44" customFormat="1" ht="11.25" customHeight="1">
      <c r="A59" s="38" t="s">
        <v>47</v>
      </c>
      <c r="B59" s="39"/>
      <c r="C59" s="40">
        <v>2213</v>
      </c>
      <c r="D59" s="40">
        <v>2187</v>
      </c>
      <c r="E59" s="40">
        <v>1865</v>
      </c>
      <c r="F59" s="41">
        <f>IF(D59&gt;0,100*E59/D59,0)</f>
        <v>85.2766346593507</v>
      </c>
      <c r="G59" s="42"/>
      <c r="H59" s="126">
        <v>30.622</v>
      </c>
      <c r="I59" s="127">
        <v>31.153000000000002</v>
      </c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1900</v>
      </c>
      <c r="D61" s="31">
        <v>2095</v>
      </c>
      <c r="E61" s="31">
        <v>1950</v>
      </c>
      <c r="F61" s="32"/>
      <c r="G61" s="32"/>
      <c r="H61" s="125">
        <v>36</v>
      </c>
      <c r="I61" s="125">
        <v>42.948</v>
      </c>
      <c r="J61" s="125"/>
      <c r="K61" s="34"/>
    </row>
    <row r="62" spans="1:11" s="35" customFormat="1" ht="11.25" customHeight="1">
      <c r="A62" s="37" t="s">
        <v>49</v>
      </c>
      <c r="B62" s="30"/>
      <c r="C62" s="31">
        <v>55</v>
      </c>
      <c r="D62" s="31">
        <v>51</v>
      </c>
      <c r="E62" s="31">
        <v>75</v>
      </c>
      <c r="F62" s="32"/>
      <c r="G62" s="32"/>
      <c r="H62" s="125">
        <v>1.41</v>
      </c>
      <c r="I62" s="125">
        <v>1.097</v>
      </c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>
        <v>1955</v>
      </c>
      <c r="D64" s="40">
        <v>2146</v>
      </c>
      <c r="E64" s="40">
        <v>2025</v>
      </c>
      <c r="F64" s="41">
        <f>IF(D64&gt;0,100*E64/D64,0)</f>
        <v>94.36160298229264</v>
      </c>
      <c r="G64" s="42"/>
      <c r="H64" s="126">
        <v>37.41</v>
      </c>
      <c r="I64" s="127">
        <v>44.045</v>
      </c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11499</v>
      </c>
      <c r="D66" s="40">
        <v>12001</v>
      </c>
      <c r="E66" s="40">
        <v>11728</v>
      </c>
      <c r="F66" s="41">
        <f>IF(D66&gt;0,100*E66/D66,0)</f>
        <v>97.72518956753603</v>
      </c>
      <c r="G66" s="42"/>
      <c r="H66" s="126">
        <v>206.982</v>
      </c>
      <c r="I66" s="127">
        <v>206.207</v>
      </c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1747</v>
      </c>
      <c r="D68" s="31">
        <v>2586</v>
      </c>
      <c r="E68" s="31">
        <v>2300</v>
      </c>
      <c r="F68" s="32"/>
      <c r="G68" s="32"/>
      <c r="H68" s="125">
        <v>21.6</v>
      </c>
      <c r="I68" s="125">
        <v>29.95</v>
      </c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>
        <v>1747</v>
      </c>
      <c r="D70" s="40">
        <v>2586</v>
      </c>
      <c r="E70" s="40">
        <v>2300</v>
      </c>
      <c r="F70" s="41">
        <f>IF(D70&gt;0,100*E70/D70,0)</f>
        <v>88.94044856921887</v>
      </c>
      <c r="G70" s="42"/>
      <c r="H70" s="126">
        <v>21.6</v>
      </c>
      <c r="I70" s="127">
        <v>29.95</v>
      </c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383</v>
      </c>
      <c r="D72" s="31">
        <v>410</v>
      </c>
      <c r="E72" s="31">
        <v>410</v>
      </c>
      <c r="F72" s="32"/>
      <c r="G72" s="32"/>
      <c r="H72" s="125">
        <v>9.781</v>
      </c>
      <c r="I72" s="125">
        <v>10.39</v>
      </c>
      <c r="J72" s="125"/>
      <c r="K72" s="34"/>
    </row>
    <row r="73" spans="1:11" s="35" customFormat="1" ht="11.25" customHeight="1">
      <c r="A73" s="37" t="s">
        <v>57</v>
      </c>
      <c r="B73" s="30"/>
      <c r="C73" s="31">
        <v>700</v>
      </c>
      <c r="D73" s="31">
        <v>480</v>
      </c>
      <c r="E73" s="31">
        <v>400</v>
      </c>
      <c r="F73" s="32"/>
      <c r="G73" s="32"/>
      <c r="H73" s="125">
        <v>24.05</v>
      </c>
      <c r="I73" s="125">
        <v>8.85</v>
      </c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>
        <v>557</v>
      </c>
      <c r="D75" s="31">
        <v>914</v>
      </c>
      <c r="E75" s="31">
        <v>914</v>
      </c>
      <c r="F75" s="32"/>
      <c r="G75" s="32"/>
      <c r="H75" s="125">
        <v>8.355</v>
      </c>
      <c r="I75" s="125">
        <v>15.9493</v>
      </c>
      <c r="J75" s="125"/>
      <c r="K75" s="34"/>
    </row>
    <row r="76" spans="1:11" s="35" customFormat="1" ht="11.25" customHeight="1">
      <c r="A76" s="37" t="s">
        <v>60</v>
      </c>
      <c r="B76" s="30"/>
      <c r="C76" s="31">
        <v>5</v>
      </c>
      <c r="D76" s="31">
        <v>3</v>
      </c>
      <c r="E76" s="31">
        <v>5</v>
      </c>
      <c r="F76" s="32"/>
      <c r="G76" s="32"/>
      <c r="H76" s="125">
        <v>0.082</v>
      </c>
      <c r="I76" s="125">
        <v>0.039</v>
      </c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>
        <v>30</v>
      </c>
      <c r="D79" s="31">
        <v>50</v>
      </c>
      <c r="E79" s="31">
        <v>50</v>
      </c>
      <c r="F79" s="32"/>
      <c r="G79" s="32"/>
      <c r="H79" s="125">
        <v>0.27</v>
      </c>
      <c r="I79" s="125">
        <v>0.575</v>
      </c>
      <c r="J79" s="125"/>
      <c r="K79" s="34"/>
    </row>
    <row r="80" spans="1:11" s="44" customFormat="1" ht="11.25" customHeight="1">
      <c r="A80" s="45" t="s">
        <v>64</v>
      </c>
      <c r="B80" s="39"/>
      <c r="C80" s="40">
        <v>1675</v>
      </c>
      <c r="D80" s="40">
        <v>1857</v>
      </c>
      <c r="E80" s="40">
        <v>1779</v>
      </c>
      <c r="F80" s="41">
        <f>IF(D80&gt;0,100*E80/D80,0)</f>
        <v>95.79967689822294</v>
      </c>
      <c r="G80" s="42"/>
      <c r="H80" s="126">
        <v>42.53800000000001</v>
      </c>
      <c r="I80" s="127">
        <v>35.80330000000001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24057</v>
      </c>
      <c r="D87" s="57">
        <v>26744</v>
      </c>
      <c r="E87" s="57">
        <v>25473</v>
      </c>
      <c r="F87" s="58">
        <f>IF(D87&gt;0,100*E87/D87,0)</f>
        <v>95.24753215674544</v>
      </c>
      <c r="G87" s="42"/>
      <c r="H87" s="128">
        <v>400.94800000000004</v>
      </c>
      <c r="I87" s="129">
        <v>428.68629999999996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2</v>
      </c>
      <c r="D24" s="40">
        <v>2</v>
      </c>
      <c r="E24" s="40">
        <v>4</v>
      </c>
      <c r="F24" s="41">
        <f>IF(D24&gt;0,100*E24/D24,0)</f>
        <v>200</v>
      </c>
      <c r="G24" s="42"/>
      <c r="H24" s="126">
        <v>0.07</v>
      </c>
      <c r="I24" s="127">
        <v>0.068</v>
      </c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17</v>
      </c>
      <c r="D26" s="40">
        <v>15</v>
      </c>
      <c r="E26" s="40">
        <v>15</v>
      </c>
      <c r="F26" s="41">
        <f>IF(D26&gt;0,100*E26/D26,0)</f>
        <v>100</v>
      </c>
      <c r="G26" s="42"/>
      <c r="H26" s="126">
        <v>0.38</v>
      </c>
      <c r="I26" s="127">
        <v>0.35</v>
      </c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>
        <v>1</v>
      </c>
      <c r="E30" s="31">
        <v>1</v>
      </c>
      <c r="F30" s="32"/>
      <c r="G30" s="32"/>
      <c r="H30" s="125"/>
      <c r="I30" s="125">
        <v>0.03</v>
      </c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>
        <v>1</v>
      </c>
      <c r="E31" s="40">
        <v>1</v>
      </c>
      <c r="F31" s="41">
        <f>IF(D31&gt;0,100*E31/D31,0)</f>
        <v>100</v>
      </c>
      <c r="G31" s="42"/>
      <c r="H31" s="126"/>
      <c r="I31" s="127">
        <v>0.03</v>
      </c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150</v>
      </c>
      <c r="D33" s="31">
        <v>100</v>
      </c>
      <c r="E33" s="31">
        <v>110</v>
      </c>
      <c r="F33" s="32"/>
      <c r="G33" s="32"/>
      <c r="H33" s="125">
        <v>3.1</v>
      </c>
      <c r="I33" s="125">
        <v>2.74</v>
      </c>
      <c r="J33" s="125"/>
      <c r="K33" s="34"/>
    </row>
    <row r="34" spans="1:11" s="35" customFormat="1" ht="11.25" customHeight="1">
      <c r="A34" s="37" t="s">
        <v>26</v>
      </c>
      <c r="B34" s="30"/>
      <c r="C34" s="31">
        <v>20</v>
      </c>
      <c r="D34" s="31">
        <v>17</v>
      </c>
      <c r="E34" s="31">
        <v>17</v>
      </c>
      <c r="F34" s="32"/>
      <c r="G34" s="32"/>
      <c r="H34" s="125">
        <v>0.338</v>
      </c>
      <c r="I34" s="125">
        <v>0.419</v>
      </c>
      <c r="J34" s="125"/>
      <c r="K34" s="34"/>
    </row>
    <row r="35" spans="1:11" s="35" customFormat="1" ht="11.25" customHeight="1">
      <c r="A35" s="37" t="s">
        <v>27</v>
      </c>
      <c r="B35" s="30"/>
      <c r="C35" s="31">
        <v>2</v>
      </c>
      <c r="D35" s="31">
        <v>2</v>
      </c>
      <c r="E35" s="31">
        <v>2</v>
      </c>
      <c r="F35" s="32"/>
      <c r="G35" s="32"/>
      <c r="H35" s="125">
        <v>0.05</v>
      </c>
      <c r="I35" s="125">
        <v>0.05</v>
      </c>
      <c r="J35" s="125"/>
      <c r="K35" s="34"/>
    </row>
    <row r="36" spans="1:11" s="35" customFormat="1" ht="11.25" customHeight="1">
      <c r="A36" s="37" t="s">
        <v>28</v>
      </c>
      <c r="B36" s="30"/>
      <c r="C36" s="31">
        <v>132</v>
      </c>
      <c r="D36" s="31">
        <v>82</v>
      </c>
      <c r="E36" s="31">
        <v>82</v>
      </c>
      <c r="F36" s="32"/>
      <c r="G36" s="32"/>
      <c r="H36" s="125">
        <v>2.64</v>
      </c>
      <c r="I36" s="125">
        <v>1.968</v>
      </c>
      <c r="J36" s="125"/>
      <c r="K36" s="34"/>
    </row>
    <row r="37" spans="1:11" s="44" customFormat="1" ht="11.25" customHeight="1">
      <c r="A37" s="38" t="s">
        <v>29</v>
      </c>
      <c r="B37" s="39"/>
      <c r="C37" s="40">
        <v>304</v>
      </c>
      <c r="D37" s="40">
        <v>201</v>
      </c>
      <c r="E37" s="40">
        <v>211</v>
      </c>
      <c r="F37" s="41">
        <f>IF(D37&gt;0,100*E37/D37,0)</f>
        <v>104.97512437810946</v>
      </c>
      <c r="G37" s="42"/>
      <c r="H37" s="126">
        <v>6.128</v>
      </c>
      <c r="I37" s="127">
        <v>5.177</v>
      </c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36</v>
      </c>
      <c r="D39" s="40">
        <v>30</v>
      </c>
      <c r="E39" s="40">
        <v>32</v>
      </c>
      <c r="F39" s="41">
        <f>IF(D39&gt;0,100*E39/D39,0)</f>
        <v>106.66666666666667</v>
      </c>
      <c r="G39" s="42"/>
      <c r="H39" s="126">
        <v>0.629</v>
      </c>
      <c r="I39" s="127">
        <v>0.545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>
        <v>8</v>
      </c>
      <c r="D46" s="31">
        <v>4</v>
      </c>
      <c r="E46" s="31">
        <v>4</v>
      </c>
      <c r="F46" s="32"/>
      <c r="G46" s="32"/>
      <c r="H46" s="125">
        <v>0.12</v>
      </c>
      <c r="I46" s="125">
        <v>0.06</v>
      </c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>
        <v>8</v>
      </c>
      <c r="D50" s="40">
        <v>4</v>
      </c>
      <c r="E50" s="40">
        <v>4</v>
      </c>
      <c r="F50" s="41">
        <f>IF(D50&gt;0,100*E50/D50,0)</f>
        <v>100</v>
      </c>
      <c r="G50" s="42"/>
      <c r="H50" s="126">
        <v>0.12</v>
      </c>
      <c r="I50" s="127">
        <v>0.06</v>
      </c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</v>
      </c>
      <c r="D52" s="40"/>
      <c r="E52" s="40"/>
      <c r="F52" s="41"/>
      <c r="G52" s="42"/>
      <c r="H52" s="126">
        <v>0.02</v>
      </c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2</v>
      </c>
      <c r="D58" s="31">
        <v>2</v>
      </c>
      <c r="E58" s="31">
        <v>2</v>
      </c>
      <c r="F58" s="32"/>
      <c r="G58" s="32"/>
      <c r="H58" s="125">
        <v>0.05</v>
      </c>
      <c r="I58" s="125">
        <v>0.046</v>
      </c>
      <c r="J58" s="125"/>
      <c r="K58" s="34"/>
    </row>
    <row r="59" spans="1:11" s="44" customFormat="1" ht="11.25" customHeight="1">
      <c r="A59" s="38" t="s">
        <v>47</v>
      </c>
      <c r="B59" s="39"/>
      <c r="C59" s="40">
        <v>2</v>
      </c>
      <c r="D59" s="40">
        <v>2</v>
      </c>
      <c r="E59" s="40">
        <v>2</v>
      </c>
      <c r="F59" s="41">
        <f>IF(D59&gt;0,100*E59/D59,0)</f>
        <v>100</v>
      </c>
      <c r="G59" s="42"/>
      <c r="H59" s="126">
        <v>0.05</v>
      </c>
      <c r="I59" s="127">
        <v>0.046</v>
      </c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220</v>
      </c>
      <c r="D61" s="31">
        <v>220</v>
      </c>
      <c r="E61" s="31">
        <v>280</v>
      </c>
      <c r="F61" s="32"/>
      <c r="G61" s="32"/>
      <c r="H61" s="125">
        <v>15</v>
      </c>
      <c r="I61" s="125">
        <v>15</v>
      </c>
      <c r="J61" s="125"/>
      <c r="K61" s="34"/>
    </row>
    <row r="62" spans="1:11" s="35" customFormat="1" ht="11.25" customHeight="1">
      <c r="A62" s="37" t="s">
        <v>49</v>
      </c>
      <c r="B62" s="30"/>
      <c r="C62" s="31">
        <v>5</v>
      </c>
      <c r="D62" s="31">
        <v>5</v>
      </c>
      <c r="E62" s="31">
        <v>5</v>
      </c>
      <c r="F62" s="32"/>
      <c r="G62" s="32"/>
      <c r="H62" s="125">
        <v>0.11</v>
      </c>
      <c r="I62" s="125">
        <v>0.11</v>
      </c>
      <c r="J62" s="125"/>
      <c r="K62" s="34"/>
    </row>
    <row r="63" spans="1:11" s="35" customFormat="1" ht="11.25" customHeight="1">
      <c r="A63" s="37" t="s">
        <v>50</v>
      </c>
      <c r="B63" s="30"/>
      <c r="C63" s="31">
        <v>13</v>
      </c>
      <c r="D63" s="31">
        <v>83</v>
      </c>
      <c r="E63" s="31">
        <v>83</v>
      </c>
      <c r="F63" s="32"/>
      <c r="G63" s="32"/>
      <c r="H63" s="125">
        <v>0.338</v>
      </c>
      <c r="I63" s="125">
        <v>2.324</v>
      </c>
      <c r="J63" s="125"/>
      <c r="K63" s="34"/>
    </row>
    <row r="64" spans="1:11" s="44" customFormat="1" ht="11.25" customHeight="1">
      <c r="A64" s="38" t="s">
        <v>51</v>
      </c>
      <c r="B64" s="39"/>
      <c r="C64" s="40">
        <v>238</v>
      </c>
      <c r="D64" s="40">
        <v>308</v>
      </c>
      <c r="E64" s="40">
        <v>368</v>
      </c>
      <c r="F64" s="41">
        <f>IF(D64&gt;0,100*E64/D64,0)</f>
        <v>119.48051948051948</v>
      </c>
      <c r="G64" s="42"/>
      <c r="H64" s="126">
        <v>15.447999999999999</v>
      </c>
      <c r="I64" s="127">
        <v>17.433999999999997</v>
      </c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707</v>
      </c>
      <c r="D66" s="40">
        <v>890</v>
      </c>
      <c r="E66" s="40">
        <v>890</v>
      </c>
      <c r="F66" s="41">
        <f>IF(D66&gt;0,100*E66/D66,0)</f>
        <v>100</v>
      </c>
      <c r="G66" s="42"/>
      <c r="H66" s="126">
        <v>42.42</v>
      </c>
      <c r="I66" s="127">
        <v>55.704</v>
      </c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55</v>
      </c>
      <c r="D72" s="31">
        <v>55</v>
      </c>
      <c r="E72" s="31">
        <v>55</v>
      </c>
      <c r="F72" s="32"/>
      <c r="G72" s="32"/>
      <c r="H72" s="125">
        <v>1.232</v>
      </c>
      <c r="I72" s="125">
        <v>1.232</v>
      </c>
      <c r="J72" s="125"/>
      <c r="K72" s="34"/>
    </row>
    <row r="73" spans="1:11" s="35" customFormat="1" ht="11.25" customHeight="1">
      <c r="A73" s="37" t="s">
        <v>57</v>
      </c>
      <c r="B73" s="30"/>
      <c r="C73" s="31">
        <v>7</v>
      </c>
      <c r="D73" s="31">
        <v>7</v>
      </c>
      <c r="E73" s="31">
        <v>6</v>
      </c>
      <c r="F73" s="32"/>
      <c r="G73" s="32"/>
      <c r="H73" s="125">
        <v>0.204</v>
      </c>
      <c r="I73" s="125">
        <v>0.191</v>
      </c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>
        <v>43</v>
      </c>
      <c r="D75" s="31">
        <v>21</v>
      </c>
      <c r="E75" s="31">
        <v>21</v>
      </c>
      <c r="F75" s="32"/>
      <c r="G75" s="32"/>
      <c r="H75" s="125">
        <v>1.896</v>
      </c>
      <c r="I75" s="125">
        <v>0.824</v>
      </c>
      <c r="J75" s="125"/>
      <c r="K75" s="34"/>
    </row>
    <row r="76" spans="1:11" s="35" customFormat="1" ht="11.25" customHeight="1">
      <c r="A76" s="37" t="s">
        <v>60</v>
      </c>
      <c r="B76" s="30"/>
      <c r="C76" s="31">
        <v>3</v>
      </c>
      <c r="D76" s="31"/>
      <c r="E76" s="31">
        <v>5</v>
      </c>
      <c r="F76" s="32"/>
      <c r="G76" s="32"/>
      <c r="H76" s="125">
        <v>0.066</v>
      </c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>
        <v>1</v>
      </c>
      <c r="D77" s="31">
        <v>1</v>
      </c>
      <c r="E77" s="31">
        <v>1</v>
      </c>
      <c r="F77" s="32"/>
      <c r="G77" s="32"/>
      <c r="H77" s="125">
        <v>0.02</v>
      </c>
      <c r="I77" s="125">
        <v>0.019</v>
      </c>
      <c r="J77" s="125"/>
      <c r="K77" s="34"/>
    </row>
    <row r="78" spans="1:11" s="35" customFormat="1" ht="11.25" customHeight="1">
      <c r="A78" s="37" t="s">
        <v>62</v>
      </c>
      <c r="B78" s="30"/>
      <c r="C78" s="31">
        <v>24</v>
      </c>
      <c r="D78" s="31">
        <v>24</v>
      </c>
      <c r="E78" s="31">
        <v>24</v>
      </c>
      <c r="F78" s="32"/>
      <c r="G78" s="32"/>
      <c r="H78" s="125">
        <v>0.528</v>
      </c>
      <c r="I78" s="125">
        <v>0.528</v>
      </c>
      <c r="J78" s="125"/>
      <c r="K78" s="34"/>
    </row>
    <row r="79" spans="1:11" s="35" customFormat="1" ht="11.25" customHeight="1">
      <c r="A79" s="37" t="s">
        <v>63</v>
      </c>
      <c r="B79" s="30"/>
      <c r="C79" s="31">
        <v>46</v>
      </c>
      <c r="D79" s="31">
        <v>40</v>
      </c>
      <c r="E79" s="31">
        <v>40</v>
      </c>
      <c r="F79" s="32"/>
      <c r="G79" s="32"/>
      <c r="H79" s="125">
        <v>1.15</v>
      </c>
      <c r="I79" s="125">
        <v>0.99</v>
      </c>
      <c r="J79" s="125"/>
      <c r="K79" s="34"/>
    </row>
    <row r="80" spans="1:11" s="44" customFormat="1" ht="11.25" customHeight="1">
      <c r="A80" s="45" t="s">
        <v>64</v>
      </c>
      <c r="B80" s="39"/>
      <c r="C80" s="40">
        <v>179</v>
      </c>
      <c r="D80" s="40">
        <v>148</v>
      </c>
      <c r="E80" s="40">
        <v>152</v>
      </c>
      <c r="F80" s="41">
        <f>IF(D80&gt;0,100*E80/D80,0)</f>
        <v>102.70270270270271</v>
      </c>
      <c r="G80" s="42"/>
      <c r="H80" s="126">
        <v>5.096</v>
      </c>
      <c r="I80" s="127">
        <v>3.784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4</v>
      </c>
      <c r="D82" s="31">
        <v>4</v>
      </c>
      <c r="E82" s="31">
        <v>4</v>
      </c>
      <c r="F82" s="32"/>
      <c r="G82" s="32"/>
      <c r="H82" s="125">
        <v>0.152</v>
      </c>
      <c r="I82" s="125">
        <v>0.152</v>
      </c>
      <c r="J82" s="125"/>
      <c r="K82" s="34"/>
    </row>
    <row r="83" spans="1:11" s="35" customFormat="1" ht="11.25" customHeight="1">
      <c r="A83" s="37" t="s">
        <v>66</v>
      </c>
      <c r="B83" s="30"/>
      <c r="C83" s="31">
        <v>4</v>
      </c>
      <c r="D83" s="31">
        <v>4</v>
      </c>
      <c r="E83" s="31">
        <v>4</v>
      </c>
      <c r="F83" s="32"/>
      <c r="G83" s="32"/>
      <c r="H83" s="125">
        <v>0.09</v>
      </c>
      <c r="I83" s="125">
        <v>0.09</v>
      </c>
      <c r="J83" s="125"/>
      <c r="K83" s="34"/>
    </row>
    <row r="84" spans="1:11" s="44" customFormat="1" ht="11.25" customHeight="1">
      <c r="A84" s="38" t="s">
        <v>67</v>
      </c>
      <c r="B84" s="39"/>
      <c r="C84" s="40">
        <v>8</v>
      </c>
      <c r="D84" s="40">
        <v>8</v>
      </c>
      <c r="E84" s="40">
        <v>8</v>
      </c>
      <c r="F84" s="41">
        <f>IF(D84&gt;0,100*E84/D84,0)</f>
        <v>100</v>
      </c>
      <c r="G84" s="42"/>
      <c r="H84" s="126">
        <v>0.242</v>
      </c>
      <c r="I84" s="127">
        <v>0.242</v>
      </c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1502</v>
      </c>
      <c r="D87" s="57">
        <v>1609</v>
      </c>
      <c r="E87" s="57">
        <v>1687</v>
      </c>
      <c r="F87" s="58">
        <f>IF(D87&gt;0,100*E87/D87,0)</f>
        <v>104.84773151025482</v>
      </c>
      <c r="G87" s="42"/>
      <c r="H87" s="128">
        <v>70.60300000000001</v>
      </c>
      <c r="I87" s="129">
        <v>83.44000000000001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6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1</v>
      </c>
      <c r="D17" s="40">
        <v>1</v>
      </c>
      <c r="E17" s="40">
        <v>1</v>
      </c>
      <c r="F17" s="41">
        <f>IF(D17&gt;0,100*E17/D17,0)</f>
        <v>100</v>
      </c>
      <c r="G17" s="42"/>
      <c r="H17" s="126">
        <v>0.012</v>
      </c>
      <c r="I17" s="127">
        <v>0.006</v>
      </c>
      <c r="J17" s="127">
        <v>0.006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>
        <v>1</v>
      </c>
      <c r="F30" s="32"/>
      <c r="G30" s="32"/>
      <c r="H30" s="125"/>
      <c r="I30" s="125"/>
      <c r="J30" s="125">
        <v>0.012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>
        <v>1</v>
      </c>
      <c r="F31" s="41"/>
      <c r="G31" s="42"/>
      <c r="H31" s="126"/>
      <c r="I31" s="127"/>
      <c r="J31" s="127">
        <v>0.012</v>
      </c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/>
      <c r="I37" s="127"/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6</v>
      </c>
      <c r="D58" s="31">
        <v>6</v>
      </c>
      <c r="E58" s="31"/>
      <c r="F58" s="32"/>
      <c r="G58" s="32"/>
      <c r="H58" s="125">
        <v>0.07</v>
      </c>
      <c r="I58" s="125">
        <v>0.069</v>
      </c>
      <c r="J58" s="125"/>
      <c r="K58" s="34"/>
    </row>
    <row r="59" spans="1:11" s="44" customFormat="1" ht="11.25" customHeight="1">
      <c r="A59" s="38" t="s">
        <v>47</v>
      </c>
      <c r="B59" s="39"/>
      <c r="C59" s="40">
        <v>6</v>
      </c>
      <c r="D59" s="40">
        <v>6</v>
      </c>
      <c r="E59" s="40"/>
      <c r="F59" s="41"/>
      <c r="G59" s="42"/>
      <c r="H59" s="126">
        <v>0.07</v>
      </c>
      <c r="I59" s="127">
        <v>0.069</v>
      </c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</v>
      </c>
      <c r="D61" s="31">
        <v>1</v>
      </c>
      <c r="E61" s="31"/>
      <c r="F61" s="32"/>
      <c r="G61" s="32"/>
      <c r="H61" s="125">
        <v>0.015</v>
      </c>
      <c r="I61" s="125">
        <v>0.015</v>
      </c>
      <c r="J61" s="125"/>
      <c r="K61" s="34"/>
    </row>
    <row r="62" spans="1:11" s="35" customFormat="1" ht="11.25" customHeight="1">
      <c r="A62" s="37" t="s">
        <v>49</v>
      </c>
      <c r="B62" s="30"/>
      <c r="C62" s="31">
        <v>1</v>
      </c>
      <c r="D62" s="31"/>
      <c r="E62" s="31"/>
      <c r="F62" s="32"/>
      <c r="G62" s="32"/>
      <c r="H62" s="125">
        <v>0.015</v>
      </c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>
        <v>2</v>
      </c>
      <c r="D64" s="40">
        <v>1</v>
      </c>
      <c r="E64" s="40"/>
      <c r="F64" s="41"/>
      <c r="G64" s="42"/>
      <c r="H64" s="126">
        <v>0.03</v>
      </c>
      <c r="I64" s="127">
        <v>0.015</v>
      </c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>
        <v>3</v>
      </c>
      <c r="F66" s="41"/>
      <c r="G66" s="42"/>
      <c r="H66" s="126"/>
      <c r="I66" s="127"/>
      <c r="J66" s="127">
        <v>0.027</v>
      </c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>
        <v>21</v>
      </c>
      <c r="D74" s="31">
        <v>25</v>
      </c>
      <c r="E74" s="31">
        <v>25</v>
      </c>
      <c r="F74" s="32"/>
      <c r="G74" s="32"/>
      <c r="H74" s="125">
        <v>0.252</v>
      </c>
      <c r="I74" s="125">
        <v>0.3</v>
      </c>
      <c r="J74" s="125">
        <v>0.3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>
        <v>2</v>
      </c>
      <c r="D77" s="31">
        <v>2</v>
      </c>
      <c r="E77" s="31">
        <v>1</v>
      </c>
      <c r="F77" s="32"/>
      <c r="G77" s="32"/>
      <c r="H77" s="125">
        <v>0.022</v>
      </c>
      <c r="I77" s="125">
        <v>0.021</v>
      </c>
      <c r="J77" s="125">
        <v>0.01</v>
      </c>
      <c r="K77" s="34"/>
    </row>
    <row r="78" spans="1:11" s="35" customFormat="1" ht="11.25" customHeight="1">
      <c r="A78" s="37" t="s">
        <v>62</v>
      </c>
      <c r="B78" s="30"/>
      <c r="C78" s="31">
        <v>12</v>
      </c>
      <c r="D78" s="31">
        <v>12</v>
      </c>
      <c r="E78" s="31">
        <v>10</v>
      </c>
      <c r="F78" s="32"/>
      <c r="G78" s="32"/>
      <c r="H78" s="125">
        <v>0.132</v>
      </c>
      <c r="I78" s="125">
        <v>0.132</v>
      </c>
      <c r="J78" s="125">
        <v>0.1</v>
      </c>
      <c r="K78" s="34"/>
    </row>
    <row r="79" spans="1:11" s="35" customFormat="1" ht="11.25" customHeight="1">
      <c r="A79" s="37" t="s">
        <v>63</v>
      </c>
      <c r="B79" s="30"/>
      <c r="C79" s="31">
        <v>5</v>
      </c>
      <c r="D79" s="31">
        <v>10</v>
      </c>
      <c r="E79" s="31">
        <v>10</v>
      </c>
      <c r="F79" s="32"/>
      <c r="G79" s="32"/>
      <c r="H79" s="125">
        <v>0.048</v>
      </c>
      <c r="I79" s="125">
        <v>0.1</v>
      </c>
      <c r="J79" s="125">
        <v>0.1</v>
      </c>
      <c r="K79" s="34"/>
    </row>
    <row r="80" spans="1:11" s="44" customFormat="1" ht="11.25" customHeight="1">
      <c r="A80" s="45" t="s">
        <v>64</v>
      </c>
      <c r="B80" s="39"/>
      <c r="C80" s="40">
        <v>40</v>
      </c>
      <c r="D80" s="40">
        <v>49</v>
      </c>
      <c r="E80" s="40">
        <v>46</v>
      </c>
      <c r="F80" s="41">
        <f>IF(D80&gt;0,100*E80/D80,0)</f>
        <v>93.87755102040816</v>
      </c>
      <c r="G80" s="42"/>
      <c r="H80" s="126">
        <v>0.454</v>
      </c>
      <c r="I80" s="127">
        <v>0.553</v>
      </c>
      <c r="J80" s="127">
        <v>0.51</v>
      </c>
      <c r="K80" s="43">
        <f>IF(I80&gt;0,100*J80/I80,0)</f>
        <v>92.22423146473778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/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49</v>
      </c>
      <c r="D87" s="57">
        <v>57</v>
      </c>
      <c r="E87" s="57">
        <v>51</v>
      </c>
      <c r="F87" s="58">
        <f>IF(D87&gt;0,100*E87/D87,0)</f>
        <v>89.47368421052632</v>
      </c>
      <c r="G87" s="42"/>
      <c r="H87" s="128">
        <v>0.5660000000000001</v>
      </c>
      <c r="I87" s="129">
        <v>0.643</v>
      </c>
      <c r="J87" s="129">
        <v>0.555</v>
      </c>
      <c r="K87" s="58">
        <f>IF(I87&gt;0,100*J87/I87,0)</f>
        <v>86.31415241057543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1.1435600023844685</v>
      </c>
      <c r="D9" s="31">
        <v>1</v>
      </c>
      <c r="E9" s="31"/>
      <c r="F9" s="32"/>
      <c r="G9" s="32"/>
      <c r="H9" s="125">
        <v>0.06</v>
      </c>
      <c r="I9" s="125">
        <v>0.021</v>
      </c>
      <c r="J9" s="125"/>
      <c r="K9" s="34"/>
    </row>
    <row r="10" spans="1:11" s="35" customFormat="1" ht="11.25" customHeight="1">
      <c r="A10" s="37" t="s">
        <v>9</v>
      </c>
      <c r="B10" s="30"/>
      <c r="C10" s="31">
        <v>1</v>
      </c>
      <c r="D10" s="31">
        <v>1</v>
      </c>
      <c r="E10" s="31"/>
      <c r="F10" s="32"/>
      <c r="G10" s="32"/>
      <c r="H10" s="125">
        <v>0.06886</v>
      </c>
      <c r="I10" s="125">
        <v>0.069</v>
      </c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>
        <v>2.1435600023844685</v>
      </c>
      <c r="D13" s="40">
        <v>2</v>
      </c>
      <c r="E13" s="40"/>
      <c r="F13" s="41"/>
      <c r="G13" s="42"/>
      <c r="H13" s="126">
        <v>0.12886</v>
      </c>
      <c r="I13" s="127">
        <v>0.09000000000000001</v>
      </c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>
        <v>1</v>
      </c>
      <c r="E15" s="40"/>
      <c r="F15" s="41"/>
      <c r="G15" s="42"/>
      <c r="H15" s="126"/>
      <c r="I15" s="127">
        <v>0.01</v>
      </c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1</v>
      </c>
      <c r="D17" s="40">
        <v>1</v>
      </c>
      <c r="E17" s="40"/>
      <c r="F17" s="41"/>
      <c r="G17" s="42"/>
      <c r="H17" s="126">
        <v>0.007</v>
      </c>
      <c r="I17" s="127">
        <v>0.007</v>
      </c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90</v>
      </c>
      <c r="D24" s="40">
        <v>104</v>
      </c>
      <c r="E24" s="40"/>
      <c r="F24" s="41"/>
      <c r="G24" s="42"/>
      <c r="H24" s="126">
        <v>4.29124</v>
      </c>
      <c r="I24" s="127">
        <v>6.099</v>
      </c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7</v>
      </c>
      <c r="D26" s="40">
        <v>5</v>
      </c>
      <c r="E26" s="40"/>
      <c r="F26" s="41"/>
      <c r="G26" s="42"/>
      <c r="H26" s="126">
        <v>0.27</v>
      </c>
      <c r="I26" s="127">
        <v>0.2</v>
      </c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>
        <v>17</v>
      </c>
      <c r="D30" s="31">
        <v>16</v>
      </c>
      <c r="E30" s="31"/>
      <c r="F30" s="32"/>
      <c r="G30" s="32"/>
      <c r="H30" s="125">
        <v>0.52</v>
      </c>
      <c r="I30" s="125">
        <v>0.64</v>
      </c>
      <c r="J30" s="125"/>
      <c r="K30" s="34"/>
    </row>
    <row r="31" spans="1:11" s="44" customFormat="1" ht="11.25" customHeight="1">
      <c r="A31" s="45" t="s">
        <v>24</v>
      </c>
      <c r="B31" s="39"/>
      <c r="C31" s="40">
        <v>17</v>
      </c>
      <c r="D31" s="40">
        <v>16</v>
      </c>
      <c r="E31" s="40"/>
      <c r="F31" s="41"/>
      <c r="G31" s="42"/>
      <c r="H31" s="126">
        <v>0.52</v>
      </c>
      <c r="I31" s="127">
        <v>0.64</v>
      </c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70</v>
      </c>
      <c r="D33" s="31">
        <v>60</v>
      </c>
      <c r="E33" s="31"/>
      <c r="F33" s="32"/>
      <c r="G33" s="32"/>
      <c r="H33" s="125">
        <v>1.8</v>
      </c>
      <c r="I33" s="125">
        <v>1.3</v>
      </c>
      <c r="J33" s="125"/>
      <c r="K33" s="34"/>
    </row>
    <row r="34" spans="1:11" s="35" customFormat="1" ht="11.25" customHeight="1">
      <c r="A34" s="37" t="s">
        <v>26</v>
      </c>
      <c r="B34" s="30"/>
      <c r="C34" s="31">
        <v>38</v>
      </c>
      <c r="D34" s="31">
        <v>38</v>
      </c>
      <c r="E34" s="31"/>
      <c r="F34" s="32"/>
      <c r="G34" s="32"/>
      <c r="H34" s="125">
        <v>0.997</v>
      </c>
      <c r="I34" s="125">
        <v>0.94</v>
      </c>
      <c r="J34" s="125"/>
      <c r="K34" s="34"/>
    </row>
    <row r="35" spans="1:11" s="35" customFormat="1" ht="11.25" customHeight="1">
      <c r="A35" s="37" t="s">
        <v>27</v>
      </c>
      <c r="B35" s="30"/>
      <c r="C35" s="31">
        <v>50</v>
      </c>
      <c r="D35" s="31">
        <v>45</v>
      </c>
      <c r="E35" s="31"/>
      <c r="F35" s="32"/>
      <c r="G35" s="32"/>
      <c r="H35" s="125">
        <v>1.2</v>
      </c>
      <c r="I35" s="125">
        <v>1.1</v>
      </c>
      <c r="J35" s="125"/>
      <c r="K35" s="34"/>
    </row>
    <row r="36" spans="1:11" s="35" customFormat="1" ht="11.25" customHeight="1">
      <c r="A36" s="37" t="s">
        <v>28</v>
      </c>
      <c r="B36" s="30"/>
      <c r="C36" s="31">
        <v>85</v>
      </c>
      <c r="D36" s="31">
        <v>84</v>
      </c>
      <c r="E36" s="31"/>
      <c r="F36" s="32"/>
      <c r="G36" s="32"/>
      <c r="H36" s="125">
        <v>2.108</v>
      </c>
      <c r="I36" s="125">
        <v>2.112</v>
      </c>
      <c r="J36" s="125"/>
      <c r="K36" s="34"/>
    </row>
    <row r="37" spans="1:11" s="44" customFormat="1" ht="11.25" customHeight="1">
      <c r="A37" s="38" t="s">
        <v>29</v>
      </c>
      <c r="B37" s="39"/>
      <c r="C37" s="40">
        <v>243</v>
      </c>
      <c r="D37" s="40">
        <v>227</v>
      </c>
      <c r="E37" s="40"/>
      <c r="F37" s="41"/>
      <c r="G37" s="42"/>
      <c r="H37" s="126">
        <v>6.105</v>
      </c>
      <c r="I37" s="127">
        <v>5.452</v>
      </c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36</v>
      </c>
      <c r="D39" s="40">
        <v>23</v>
      </c>
      <c r="E39" s="40"/>
      <c r="F39" s="41"/>
      <c r="G39" s="42"/>
      <c r="H39" s="126">
        <v>0.83</v>
      </c>
      <c r="I39" s="127">
        <v>0.91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>
        <v>12</v>
      </c>
      <c r="D46" s="31">
        <v>10</v>
      </c>
      <c r="E46" s="31"/>
      <c r="F46" s="32"/>
      <c r="G46" s="32"/>
      <c r="H46" s="125">
        <v>0.18</v>
      </c>
      <c r="I46" s="125">
        <v>0.15</v>
      </c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>
        <v>12</v>
      </c>
      <c r="D50" s="40">
        <v>10</v>
      </c>
      <c r="E50" s="40"/>
      <c r="F50" s="41"/>
      <c r="G50" s="42"/>
      <c r="H50" s="126">
        <v>0.18</v>
      </c>
      <c r="I50" s="127">
        <v>0.15</v>
      </c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</v>
      </c>
      <c r="D52" s="40">
        <v>1</v>
      </c>
      <c r="E52" s="40"/>
      <c r="F52" s="41"/>
      <c r="G52" s="42"/>
      <c r="H52" s="126">
        <v>0.03</v>
      </c>
      <c r="I52" s="127">
        <v>0.03</v>
      </c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25</v>
      </c>
      <c r="D54" s="31">
        <v>15</v>
      </c>
      <c r="E54" s="31"/>
      <c r="F54" s="32"/>
      <c r="G54" s="32"/>
      <c r="H54" s="125">
        <v>0.625</v>
      </c>
      <c r="I54" s="125">
        <v>0.405</v>
      </c>
      <c r="J54" s="125"/>
      <c r="K54" s="34"/>
    </row>
    <row r="55" spans="1:11" s="35" customFormat="1" ht="11.25" customHeight="1">
      <c r="A55" s="37" t="s">
        <v>43</v>
      </c>
      <c r="B55" s="30"/>
      <c r="C55" s="31">
        <v>47</v>
      </c>
      <c r="D55" s="31">
        <v>50</v>
      </c>
      <c r="E55" s="31"/>
      <c r="F55" s="32"/>
      <c r="G55" s="32"/>
      <c r="H55" s="125">
        <v>1.41</v>
      </c>
      <c r="I55" s="125">
        <v>1.5</v>
      </c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12</v>
      </c>
      <c r="D58" s="31">
        <v>12</v>
      </c>
      <c r="E58" s="31"/>
      <c r="F58" s="32"/>
      <c r="G58" s="32"/>
      <c r="H58" s="125">
        <v>0.234</v>
      </c>
      <c r="I58" s="125">
        <v>0.147</v>
      </c>
      <c r="J58" s="125"/>
      <c r="K58" s="34"/>
    </row>
    <row r="59" spans="1:11" s="44" customFormat="1" ht="11.25" customHeight="1">
      <c r="A59" s="38" t="s">
        <v>47</v>
      </c>
      <c r="B59" s="39"/>
      <c r="C59" s="40">
        <v>84</v>
      </c>
      <c r="D59" s="40">
        <v>77</v>
      </c>
      <c r="E59" s="40"/>
      <c r="F59" s="41"/>
      <c r="G59" s="42"/>
      <c r="H59" s="126">
        <v>2.269</v>
      </c>
      <c r="I59" s="127">
        <v>2.052</v>
      </c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55</v>
      </c>
      <c r="D61" s="31">
        <v>55</v>
      </c>
      <c r="E61" s="31"/>
      <c r="F61" s="32"/>
      <c r="G61" s="32"/>
      <c r="H61" s="125">
        <v>2.4</v>
      </c>
      <c r="I61" s="125">
        <v>3.6</v>
      </c>
      <c r="J61" s="125"/>
      <c r="K61" s="34"/>
    </row>
    <row r="62" spans="1:11" s="35" customFormat="1" ht="11.25" customHeight="1">
      <c r="A62" s="37" t="s">
        <v>49</v>
      </c>
      <c r="B62" s="30"/>
      <c r="C62" s="31">
        <v>70</v>
      </c>
      <c r="D62" s="31">
        <v>70</v>
      </c>
      <c r="E62" s="31"/>
      <c r="F62" s="32"/>
      <c r="G62" s="32"/>
      <c r="H62" s="125">
        <v>1.337</v>
      </c>
      <c r="I62" s="125">
        <v>1.24</v>
      </c>
      <c r="J62" s="125"/>
      <c r="K62" s="34"/>
    </row>
    <row r="63" spans="1:11" s="35" customFormat="1" ht="11.25" customHeight="1">
      <c r="A63" s="37" t="s">
        <v>50</v>
      </c>
      <c r="B63" s="30"/>
      <c r="C63" s="31">
        <v>63</v>
      </c>
      <c r="D63" s="31">
        <v>104</v>
      </c>
      <c r="E63" s="31"/>
      <c r="F63" s="32"/>
      <c r="G63" s="32"/>
      <c r="H63" s="125">
        <v>4.4</v>
      </c>
      <c r="I63" s="125">
        <v>5.73</v>
      </c>
      <c r="J63" s="125"/>
      <c r="K63" s="34"/>
    </row>
    <row r="64" spans="1:11" s="44" customFormat="1" ht="11.25" customHeight="1">
      <c r="A64" s="38" t="s">
        <v>51</v>
      </c>
      <c r="B64" s="39"/>
      <c r="C64" s="40">
        <v>188</v>
      </c>
      <c r="D64" s="40">
        <v>229</v>
      </c>
      <c r="E64" s="40"/>
      <c r="F64" s="41"/>
      <c r="G64" s="42"/>
      <c r="H64" s="126">
        <v>8.137</v>
      </c>
      <c r="I64" s="127">
        <v>10.57</v>
      </c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54</v>
      </c>
      <c r="D66" s="40">
        <v>49</v>
      </c>
      <c r="E66" s="40"/>
      <c r="F66" s="41"/>
      <c r="G66" s="42"/>
      <c r="H66" s="126">
        <v>2.052</v>
      </c>
      <c r="I66" s="127">
        <v>1.848</v>
      </c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70</v>
      </c>
      <c r="D68" s="31">
        <v>70</v>
      </c>
      <c r="E68" s="31"/>
      <c r="F68" s="32"/>
      <c r="G68" s="32"/>
      <c r="H68" s="125">
        <v>5</v>
      </c>
      <c r="I68" s="125">
        <v>5</v>
      </c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>
        <v>70</v>
      </c>
      <c r="D70" s="40">
        <v>70</v>
      </c>
      <c r="E70" s="40"/>
      <c r="F70" s="41"/>
      <c r="G70" s="42"/>
      <c r="H70" s="126">
        <v>5</v>
      </c>
      <c r="I70" s="127">
        <v>5</v>
      </c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1851</v>
      </c>
      <c r="D72" s="31">
        <v>1908</v>
      </c>
      <c r="E72" s="31"/>
      <c r="F72" s="32"/>
      <c r="G72" s="32"/>
      <c r="H72" s="125">
        <v>150.066</v>
      </c>
      <c r="I72" s="125">
        <v>188.3</v>
      </c>
      <c r="J72" s="125"/>
      <c r="K72" s="34"/>
    </row>
    <row r="73" spans="1:11" s="35" customFormat="1" ht="11.25" customHeight="1">
      <c r="A73" s="37" t="s">
        <v>57</v>
      </c>
      <c r="B73" s="30"/>
      <c r="C73" s="31">
        <v>380</v>
      </c>
      <c r="D73" s="31">
        <v>149</v>
      </c>
      <c r="E73" s="31"/>
      <c r="F73" s="32"/>
      <c r="G73" s="32"/>
      <c r="H73" s="125">
        <v>11.85</v>
      </c>
      <c r="I73" s="125">
        <v>4.9</v>
      </c>
      <c r="J73" s="125"/>
      <c r="K73" s="34"/>
    </row>
    <row r="74" spans="1:11" s="35" customFormat="1" ht="11.25" customHeight="1">
      <c r="A74" s="37" t="s">
        <v>58</v>
      </c>
      <c r="B74" s="30"/>
      <c r="C74" s="31">
        <v>70</v>
      </c>
      <c r="D74" s="31">
        <v>70</v>
      </c>
      <c r="E74" s="31"/>
      <c r="F74" s="32"/>
      <c r="G74" s="32"/>
      <c r="H74" s="125">
        <v>1.925</v>
      </c>
      <c r="I74" s="125">
        <v>1.925</v>
      </c>
      <c r="J74" s="125"/>
      <c r="K74" s="34"/>
    </row>
    <row r="75" spans="1:11" s="35" customFormat="1" ht="11.25" customHeight="1">
      <c r="A75" s="37" t="s">
        <v>59</v>
      </c>
      <c r="B75" s="30"/>
      <c r="C75" s="31">
        <v>77</v>
      </c>
      <c r="D75" s="31">
        <v>98</v>
      </c>
      <c r="E75" s="31"/>
      <c r="F75" s="32"/>
      <c r="G75" s="32"/>
      <c r="H75" s="125">
        <v>3.175</v>
      </c>
      <c r="I75" s="125">
        <v>4.079019000000001</v>
      </c>
      <c r="J75" s="125"/>
      <c r="K75" s="34"/>
    </row>
    <row r="76" spans="1:11" s="35" customFormat="1" ht="11.25" customHeight="1">
      <c r="A76" s="37" t="s">
        <v>60</v>
      </c>
      <c r="B76" s="30"/>
      <c r="C76" s="31">
        <v>6</v>
      </c>
      <c r="D76" s="31">
        <v>10</v>
      </c>
      <c r="E76" s="31"/>
      <c r="F76" s="32"/>
      <c r="G76" s="32"/>
      <c r="H76" s="125">
        <v>0.15</v>
      </c>
      <c r="I76" s="125">
        <v>0.27</v>
      </c>
      <c r="J76" s="125"/>
      <c r="K76" s="34"/>
    </row>
    <row r="77" spans="1:11" s="35" customFormat="1" ht="11.25" customHeight="1">
      <c r="A77" s="37" t="s">
        <v>61</v>
      </c>
      <c r="B77" s="30"/>
      <c r="C77" s="31">
        <v>64</v>
      </c>
      <c r="D77" s="31">
        <v>67</v>
      </c>
      <c r="E77" s="31"/>
      <c r="F77" s="32"/>
      <c r="G77" s="32"/>
      <c r="H77" s="125">
        <v>2.7</v>
      </c>
      <c r="I77" s="125">
        <v>2</v>
      </c>
      <c r="J77" s="125"/>
      <c r="K77" s="34"/>
    </row>
    <row r="78" spans="1:11" s="35" customFormat="1" ht="11.25" customHeight="1">
      <c r="A78" s="37" t="s">
        <v>62</v>
      </c>
      <c r="B78" s="30"/>
      <c r="C78" s="31">
        <v>153</v>
      </c>
      <c r="D78" s="31">
        <v>150</v>
      </c>
      <c r="E78" s="31"/>
      <c r="F78" s="32"/>
      <c r="G78" s="32"/>
      <c r="H78" s="125">
        <v>8.14</v>
      </c>
      <c r="I78" s="125">
        <v>8.03</v>
      </c>
      <c r="J78" s="125"/>
      <c r="K78" s="34"/>
    </row>
    <row r="79" spans="1:11" s="35" customFormat="1" ht="11.25" customHeight="1">
      <c r="A79" s="37" t="s">
        <v>63</v>
      </c>
      <c r="B79" s="30"/>
      <c r="C79" s="31">
        <v>20</v>
      </c>
      <c r="D79" s="31">
        <v>20</v>
      </c>
      <c r="E79" s="31"/>
      <c r="F79" s="32"/>
      <c r="G79" s="32"/>
      <c r="H79" s="125">
        <v>0.713</v>
      </c>
      <c r="I79" s="125">
        <v>0.975</v>
      </c>
      <c r="J79" s="125"/>
      <c r="K79" s="34"/>
    </row>
    <row r="80" spans="1:11" s="44" customFormat="1" ht="11.25" customHeight="1">
      <c r="A80" s="45" t="s">
        <v>64</v>
      </c>
      <c r="B80" s="39"/>
      <c r="C80" s="40">
        <v>2621</v>
      </c>
      <c r="D80" s="40">
        <v>2472</v>
      </c>
      <c r="E80" s="40"/>
      <c r="F80" s="41"/>
      <c r="G80" s="42"/>
      <c r="H80" s="126">
        <v>178.71900000000002</v>
      </c>
      <c r="I80" s="127">
        <v>210.47901900000002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40</v>
      </c>
      <c r="D82" s="31">
        <v>40</v>
      </c>
      <c r="E82" s="31"/>
      <c r="F82" s="32"/>
      <c r="G82" s="32"/>
      <c r="H82" s="125">
        <v>1.493</v>
      </c>
      <c r="I82" s="125">
        <v>1.493</v>
      </c>
      <c r="J82" s="125"/>
      <c r="K82" s="34"/>
    </row>
    <row r="83" spans="1:11" s="35" customFormat="1" ht="11.25" customHeight="1">
      <c r="A83" s="37" t="s">
        <v>66</v>
      </c>
      <c r="B83" s="30"/>
      <c r="C83" s="31">
        <v>21</v>
      </c>
      <c r="D83" s="31">
        <v>25</v>
      </c>
      <c r="E83" s="31"/>
      <c r="F83" s="32"/>
      <c r="G83" s="32"/>
      <c r="H83" s="125">
        <v>1.15</v>
      </c>
      <c r="I83" s="125">
        <v>1.446</v>
      </c>
      <c r="J83" s="125"/>
      <c r="K83" s="34"/>
    </row>
    <row r="84" spans="1:11" s="44" customFormat="1" ht="11.25" customHeight="1">
      <c r="A84" s="38" t="s">
        <v>67</v>
      </c>
      <c r="B84" s="39"/>
      <c r="C84" s="40">
        <v>61</v>
      </c>
      <c r="D84" s="40">
        <v>65</v>
      </c>
      <c r="E84" s="40"/>
      <c r="F84" s="41"/>
      <c r="G84" s="42"/>
      <c r="H84" s="126">
        <v>2.643</v>
      </c>
      <c r="I84" s="127">
        <v>2.939</v>
      </c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3487.143560002384</v>
      </c>
      <c r="D87" s="57">
        <v>3352</v>
      </c>
      <c r="E87" s="57"/>
      <c r="F87" s="58"/>
      <c r="G87" s="42"/>
      <c r="H87" s="128">
        <v>211.18210000000002</v>
      </c>
      <c r="I87" s="129">
        <v>246.476019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zoomScalePageLayoutView="0" workbookViewId="0" topLeftCell="B58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1777</v>
      </c>
      <c r="D9" s="31">
        <v>1731</v>
      </c>
      <c r="E9" s="31">
        <v>1730.9087733122917</v>
      </c>
      <c r="F9" s="32"/>
      <c r="G9" s="32"/>
      <c r="H9" s="125">
        <v>5.606</v>
      </c>
      <c r="I9" s="125">
        <v>5.604</v>
      </c>
      <c r="J9" s="125">
        <v>5.367</v>
      </c>
      <c r="K9" s="34"/>
    </row>
    <row r="10" spans="1:11" s="35" customFormat="1" ht="11.25" customHeight="1">
      <c r="A10" s="37" t="s">
        <v>9</v>
      </c>
      <c r="B10" s="30"/>
      <c r="C10" s="31">
        <v>3616</v>
      </c>
      <c r="D10" s="31">
        <v>3681</v>
      </c>
      <c r="E10" s="31">
        <v>3681.274173971123</v>
      </c>
      <c r="F10" s="32"/>
      <c r="G10" s="32"/>
      <c r="H10" s="125">
        <v>7.232</v>
      </c>
      <c r="I10" s="125">
        <v>7.235</v>
      </c>
      <c r="J10" s="125">
        <v>9.755</v>
      </c>
      <c r="K10" s="34"/>
    </row>
    <row r="11" spans="1:11" s="35" customFormat="1" ht="11.25" customHeight="1">
      <c r="A11" s="29" t="s">
        <v>10</v>
      </c>
      <c r="B11" s="30"/>
      <c r="C11" s="31">
        <v>9232</v>
      </c>
      <c r="D11" s="31">
        <v>8235</v>
      </c>
      <c r="E11" s="31">
        <v>8235.296587971967</v>
      </c>
      <c r="F11" s="32"/>
      <c r="G11" s="32"/>
      <c r="H11" s="125">
        <v>22.914</v>
      </c>
      <c r="I11" s="125">
        <v>20.752</v>
      </c>
      <c r="J11" s="125">
        <v>26.815</v>
      </c>
      <c r="K11" s="34"/>
    </row>
    <row r="12" spans="1:11" s="35" customFormat="1" ht="11.25" customHeight="1">
      <c r="A12" s="37" t="s">
        <v>11</v>
      </c>
      <c r="B12" s="30"/>
      <c r="C12" s="31">
        <v>342</v>
      </c>
      <c r="D12" s="31">
        <v>308</v>
      </c>
      <c r="E12" s="31">
        <v>307.8050585307383</v>
      </c>
      <c r="F12" s="32"/>
      <c r="G12" s="32"/>
      <c r="H12" s="125">
        <v>0.696</v>
      </c>
      <c r="I12" s="125">
        <v>0.697</v>
      </c>
      <c r="J12" s="125">
        <v>0.9202755639952014</v>
      </c>
      <c r="K12" s="34"/>
    </row>
    <row r="13" spans="1:11" s="44" customFormat="1" ht="11.25" customHeight="1">
      <c r="A13" s="38" t="s">
        <v>12</v>
      </c>
      <c r="B13" s="39"/>
      <c r="C13" s="40">
        <v>14967</v>
      </c>
      <c r="D13" s="40">
        <v>13955</v>
      </c>
      <c r="E13" s="40">
        <v>13955.28459378612</v>
      </c>
      <c r="F13" s="41">
        <f>IF(D13&gt;0,100*E13/D13,0)</f>
        <v>100.002039367869</v>
      </c>
      <c r="G13" s="42"/>
      <c r="H13" s="126">
        <v>36.448</v>
      </c>
      <c r="I13" s="127">
        <v>34.288000000000004</v>
      </c>
      <c r="J13" s="127">
        <v>42.8572755639952</v>
      </c>
      <c r="K13" s="43">
        <f>IF(I13&gt;0,100*J13/I13,0)</f>
        <v>124.99205425803545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50</v>
      </c>
      <c r="D15" s="40">
        <v>50</v>
      </c>
      <c r="E15" s="40">
        <v>45</v>
      </c>
      <c r="F15" s="41">
        <f>IF(D15&gt;0,100*E15/D15,0)</f>
        <v>90</v>
      </c>
      <c r="G15" s="42"/>
      <c r="H15" s="126">
        <v>0.06</v>
      </c>
      <c r="I15" s="127">
        <v>0.06</v>
      </c>
      <c r="J15" s="127">
        <v>0.06</v>
      </c>
      <c r="K15" s="43">
        <f>IF(I15&gt;0,100*J15/I15,0)</f>
        <v>100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527</v>
      </c>
      <c r="D17" s="40">
        <v>178</v>
      </c>
      <c r="E17" s="40">
        <v>679.4</v>
      </c>
      <c r="F17" s="41">
        <f>IF(D17&gt;0,100*E17/D17,0)</f>
        <v>381.685393258427</v>
      </c>
      <c r="G17" s="42"/>
      <c r="H17" s="126">
        <v>1.291</v>
      </c>
      <c r="I17" s="127">
        <v>0.445</v>
      </c>
      <c r="J17" s="127">
        <v>1.698</v>
      </c>
      <c r="K17" s="43">
        <f>IF(I17&gt;0,100*J17/I17,0)</f>
        <v>381.57303370786514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24460</v>
      </c>
      <c r="D19" s="31">
        <v>24705</v>
      </c>
      <c r="E19" s="31">
        <v>23368.02</v>
      </c>
      <c r="F19" s="32"/>
      <c r="G19" s="32"/>
      <c r="H19" s="125">
        <v>122.3</v>
      </c>
      <c r="I19" s="125">
        <v>142.054</v>
      </c>
      <c r="J19" s="125">
        <v>121.514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24460</v>
      </c>
      <c r="D22" s="40">
        <v>24705</v>
      </c>
      <c r="E22" s="40">
        <v>23368.02</v>
      </c>
      <c r="F22" s="41">
        <f>IF(D22&gt;0,100*E22/D22,0)</f>
        <v>94.58822100789314</v>
      </c>
      <c r="G22" s="42"/>
      <c r="H22" s="126">
        <v>122.3</v>
      </c>
      <c r="I22" s="127">
        <v>142.054</v>
      </c>
      <c r="J22" s="127">
        <v>121.514</v>
      </c>
      <c r="K22" s="43">
        <f>IF(I22&gt;0,100*J22/I22,0)</f>
        <v>85.54070987089416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68560</v>
      </c>
      <c r="D24" s="40">
        <v>70869</v>
      </c>
      <c r="E24" s="40">
        <v>72924</v>
      </c>
      <c r="F24" s="41">
        <f>IF(D24&gt;0,100*E24/D24,0)</f>
        <v>102.89971637810608</v>
      </c>
      <c r="G24" s="42"/>
      <c r="H24" s="126">
        <v>299.911</v>
      </c>
      <c r="I24" s="127">
        <v>342.88</v>
      </c>
      <c r="J24" s="127">
        <v>316.023</v>
      </c>
      <c r="K24" s="43">
        <f>IF(I24&gt;0,100*J24/I24,0)</f>
        <v>92.16723051796548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33377</v>
      </c>
      <c r="D26" s="40">
        <v>32100</v>
      </c>
      <c r="E26" s="40">
        <v>30000</v>
      </c>
      <c r="F26" s="41">
        <f>IF(D26&gt;0,100*E26/D26,0)</f>
        <v>93.45794392523365</v>
      </c>
      <c r="G26" s="42"/>
      <c r="H26" s="126">
        <v>180.614</v>
      </c>
      <c r="I26" s="127">
        <v>147</v>
      </c>
      <c r="J26" s="127">
        <v>106</v>
      </c>
      <c r="K26" s="43">
        <f>IF(I26&gt;0,100*J26/I26,0)</f>
        <v>72.10884353741497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51084</v>
      </c>
      <c r="D28" s="31">
        <v>49483</v>
      </c>
      <c r="E28" s="31">
        <v>59962</v>
      </c>
      <c r="F28" s="32"/>
      <c r="G28" s="32"/>
      <c r="H28" s="125">
        <v>246.477</v>
      </c>
      <c r="I28" s="125">
        <v>198.248</v>
      </c>
      <c r="J28" s="125">
        <v>193.997</v>
      </c>
      <c r="K28" s="34"/>
    </row>
    <row r="29" spans="1:11" s="35" customFormat="1" ht="11.25" customHeight="1">
      <c r="A29" s="37" t="s">
        <v>22</v>
      </c>
      <c r="B29" s="30"/>
      <c r="C29" s="31">
        <v>42126</v>
      </c>
      <c r="D29" s="31">
        <v>41222</v>
      </c>
      <c r="E29" s="31">
        <v>40538</v>
      </c>
      <c r="F29" s="32"/>
      <c r="G29" s="32"/>
      <c r="H29" s="125">
        <v>118.843</v>
      </c>
      <c r="I29" s="125">
        <v>69.765</v>
      </c>
      <c r="J29" s="125">
        <v>74.7</v>
      </c>
      <c r="K29" s="34"/>
    </row>
    <row r="30" spans="1:11" s="35" customFormat="1" ht="11.25" customHeight="1">
      <c r="A30" s="37" t="s">
        <v>23</v>
      </c>
      <c r="B30" s="30"/>
      <c r="C30" s="31">
        <v>53890</v>
      </c>
      <c r="D30" s="31">
        <v>57890</v>
      </c>
      <c r="E30" s="31">
        <v>62026</v>
      </c>
      <c r="F30" s="32"/>
      <c r="G30" s="32"/>
      <c r="H30" s="125">
        <v>191.535</v>
      </c>
      <c r="I30" s="125">
        <v>162.256</v>
      </c>
      <c r="J30" s="125">
        <v>188.016</v>
      </c>
      <c r="K30" s="34"/>
    </row>
    <row r="31" spans="1:11" s="44" customFormat="1" ht="11.25" customHeight="1">
      <c r="A31" s="45" t="s">
        <v>24</v>
      </c>
      <c r="B31" s="39"/>
      <c r="C31" s="40">
        <v>147100</v>
      </c>
      <c r="D31" s="40">
        <v>148595</v>
      </c>
      <c r="E31" s="40">
        <v>162526</v>
      </c>
      <c r="F31" s="41">
        <f>IF(D31&gt;0,100*E31/D31,0)</f>
        <v>109.37514721222114</v>
      </c>
      <c r="G31" s="42"/>
      <c r="H31" s="126">
        <v>556.855</v>
      </c>
      <c r="I31" s="127">
        <v>430.269</v>
      </c>
      <c r="J31" s="127">
        <v>456.71299999999997</v>
      </c>
      <c r="K31" s="43">
        <f>IF(I31&gt;0,100*J31/I31,0)</f>
        <v>106.14592266698274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24187</v>
      </c>
      <c r="D33" s="31">
        <v>24054</v>
      </c>
      <c r="E33" s="31">
        <v>23776</v>
      </c>
      <c r="F33" s="32"/>
      <c r="G33" s="32"/>
      <c r="H33" s="125">
        <v>101.454</v>
      </c>
      <c r="I33" s="125">
        <v>88.531</v>
      </c>
      <c r="J33" s="125">
        <v>64.555</v>
      </c>
      <c r="K33" s="34"/>
    </row>
    <row r="34" spans="1:11" s="35" customFormat="1" ht="11.25" customHeight="1">
      <c r="A34" s="37" t="s">
        <v>26</v>
      </c>
      <c r="B34" s="30"/>
      <c r="C34" s="31">
        <v>14979</v>
      </c>
      <c r="D34" s="31">
        <v>14601</v>
      </c>
      <c r="E34" s="31">
        <v>11203</v>
      </c>
      <c r="F34" s="32"/>
      <c r="G34" s="32"/>
      <c r="H34" s="125">
        <v>67.136</v>
      </c>
      <c r="I34" s="125">
        <v>55.416</v>
      </c>
      <c r="J34" s="125">
        <v>40.3</v>
      </c>
      <c r="K34" s="34"/>
    </row>
    <row r="35" spans="1:11" s="35" customFormat="1" ht="11.25" customHeight="1">
      <c r="A35" s="37" t="s">
        <v>27</v>
      </c>
      <c r="B35" s="30"/>
      <c r="C35" s="31">
        <v>49206</v>
      </c>
      <c r="D35" s="31">
        <v>48000</v>
      </c>
      <c r="E35" s="31">
        <v>50000</v>
      </c>
      <c r="F35" s="32"/>
      <c r="G35" s="32"/>
      <c r="H35" s="125">
        <v>249.713</v>
      </c>
      <c r="I35" s="125">
        <v>180</v>
      </c>
      <c r="J35" s="125">
        <v>169.4</v>
      </c>
      <c r="K35" s="34"/>
    </row>
    <row r="36" spans="1:11" s="35" customFormat="1" ht="11.25" customHeight="1">
      <c r="A36" s="37" t="s">
        <v>28</v>
      </c>
      <c r="B36" s="30"/>
      <c r="C36" s="31">
        <v>7156</v>
      </c>
      <c r="D36" s="31">
        <v>6242</v>
      </c>
      <c r="E36" s="31">
        <v>6056</v>
      </c>
      <c r="F36" s="32"/>
      <c r="G36" s="32"/>
      <c r="H36" s="125">
        <v>34.993</v>
      </c>
      <c r="I36" s="125">
        <v>17.348</v>
      </c>
      <c r="J36" s="125">
        <v>16.534</v>
      </c>
      <c r="K36" s="34"/>
    </row>
    <row r="37" spans="1:11" s="44" customFormat="1" ht="11.25" customHeight="1">
      <c r="A37" s="38" t="s">
        <v>29</v>
      </c>
      <c r="B37" s="39"/>
      <c r="C37" s="40">
        <v>95528</v>
      </c>
      <c r="D37" s="40">
        <v>92897</v>
      </c>
      <c r="E37" s="40">
        <v>91035</v>
      </c>
      <c r="F37" s="41">
        <f>IF(D37&gt;0,100*E37/D37,0)</f>
        <v>97.99562956823148</v>
      </c>
      <c r="G37" s="42"/>
      <c r="H37" s="126">
        <v>453.296</v>
      </c>
      <c r="I37" s="127">
        <v>341.295</v>
      </c>
      <c r="J37" s="127">
        <v>290.789</v>
      </c>
      <c r="K37" s="43">
        <f>IF(I37&gt;0,100*J37/I37,0)</f>
        <v>85.2016583893699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4197</v>
      </c>
      <c r="D39" s="40">
        <v>4797</v>
      </c>
      <c r="E39" s="40">
        <v>4970</v>
      </c>
      <c r="F39" s="41">
        <f>IF(D39&gt;0,100*E39/D39,0)</f>
        <v>103.60642067959141</v>
      </c>
      <c r="G39" s="42"/>
      <c r="H39" s="126">
        <v>9.533</v>
      </c>
      <c r="I39" s="127">
        <v>9.533</v>
      </c>
      <c r="J39" s="127">
        <v>8.09</v>
      </c>
      <c r="K39" s="43">
        <f>IF(I39&gt;0,100*J39/I39,0)</f>
        <v>84.86310710164692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34095</v>
      </c>
      <c r="D41" s="31">
        <v>38863</v>
      </c>
      <c r="E41" s="31">
        <v>39214</v>
      </c>
      <c r="F41" s="32"/>
      <c r="G41" s="32"/>
      <c r="H41" s="125">
        <v>106.915</v>
      </c>
      <c r="I41" s="125">
        <v>72.3</v>
      </c>
      <c r="J41" s="125">
        <v>104.345</v>
      </c>
      <c r="K41" s="34"/>
    </row>
    <row r="42" spans="1:11" s="35" customFormat="1" ht="11.25" customHeight="1">
      <c r="A42" s="37" t="s">
        <v>32</v>
      </c>
      <c r="B42" s="30"/>
      <c r="C42" s="31">
        <v>220573</v>
      </c>
      <c r="D42" s="31">
        <v>233325</v>
      </c>
      <c r="E42" s="31">
        <v>214175</v>
      </c>
      <c r="F42" s="32"/>
      <c r="G42" s="32"/>
      <c r="H42" s="125">
        <v>1042.644</v>
      </c>
      <c r="I42" s="125">
        <v>976.179</v>
      </c>
      <c r="J42" s="125">
        <v>823.134</v>
      </c>
      <c r="K42" s="34"/>
    </row>
    <row r="43" spans="1:11" s="35" customFormat="1" ht="11.25" customHeight="1">
      <c r="A43" s="37" t="s">
        <v>33</v>
      </c>
      <c r="B43" s="30"/>
      <c r="C43" s="31">
        <v>60195</v>
      </c>
      <c r="D43" s="31">
        <v>62544</v>
      </c>
      <c r="E43" s="31">
        <v>57380</v>
      </c>
      <c r="F43" s="32"/>
      <c r="G43" s="32"/>
      <c r="H43" s="125">
        <v>268.282</v>
      </c>
      <c r="I43" s="125">
        <v>221.714</v>
      </c>
      <c r="J43" s="125">
        <v>243.125</v>
      </c>
      <c r="K43" s="34"/>
    </row>
    <row r="44" spans="1:11" s="35" customFormat="1" ht="11.25" customHeight="1">
      <c r="A44" s="37" t="s">
        <v>34</v>
      </c>
      <c r="B44" s="30"/>
      <c r="C44" s="31">
        <v>119349</v>
      </c>
      <c r="D44" s="31">
        <v>125806</v>
      </c>
      <c r="E44" s="31">
        <v>127021</v>
      </c>
      <c r="F44" s="32"/>
      <c r="G44" s="32"/>
      <c r="H44" s="125">
        <v>537.305</v>
      </c>
      <c r="I44" s="125">
        <v>420.151</v>
      </c>
      <c r="J44" s="125">
        <v>451.053</v>
      </c>
      <c r="K44" s="34"/>
    </row>
    <row r="45" spans="1:11" s="35" customFormat="1" ht="11.25" customHeight="1">
      <c r="A45" s="37" t="s">
        <v>35</v>
      </c>
      <c r="B45" s="30"/>
      <c r="C45" s="31">
        <v>65721</v>
      </c>
      <c r="D45" s="31">
        <v>76672</v>
      </c>
      <c r="E45" s="31">
        <v>72944</v>
      </c>
      <c r="F45" s="32"/>
      <c r="G45" s="32"/>
      <c r="H45" s="125">
        <v>226.683</v>
      </c>
      <c r="I45" s="125">
        <v>184.326</v>
      </c>
      <c r="J45" s="125">
        <v>198.6</v>
      </c>
      <c r="K45" s="34"/>
    </row>
    <row r="46" spans="1:11" s="35" customFormat="1" ht="11.25" customHeight="1">
      <c r="A46" s="37" t="s">
        <v>36</v>
      </c>
      <c r="B46" s="30"/>
      <c r="C46" s="31">
        <v>69772</v>
      </c>
      <c r="D46" s="31">
        <v>71345</v>
      </c>
      <c r="E46" s="31">
        <v>73237</v>
      </c>
      <c r="F46" s="32"/>
      <c r="G46" s="32"/>
      <c r="H46" s="125">
        <v>252.593</v>
      </c>
      <c r="I46" s="125">
        <v>159.648</v>
      </c>
      <c r="J46" s="125">
        <v>185.884</v>
      </c>
      <c r="K46" s="34"/>
    </row>
    <row r="47" spans="1:11" s="35" customFormat="1" ht="11.25" customHeight="1">
      <c r="A47" s="37" t="s">
        <v>37</v>
      </c>
      <c r="B47" s="30"/>
      <c r="C47" s="31">
        <v>102005</v>
      </c>
      <c r="D47" s="31">
        <v>106211</v>
      </c>
      <c r="E47" s="31">
        <v>103394</v>
      </c>
      <c r="F47" s="32"/>
      <c r="G47" s="32"/>
      <c r="H47" s="125">
        <v>410.665</v>
      </c>
      <c r="I47" s="125">
        <v>299.558</v>
      </c>
      <c r="J47" s="125">
        <v>290.404</v>
      </c>
      <c r="K47" s="34"/>
    </row>
    <row r="48" spans="1:11" s="35" customFormat="1" ht="11.25" customHeight="1">
      <c r="A48" s="37" t="s">
        <v>38</v>
      </c>
      <c r="B48" s="30"/>
      <c r="C48" s="31">
        <v>78626</v>
      </c>
      <c r="D48" s="31">
        <v>93969</v>
      </c>
      <c r="E48" s="31">
        <v>100963</v>
      </c>
      <c r="F48" s="32"/>
      <c r="G48" s="32"/>
      <c r="H48" s="125">
        <v>327.43</v>
      </c>
      <c r="I48" s="125">
        <v>268.454</v>
      </c>
      <c r="J48" s="125">
        <v>326.325</v>
      </c>
      <c r="K48" s="34"/>
    </row>
    <row r="49" spans="1:11" s="35" customFormat="1" ht="11.25" customHeight="1">
      <c r="A49" s="37" t="s">
        <v>39</v>
      </c>
      <c r="B49" s="30"/>
      <c r="C49" s="31">
        <v>67747</v>
      </c>
      <c r="D49" s="31">
        <v>75075</v>
      </c>
      <c r="E49" s="31">
        <v>76116</v>
      </c>
      <c r="F49" s="32"/>
      <c r="G49" s="32"/>
      <c r="H49" s="125">
        <v>265.255</v>
      </c>
      <c r="I49" s="125">
        <v>177.429</v>
      </c>
      <c r="J49" s="125">
        <v>211.147</v>
      </c>
      <c r="K49" s="34"/>
    </row>
    <row r="50" spans="1:11" s="44" customFormat="1" ht="11.25" customHeight="1">
      <c r="A50" s="45" t="s">
        <v>40</v>
      </c>
      <c r="B50" s="39"/>
      <c r="C50" s="40">
        <v>818083</v>
      </c>
      <c r="D50" s="40">
        <v>883810</v>
      </c>
      <c r="E50" s="40">
        <v>864444</v>
      </c>
      <c r="F50" s="41">
        <f>IF(D50&gt;0,100*E50/D50,0)</f>
        <v>97.80880505991107</v>
      </c>
      <c r="G50" s="42"/>
      <c r="H50" s="126">
        <v>3437.7719999999995</v>
      </c>
      <c r="I50" s="127">
        <v>2779.7590000000005</v>
      </c>
      <c r="J50" s="127">
        <v>2834.017</v>
      </c>
      <c r="K50" s="43">
        <f>IF(I50&gt;0,100*J50/I50,0)</f>
        <v>101.95189582981831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26908</v>
      </c>
      <c r="D52" s="40">
        <v>26900</v>
      </c>
      <c r="E52" s="40">
        <v>26908</v>
      </c>
      <c r="F52" s="41">
        <f>IF(D52&gt;0,100*E52/D52,0)</f>
        <v>100.02973977695167</v>
      </c>
      <c r="G52" s="42"/>
      <c r="H52" s="126">
        <v>140.377</v>
      </c>
      <c r="I52" s="127">
        <v>86.16736279547791</v>
      </c>
      <c r="J52" s="127">
        <v>77.574</v>
      </c>
      <c r="K52" s="43">
        <f>IF(I52&gt;0,100*J52/I52,0)</f>
        <v>90.02712568112982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72155</v>
      </c>
      <c r="D54" s="31">
        <v>68307</v>
      </c>
      <c r="E54" s="31">
        <v>72623</v>
      </c>
      <c r="F54" s="32"/>
      <c r="G54" s="32"/>
      <c r="H54" s="125">
        <v>244.036</v>
      </c>
      <c r="I54" s="125">
        <v>162.657</v>
      </c>
      <c r="J54" s="125">
        <v>199.921</v>
      </c>
      <c r="K54" s="34"/>
    </row>
    <row r="55" spans="1:11" s="35" customFormat="1" ht="11.25" customHeight="1">
      <c r="A55" s="37" t="s">
        <v>43</v>
      </c>
      <c r="B55" s="30"/>
      <c r="C55" s="31">
        <v>54111</v>
      </c>
      <c r="D55" s="31">
        <v>54708</v>
      </c>
      <c r="E55" s="31">
        <v>56618</v>
      </c>
      <c r="F55" s="32"/>
      <c r="G55" s="32"/>
      <c r="H55" s="125">
        <v>105.006</v>
      </c>
      <c r="I55" s="125">
        <v>69.634</v>
      </c>
      <c r="J55" s="125">
        <v>92.611</v>
      </c>
      <c r="K55" s="34"/>
    </row>
    <row r="56" spans="1:11" s="35" customFormat="1" ht="11.25" customHeight="1">
      <c r="A56" s="37" t="s">
        <v>44</v>
      </c>
      <c r="B56" s="30"/>
      <c r="C56" s="31">
        <v>36022</v>
      </c>
      <c r="D56" s="31">
        <v>35777</v>
      </c>
      <c r="E56" s="31">
        <v>30050</v>
      </c>
      <c r="F56" s="32"/>
      <c r="G56" s="32"/>
      <c r="H56" s="125">
        <v>119.655</v>
      </c>
      <c r="I56" s="125">
        <v>107</v>
      </c>
      <c r="J56" s="125">
        <v>58.09</v>
      </c>
      <c r="K56" s="34"/>
    </row>
    <row r="57" spans="1:11" s="35" customFormat="1" ht="11.25" customHeight="1">
      <c r="A57" s="37" t="s">
        <v>45</v>
      </c>
      <c r="B57" s="30"/>
      <c r="C57" s="31">
        <v>71085</v>
      </c>
      <c r="D57" s="31">
        <v>71461</v>
      </c>
      <c r="E57" s="31">
        <v>66284</v>
      </c>
      <c r="F57" s="32"/>
      <c r="G57" s="32"/>
      <c r="H57" s="125">
        <v>229.341</v>
      </c>
      <c r="I57" s="125">
        <v>142.212</v>
      </c>
      <c r="J57" s="125">
        <v>122.6075</v>
      </c>
      <c r="K57" s="34"/>
    </row>
    <row r="58" spans="1:11" s="35" customFormat="1" ht="11.25" customHeight="1">
      <c r="A58" s="37" t="s">
        <v>46</v>
      </c>
      <c r="B58" s="30"/>
      <c r="C58" s="31">
        <v>65542</v>
      </c>
      <c r="D58" s="31">
        <v>64535</v>
      </c>
      <c r="E58" s="31">
        <v>63073</v>
      </c>
      <c r="F58" s="32"/>
      <c r="G58" s="32"/>
      <c r="H58" s="125">
        <v>197.709</v>
      </c>
      <c r="I58" s="125">
        <v>101.085</v>
      </c>
      <c r="J58" s="125">
        <v>78.901</v>
      </c>
      <c r="K58" s="34"/>
    </row>
    <row r="59" spans="1:11" s="44" customFormat="1" ht="11.25" customHeight="1">
      <c r="A59" s="38" t="s">
        <v>47</v>
      </c>
      <c r="B59" s="39"/>
      <c r="C59" s="40">
        <v>298915</v>
      </c>
      <c r="D59" s="40">
        <v>294788</v>
      </c>
      <c r="E59" s="40">
        <v>288648</v>
      </c>
      <c r="F59" s="41">
        <f>IF(D59&gt;0,100*E59/D59,0)</f>
        <v>97.91714723801512</v>
      </c>
      <c r="G59" s="42"/>
      <c r="H59" s="126">
        <v>895.7470000000001</v>
      </c>
      <c r="I59" s="127">
        <v>582.588</v>
      </c>
      <c r="J59" s="127">
        <v>552.1305</v>
      </c>
      <c r="K59" s="43">
        <f>IF(I59&gt;0,100*J59/I59,0)</f>
        <v>94.77203443943232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1467</v>
      </c>
      <c r="D61" s="31">
        <v>1200</v>
      </c>
      <c r="E61" s="31">
        <v>1600</v>
      </c>
      <c r="F61" s="32"/>
      <c r="G61" s="32"/>
      <c r="H61" s="125">
        <v>5.2</v>
      </c>
      <c r="I61" s="125">
        <v>2</v>
      </c>
      <c r="J61" s="125">
        <v>3.2</v>
      </c>
      <c r="K61" s="34"/>
    </row>
    <row r="62" spans="1:11" s="35" customFormat="1" ht="11.25" customHeight="1">
      <c r="A62" s="37" t="s">
        <v>49</v>
      </c>
      <c r="B62" s="30"/>
      <c r="C62" s="31">
        <v>654</v>
      </c>
      <c r="D62" s="31">
        <v>590</v>
      </c>
      <c r="E62" s="31">
        <v>625</v>
      </c>
      <c r="F62" s="32"/>
      <c r="G62" s="32"/>
      <c r="H62" s="125">
        <v>1.157</v>
      </c>
      <c r="I62" s="125">
        <v>0.336</v>
      </c>
      <c r="J62" s="125">
        <v>0.785</v>
      </c>
      <c r="K62" s="34"/>
    </row>
    <row r="63" spans="1:11" s="35" customFormat="1" ht="11.25" customHeight="1">
      <c r="A63" s="37" t="s">
        <v>50</v>
      </c>
      <c r="B63" s="30"/>
      <c r="C63" s="31">
        <v>1600</v>
      </c>
      <c r="D63" s="31">
        <v>1560</v>
      </c>
      <c r="E63" s="31">
        <v>1995</v>
      </c>
      <c r="F63" s="32"/>
      <c r="G63" s="32"/>
      <c r="H63" s="125">
        <v>4.303</v>
      </c>
      <c r="I63" s="125">
        <v>0.924</v>
      </c>
      <c r="J63" s="125">
        <v>3.63</v>
      </c>
      <c r="K63" s="34"/>
    </row>
    <row r="64" spans="1:11" s="44" customFormat="1" ht="11.25" customHeight="1">
      <c r="A64" s="38" t="s">
        <v>51</v>
      </c>
      <c r="B64" s="39"/>
      <c r="C64" s="40">
        <v>3721</v>
      </c>
      <c r="D64" s="40">
        <v>3350</v>
      </c>
      <c r="E64" s="40">
        <v>4220</v>
      </c>
      <c r="F64" s="41">
        <f>IF(D64&gt;0,100*E64/D64,0)</f>
        <v>125.97014925373135</v>
      </c>
      <c r="G64" s="42"/>
      <c r="H64" s="126">
        <v>10.66</v>
      </c>
      <c r="I64" s="127">
        <v>3.26</v>
      </c>
      <c r="J64" s="127">
        <v>7.615</v>
      </c>
      <c r="K64" s="43">
        <f>IF(I64&gt;0,100*J64/I64,0)</f>
        <v>233.58895705521473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5925</v>
      </c>
      <c r="D66" s="40">
        <v>4366</v>
      </c>
      <c r="E66" s="40">
        <v>5211</v>
      </c>
      <c r="F66" s="41">
        <f>IF(D66&gt;0,100*E66/D66,0)</f>
        <v>119.35409986257444</v>
      </c>
      <c r="G66" s="42"/>
      <c r="H66" s="126">
        <v>15.514</v>
      </c>
      <c r="I66" s="127">
        <v>9.303</v>
      </c>
      <c r="J66" s="127">
        <v>9.758</v>
      </c>
      <c r="K66" s="43">
        <f>IF(I66&gt;0,100*J66/I66,0)</f>
        <v>104.89089541008275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69106</v>
      </c>
      <c r="D68" s="31">
        <v>78800</v>
      </c>
      <c r="E68" s="31">
        <v>72500</v>
      </c>
      <c r="F68" s="32"/>
      <c r="G68" s="32"/>
      <c r="H68" s="125">
        <v>138.445</v>
      </c>
      <c r="I68" s="125">
        <v>165</v>
      </c>
      <c r="J68" s="125">
        <v>152.5</v>
      </c>
      <c r="K68" s="34"/>
    </row>
    <row r="69" spans="1:11" s="35" customFormat="1" ht="11.25" customHeight="1">
      <c r="A69" s="37" t="s">
        <v>54</v>
      </c>
      <c r="B69" s="30"/>
      <c r="C69" s="31">
        <v>5843</v>
      </c>
      <c r="D69" s="31">
        <v>5760</v>
      </c>
      <c r="E69" s="31">
        <v>4900</v>
      </c>
      <c r="F69" s="32"/>
      <c r="G69" s="32"/>
      <c r="H69" s="125">
        <v>9.624</v>
      </c>
      <c r="I69" s="125">
        <v>8.5</v>
      </c>
      <c r="J69" s="125">
        <v>8</v>
      </c>
      <c r="K69" s="34"/>
    </row>
    <row r="70" spans="1:11" s="44" customFormat="1" ht="11.25" customHeight="1">
      <c r="A70" s="38" t="s">
        <v>55</v>
      </c>
      <c r="B70" s="39"/>
      <c r="C70" s="40">
        <v>74949</v>
      </c>
      <c r="D70" s="40">
        <v>84560</v>
      </c>
      <c r="E70" s="40">
        <v>77400</v>
      </c>
      <c r="F70" s="41">
        <f>IF(D70&gt;0,100*E70/D70,0)</f>
        <v>91.53263954588458</v>
      </c>
      <c r="G70" s="42"/>
      <c r="H70" s="126">
        <v>148.069</v>
      </c>
      <c r="I70" s="127">
        <v>173.5</v>
      </c>
      <c r="J70" s="127">
        <v>160.5</v>
      </c>
      <c r="K70" s="43">
        <f>IF(I70&gt;0,100*J70/I70,0)</f>
        <v>92.507204610951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1915</v>
      </c>
      <c r="D72" s="31">
        <v>1600</v>
      </c>
      <c r="E72" s="31">
        <v>2170</v>
      </c>
      <c r="F72" s="32"/>
      <c r="G72" s="32"/>
      <c r="H72" s="125">
        <v>2.744</v>
      </c>
      <c r="I72" s="125">
        <v>0.521</v>
      </c>
      <c r="J72" s="125">
        <v>2.737</v>
      </c>
      <c r="K72" s="34"/>
    </row>
    <row r="73" spans="1:11" s="35" customFormat="1" ht="11.25" customHeight="1">
      <c r="A73" s="37" t="s">
        <v>57</v>
      </c>
      <c r="B73" s="30"/>
      <c r="C73" s="31">
        <v>17150</v>
      </c>
      <c r="D73" s="31">
        <v>22065</v>
      </c>
      <c r="E73" s="31">
        <v>17025</v>
      </c>
      <c r="F73" s="32"/>
      <c r="G73" s="32"/>
      <c r="H73" s="125">
        <v>43.167</v>
      </c>
      <c r="I73" s="125">
        <v>77.65</v>
      </c>
      <c r="J73" s="125">
        <v>77.1</v>
      </c>
      <c r="K73" s="34"/>
    </row>
    <row r="74" spans="1:11" s="35" customFormat="1" ht="11.25" customHeight="1">
      <c r="A74" s="37" t="s">
        <v>58</v>
      </c>
      <c r="B74" s="30"/>
      <c r="C74" s="31">
        <v>33418</v>
      </c>
      <c r="D74" s="31">
        <v>38856</v>
      </c>
      <c r="E74" s="31">
        <v>31281</v>
      </c>
      <c r="F74" s="32"/>
      <c r="G74" s="32"/>
      <c r="H74" s="125">
        <v>97.484</v>
      </c>
      <c r="I74" s="125">
        <v>136.454</v>
      </c>
      <c r="J74" s="125">
        <v>72.657</v>
      </c>
      <c r="K74" s="34"/>
    </row>
    <row r="75" spans="1:11" s="35" customFormat="1" ht="11.25" customHeight="1">
      <c r="A75" s="37" t="s">
        <v>59</v>
      </c>
      <c r="B75" s="30"/>
      <c r="C75" s="31">
        <v>14558</v>
      </c>
      <c r="D75" s="31">
        <v>11846.28</v>
      </c>
      <c r="E75" s="31">
        <v>10700</v>
      </c>
      <c r="F75" s="32"/>
      <c r="G75" s="32"/>
      <c r="H75" s="125">
        <v>36.975</v>
      </c>
      <c r="I75" s="125">
        <v>13.68187365726355</v>
      </c>
      <c r="J75" s="125">
        <v>15.6541</v>
      </c>
      <c r="K75" s="34"/>
    </row>
    <row r="76" spans="1:11" s="35" customFormat="1" ht="11.25" customHeight="1">
      <c r="A76" s="37" t="s">
        <v>60</v>
      </c>
      <c r="B76" s="30"/>
      <c r="C76" s="31">
        <v>5728</v>
      </c>
      <c r="D76" s="31">
        <v>6194</v>
      </c>
      <c r="E76" s="31">
        <v>5584</v>
      </c>
      <c r="F76" s="32"/>
      <c r="G76" s="32"/>
      <c r="H76" s="125">
        <v>24.924</v>
      </c>
      <c r="I76" s="125">
        <v>20.44</v>
      </c>
      <c r="J76" s="125">
        <v>20.549</v>
      </c>
      <c r="K76" s="34"/>
    </row>
    <row r="77" spans="1:11" s="35" customFormat="1" ht="11.25" customHeight="1">
      <c r="A77" s="37" t="s">
        <v>61</v>
      </c>
      <c r="B77" s="30"/>
      <c r="C77" s="31">
        <v>5860</v>
      </c>
      <c r="D77" s="31">
        <v>3985</v>
      </c>
      <c r="E77" s="31">
        <v>2885</v>
      </c>
      <c r="F77" s="32"/>
      <c r="G77" s="32"/>
      <c r="H77" s="125">
        <v>9.417</v>
      </c>
      <c r="I77" s="125">
        <v>7.985</v>
      </c>
      <c r="J77" s="125">
        <v>7.79</v>
      </c>
      <c r="K77" s="34"/>
    </row>
    <row r="78" spans="1:11" s="35" customFormat="1" ht="11.25" customHeight="1">
      <c r="A78" s="37" t="s">
        <v>62</v>
      </c>
      <c r="B78" s="30"/>
      <c r="C78" s="31">
        <v>6718</v>
      </c>
      <c r="D78" s="31">
        <v>8710</v>
      </c>
      <c r="E78" s="31">
        <v>7050</v>
      </c>
      <c r="F78" s="32"/>
      <c r="G78" s="32"/>
      <c r="H78" s="125">
        <v>13.83</v>
      </c>
      <c r="I78" s="125">
        <v>16.035</v>
      </c>
      <c r="J78" s="125">
        <v>16.92</v>
      </c>
      <c r="K78" s="34"/>
    </row>
    <row r="79" spans="1:11" s="35" customFormat="1" ht="11.25" customHeight="1">
      <c r="A79" s="37" t="s">
        <v>63</v>
      </c>
      <c r="B79" s="30"/>
      <c r="C79" s="31">
        <v>78778</v>
      </c>
      <c r="D79" s="31">
        <v>92300</v>
      </c>
      <c r="E79" s="31">
        <v>71100</v>
      </c>
      <c r="F79" s="32"/>
      <c r="G79" s="32"/>
      <c r="H79" s="125">
        <v>274.482</v>
      </c>
      <c r="I79" s="125">
        <v>343.246</v>
      </c>
      <c r="J79" s="125">
        <v>248.85</v>
      </c>
      <c r="K79" s="34"/>
    </row>
    <row r="80" spans="1:11" s="44" customFormat="1" ht="11.25" customHeight="1">
      <c r="A80" s="45" t="s">
        <v>64</v>
      </c>
      <c r="B80" s="39"/>
      <c r="C80" s="40">
        <v>164125</v>
      </c>
      <c r="D80" s="40">
        <v>185556.28</v>
      </c>
      <c r="E80" s="40">
        <v>147795</v>
      </c>
      <c r="F80" s="41">
        <f>IF(D80&gt;0,100*E80/D80,0)</f>
        <v>79.6496890323518</v>
      </c>
      <c r="G80" s="42"/>
      <c r="H80" s="126">
        <v>503.023</v>
      </c>
      <c r="I80" s="127">
        <v>616.0128736572635</v>
      </c>
      <c r="J80" s="127">
        <v>462.2570999999999</v>
      </c>
      <c r="K80" s="43">
        <f>IF(I80&gt;0,100*J80/I80,0)</f>
        <v>75.04016876393884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5</v>
      </c>
      <c r="D82" s="31"/>
      <c r="E82" s="31"/>
      <c r="F82" s="32"/>
      <c r="G82" s="32"/>
      <c r="H82" s="125">
        <v>0.008</v>
      </c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>
        <v>183</v>
      </c>
      <c r="D83" s="31">
        <v>180</v>
      </c>
      <c r="E83" s="31">
        <v>192</v>
      </c>
      <c r="F83" s="32"/>
      <c r="G83" s="32"/>
      <c r="H83" s="125">
        <v>0.183</v>
      </c>
      <c r="I83" s="125">
        <v>0.18</v>
      </c>
      <c r="J83" s="125">
        <v>0.192</v>
      </c>
      <c r="K83" s="34"/>
    </row>
    <row r="84" spans="1:11" s="44" customFormat="1" ht="11.25" customHeight="1">
      <c r="A84" s="38" t="s">
        <v>67</v>
      </c>
      <c r="B84" s="39"/>
      <c r="C84" s="40">
        <v>188</v>
      </c>
      <c r="D84" s="40">
        <v>180</v>
      </c>
      <c r="E84" s="40">
        <v>192</v>
      </c>
      <c r="F84" s="41">
        <f>IF(D84&gt;0,100*E84/D84,0)</f>
        <v>106.66666666666667</v>
      </c>
      <c r="G84" s="42"/>
      <c r="H84" s="126">
        <v>0.191</v>
      </c>
      <c r="I84" s="127">
        <v>0.18</v>
      </c>
      <c r="J84" s="127">
        <v>0.192</v>
      </c>
      <c r="K84" s="43">
        <f>IF(I84&gt;0,100*J84/I84,0)</f>
        <v>106.66666666666667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1781580</v>
      </c>
      <c r="D87" s="57">
        <v>1871656.28</v>
      </c>
      <c r="E87" s="57">
        <v>1814320.704593786</v>
      </c>
      <c r="F87" s="58">
        <f>IF(D87&gt;0,100*E87/D87,0)</f>
        <v>96.93663970148333</v>
      </c>
      <c r="G87" s="42"/>
      <c r="H87" s="128">
        <v>6811.661000000001</v>
      </c>
      <c r="I87" s="129">
        <v>5698.594236452742</v>
      </c>
      <c r="J87" s="129">
        <v>5447.787875563994</v>
      </c>
      <c r="K87" s="58">
        <f>IF(I87&gt;0,100*J87/I87,0)</f>
        <v>95.5988029594318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5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10</v>
      </c>
      <c r="D15" s="40">
        <v>10</v>
      </c>
      <c r="E15" s="40">
        <v>10</v>
      </c>
      <c r="F15" s="41">
        <f>IF(D15&gt;0,100*E15/D15,0)</f>
        <v>100</v>
      </c>
      <c r="G15" s="42"/>
      <c r="H15" s="126">
        <v>0.2</v>
      </c>
      <c r="I15" s="127">
        <v>0.2</v>
      </c>
      <c r="J15" s="127">
        <v>0.15</v>
      </c>
      <c r="K15" s="43">
        <f>IF(I15&gt;0,100*J15/I15,0)</f>
        <v>75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4</v>
      </c>
      <c r="D17" s="40">
        <v>1</v>
      </c>
      <c r="E17" s="40">
        <v>1</v>
      </c>
      <c r="F17" s="41">
        <f>IF(D17&gt;0,100*E17/D17,0)</f>
        <v>100</v>
      </c>
      <c r="G17" s="42"/>
      <c r="H17" s="126">
        <v>0.021</v>
      </c>
      <c r="I17" s="127">
        <v>0.007</v>
      </c>
      <c r="J17" s="127">
        <v>0.007</v>
      </c>
      <c r="K17" s="43">
        <f>IF(I17&gt;0,100*J17/I17,0)</f>
        <v>100.00000000000001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1</v>
      </c>
      <c r="D19" s="31">
        <v>1</v>
      </c>
      <c r="E19" s="31"/>
      <c r="F19" s="32"/>
      <c r="G19" s="32"/>
      <c r="H19" s="125">
        <v>0.025</v>
      </c>
      <c r="I19" s="125">
        <v>0.025</v>
      </c>
      <c r="J19" s="125"/>
      <c r="K19" s="34"/>
    </row>
    <row r="20" spans="1:11" s="35" customFormat="1" ht="11.25" customHeight="1">
      <c r="A20" s="37" t="s">
        <v>16</v>
      </c>
      <c r="B20" s="30"/>
      <c r="C20" s="31">
        <v>7</v>
      </c>
      <c r="D20" s="31">
        <v>7</v>
      </c>
      <c r="E20" s="31">
        <v>1</v>
      </c>
      <c r="F20" s="32"/>
      <c r="G20" s="32"/>
      <c r="H20" s="125">
        <v>0.11</v>
      </c>
      <c r="I20" s="125">
        <v>0.11</v>
      </c>
      <c r="J20" s="125">
        <v>0.016</v>
      </c>
      <c r="K20" s="34"/>
    </row>
    <row r="21" spans="1:11" s="35" customFormat="1" ht="11.25" customHeight="1">
      <c r="A21" s="37" t="s">
        <v>17</v>
      </c>
      <c r="B21" s="30"/>
      <c r="C21" s="31">
        <v>8</v>
      </c>
      <c r="D21" s="31">
        <v>8</v>
      </c>
      <c r="E21" s="31">
        <v>2</v>
      </c>
      <c r="F21" s="32"/>
      <c r="G21" s="32"/>
      <c r="H21" s="125">
        <v>0.083</v>
      </c>
      <c r="I21" s="125">
        <v>0.083</v>
      </c>
      <c r="J21" s="125">
        <v>0.021</v>
      </c>
      <c r="K21" s="34"/>
    </row>
    <row r="22" spans="1:11" s="44" customFormat="1" ht="11.25" customHeight="1">
      <c r="A22" s="38" t="s">
        <v>18</v>
      </c>
      <c r="B22" s="39"/>
      <c r="C22" s="40">
        <v>16</v>
      </c>
      <c r="D22" s="40">
        <v>16</v>
      </c>
      <c r="E22" s="40">
        <v>3</v>
      </c>
      <c r="F22" s="41">
        <f>IF(D22&gt;0,100*E22/D22,0)</f>
        <v>18.75</v>
      </c>
      <c r="G22" s="42"/>
      <c r="H22" s="126">
        <v>0.21800000000000003</v>
      </c>
      <c r="I22" s="127">
        <v>0.21800000000000003</v>
      </c>
      <c r="J22" s="127">
        <v>0.037000000000000005</v>
      </c>
      <c r="K22" s="43">
        <f>IF(I22&gt;0,100*J22/I22,0)</f>
        <v>16.972477064220183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10</v>
      </c>
      <c r="D24" s="40">
        <v>47</v>
      </c>
      <c r="E24" s="40">
        <v>40</v>
      </c>
      <c r="F24" s="41">
        <f>IF(D24&gt;0,100*E24/D24,0)</f>
        <v>85.1063829787234</v>
      </c>
      <c r="G24" s="42"/>
      <c r="H24" s="126">
        <v>0.465</v>
      </c>
      <c r="I24" s="127">
        <v>1.927</v>
      </c>
      <c r="J24" s="127">
        <v>1.64</v>
      </c>
      <c r="K24" s="43">
        <f>IF(I24&gt;0,100*J24/I24,0)</f>
        <v>85.1063829787234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5</v>
      </c>
      <c r="D26" s="40">
        <v>5</v>
      </c>
      <c r="E26" s="40">
        <v>6</v>
      </c>
      <c r="F26" s="41">
        <f>IF(D26&gt;0,100*E26/D26,0)</f>
        <v>120</v>
      </c>
      <c r="G26" s="42"/>
      <c r="H26" s="126">
        <v>0.125</v>
      </c>
      <c r="I26" s="127">
        <v>0.125</v>
      </c>
      <c r="J26" s="127">
        <v>0.15</v>
      </c>
      <c r="K26" s="43">
        <f>IF(I26&gt;0,100*J26/I26,0)</f>
        <v>120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>
        <v>40</v>
      </c>
      <c r="F30" s="32"/>
      <c r="G30" s="32"/>
      <c r="H30" s="125"/>
      <c r="I30" s="125"/>
      <c r="J30" s="125">
        <v>0.42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>
        <v>40</v>
      </c>
      <c r="F31" s="41"/>
      <c r="G31" s="42"/>
      <c r="H31" s="126"/>
      <c r="I31" s="127"/>
      <c r="J31" s="127">
        <v>0.42</v>
      </c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19</v>
      </c>
      <c r="D33" s="31">
        <v>18</v>
      </c>
      <c r="E33" s="31">
        <v>20</v>
      </c>
      <c r="F33" s="32"/>
      <c r="G33" s="32"/>
      <c r="H33" s="125">
        <v>0.545</v>
      </c>
      <c r="I33" s="125">
        <v>0.7</v>
      </c>
      <c r="J33" s="125">
        <v>0.62</v>
      </c>
      <c r="K33" s="34"/>
    </row>
    <row r="34" spans="1:11" s="35" customFormat="1" ht="11.25" customHeight="1">
      <c r="A34" s="37" t="s">
        <v>26</v>
      </c>
      <c r="B34" s="30"/>
      <c r="C34" s="31">
        <v>3</v>
      </c>
      <c r="D34" s="31">
        <v>3</v>
      </c>
      <c r="E34" s="31">
        <v>4</v>
      </c>
      <c r="F34" s="32"/>
      <c r="G34" s="32"/>
      <c r="H34" s="125">
        <v>0.084</v>
      </c>
      <c r="I34" s="125">
        <v>0.085</v>
      </c>
      <c r="J34" s="125">
        <v>0.066</v>
      </c>
      <c r="K34" s="34"/>
    </row>
    <row r="35" spans="1:11" s="35" customFormat="1" ht="11.25" customHeight="1">
      <c r="A35" s="37" t="s">
        <v>27</v>
      </c>
      <c r="B35" s="30"/>
      <c r="C35" s="31">
        <v>15</v>
      </c>
      <c r="D35" s="31">
        <v>15</v>
      </c>
      <c r="E35" s="31">
        <v>16</v>
      </c>
      <c r="F35" s="32"/>
      <c r="G35" s="32"/>
      <c r="H35" s="125">
        <v>0.42</v>
      </c>
      <c r="I35" s="125">
        <v>0.4</v>
      </c>
      <c r="J35" s="125">
        <v>0.45</v>
      </c>
      <c r="K35" s="34"/>
    </row>
    <row r="36" spans="1:11" s="35" customFormat="1" ht="11.25" customHeight="1">
      <c r="A36" s="37" t="s">
        <v>28</v>
      </c>
      <c r="B36" s="30"/>
      <c r="C36" s="31">
        <v>10</v>
      </c>
      <c r="D36" s="31">
        <v>10</v>
      </c>
      <c r="E36" s="31">
        <v>9</v>
      </c>
      <c r="F36" s="32"/>
      <c r="G36" s="32"/>
      <c r="H36" s="125">
        <v>0.314</v>
      </c>
      <c r="I36" s="125">
        <v>0.314</v>
      </c>
      <c r="J36" s="125">
        <v>0.286</v>
      </c>
      <c r="K36" s="34"/>
    </row>
    <row r="37" spans="1:11" s="44" customFormat="1" ht="11.25" customHeight="1">
      <c r="A37" s="38" t="s">
        <v>29</v>
      </c>
      <c r="B37" s="39"/>
      <c r="C37" s="40">
        <v>47</v>
      </c>
      <c r="D37" s="40">
        <v>46</v>
      </c>
      <c r="E37" s="40">
        <v>49</v>
      </c>
      <c r="F37" s="41">
        <f>IF(D37&gt;0,100*E37/D37,0)</f>
        <v>106.52173913043478</v>
      </c>
      <c r="G37" s="42"/>
      <c r="H37" s="126">
        <v>1.363</v>
      </c>
      <c r="I37" s="127">
        <v>1.499</v>
      </c>
      <c r="J37" s="127">
        <v>1.422</v>
      </c>
      <c r="K37" s="43">
        <f>IF(I37&gt;0,100*J37/I37,0)</f>
        <v>94.86324216144095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57</v>
      </c>
      <c r="D39" s="40">
        <v>57</v>
      </c>
      <c r="E39" s="40">
        <v>50</v>
      </c>
      <c r="F39" s="41">
        <f>IF(D39&gt;0,100*E39/D39,0)</f>
        <v>87.71929824561404</v>
      </c>
      <c r="G39" s="42"/>
      <c r="H39" s="126">
        <v>1.019</v>
      </c>
      <c r="I39" s="127">
        <v>1.02</v>
      </c>
      <c r="J39" s="127">
        <v>1</v>
      </c>
      <c r="K39" s="43">
        <f>IF(I39&gt;0,100*J39/I39,0)</f>
        <v>98.0392156862745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3</v>
      </c>
      <c r="D41" s="31">
        <v>1</v>
      </c>
      <c r="E41" s="31">
        <v>1</v>
      </c>
      <c r="F41" s="32"/>
      <c r="G41" s="32"/>
      <c r="H41" s="125">
        <v>0.074</v>
      </c>
      <c r="I41" s="125">
        <v>0.024</v>
      </c>
      <c r="J41" s="125">
        <v>0.024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>
        <v>7</v>
      </c>
      <c r="F42" s="32"/>
      <c r="G42" s="32"/>
      <c r="H42" s="125"/>
      <c r="I42" s="125"/>
      <c r="J42" s="125">
        <v>0.35</v>
      </c>
      <c r="K42" s="34"/>
    </row>
    <row r="43" spans="1:11" s="35" customFormat="1" ht="11.25" customHeight="1">
      <c r="A43" s="37" t="s">
        <v>33</v>
      </c>
      <c r="B43" s="30"/>
      <c r="C43" s="31">
        <v>7</v>
      </c>
      <c r="D43" s="31">
        <v>4</v>
      </c>
      <c r="E43" s="31">
        <v>4</v>
      </c>
      <c r="F43" s="32"/>
      <c r="G43" s="32"/>
      <c r="H43" s="125">
        <v>0.245</v>
      </c>
      <c r="I43" s="125">
        <v>0.1</v>
      </c>
      <c r="J43" s="125">
        <v>0.1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>
        <v>10</v>
      </c>
      <c r="D45" s="31">
        <v>8</v>
      </c>
      <c r="E45" s="31">
        <v>7</v>
      </c>
      <c r="F45" s="32"/>
      <c r="G45" s="32"/>
      <c r="H45" s="125">
        <v>0.26</v>
      </c>
      <c r="I45" s="125">
        <v>0.272</v>
      </c>
      <c r="J45" s="125">
        <v>0.224</v>
      </c>
      <c r="K45" s="34"/>
    </row>
    <row r="46" spans="1:11" s="35" customFormat="1" ht="11.25" customHeight="1">
      <c r="A46" s="37" t="s">
        <v>36</v>
      </c>
      <c r="B46" s="30"/>
      <c r="C46" s="31">
        <v>25</v>
      </c>
      <c r="D46" s="31">
        <v>28</v>
      </c>
      <c r="E46" s="31">
        <v>25</v>
      </c>
      <c r="F46" s="32"/>
      <c r="G46" s="32"/>
      <c r="H46" s="125">
        <v>0.625</v>
      </c>
      <c r="I46" s="125">
        <v>0.7</v>
      </c>
      <c r="J46" s="125">
        <v>0.625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>
        <v>162</v>
      </c>
      <c r="D48" s="31">
        <v>152</v>
      </c>
      <c r="E48" s="31">
        <v>223</v>
      </c>
      <c r="F48" s="32"/>
      <c r="G48" s="32"/>
      <c r="H48" s="125">
        <v>4.05</v>
      </c>
      <c r="I48" s="125">
        <v>3.8</v>
      </c>
      <c r="J48" s="125">
        <v>5.575</v>
      </c>
      <c r="K48" s="34"/>
    </row>
    <row r="49" spans="1:11" s="35" customFormat="1" ht="11.25" customHeight="1">
      <c r="A49" s="37" t="s">
        <v>39</v>
      </c>
      <c r="B49" s="30"/>
      <c r="C49" s="31">
        <v>29</v>
      </c>
      <c r="D49" s="31">
        <v>32</v>
      </c>
      <c r="E49" s="31">
        <v>31</v>
      </c>
      <c r="F49" s="32"/>
      <c r="G49" s="32"/>
      <c r="H49" s="125">
        <v>0.625</v>
      </c>
      <c r="I49" s="125">
        <v>0.681</v>
      </c>
      <c r="J49" s="125">
        <v>0.775</v>
      </c>
      <c r="K49" s="34"/>
    </row>
    <row r="50" spans="1:11" s="44" customFormat="1" ht="11.25" customHeight="1">
      <c r="A50" s="45" t="s">
        <v>40</v>
      </c>
      <c r="B50" s="39"/>
      <c r="C50" s="40">
        <v>236</v>
      </c>
      <c r="D50" s="40">
        <v>225</v>
      </c>
      <c r="E50" s="40">
        <v>298</v>
      </c>
      <c r="F50" s="41">
        <f>IF(D50&gt;0,100*E50/D50,0)</f>
        <v>132.44444444444446</v>
      </c>
      <c r="G50" s="42"/>
      <c r="H50" s="126">
        <v>5.879</v>
      </c>
      <c r="I50" s="127">
        <v>5.577</v>
      </c>
      <c r="J50" s="127">
        <v>7.673</v>
      </c>
      <c r="K50" s="43">
        <f>IF(I50&gt;0,100*J50/I50,0)</f>
        <v>137.58292989062218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20</v>
      </c>
      <c r="D52" s="40">
        <v>20</v>
      </c>
      <c r="E52" s="40">
        <v>20</v>
      </c>
      <c r="F52" s="41">
        <f>IF(D52&gt;0,100*E52/D52,0)</f>
        <v>100</v>
      </c>
      <c r="G52" s="42"/>
      <c r="H52" s="126">
        <v>0.4</v>
      </c>
      <c r="I52" s="127">
        <v>0.4</v>
      </c>
      <c r="J52" s="127">
        <v>0.4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45</v>
      </c>
      <c r="D54" s="31">
        <v>50</v>
      </c>
      <c r="E54" s="31">
        <v>20</v>
      </c>
      <c r="F54" s="32"/>
      <c r="G54" s="32"/>
      <c r="H54" s="125">
        <v>0.99</v>
      </c>
      <c r="I54" s="125">
        <v>1.075</v>
      </c>
      <c r="J54" s="125">
        <v>0.538</v>
      </c>
      <c r="K54" s="34"/>
    </row>
    <row r="55" spans="1:11" s="35" customFormat="1" ht="11.25" customHeight="1">
      <c r="A55" s="37" t="s">
        <v>43</v>
      </c>
      <c r="B55" s="30"/>
      <c r="C55" s="31">
        <v>35</v>
      </c>
      <c r="D55" s="31">
        <v>86</v>
      </c>
      <c r="E55" s="31">
        <v>94</v>
      </c>
      <c r="F55" s="32"/>
      <c r="G55" s="32"/>
      <c r="H55" s="125">
        <v>0.7</v>
      </c>
      <c r="I55" s="125">
        <v>1.72</v>
      </c>
      <c r="J55" s="125">
        <v>2.068</v>
      </c>
      <c r="K55" s="34"/>
    </row>
    <row r="56" spans="1:11" s="35" customFormat="1" ht="11.25" customHeight="1">
      <c r="A56" s="37" t="s">
        <v>44</v>
      </c>
      <c r="B56" s="30"/>
      <c r="C56" s="31">
        <v>3</v>
      </c>
      <c r="D56" s="31">
        <v>2</v>
      </c>
      <c r="E56" s="31">
        <v>5</v>
      </c>
      <c r="F56" s="32"/>
      <c r="G56" s="32"/>
      <c r="H56" s="125">
        <v>0.06</v>
      </c>
      <c r="I56" s="125">
        <v>0.05</v>
      </c>
      <c r="J56" s="125">
        <v>0.13</v>
      </c>
      <c r="K56" s="34"/>
    </row>
    <row r="57" spans="1:11" s="35" customFormat="1" ht="11.25" customHeight="1">
      <c r="A57" s="37" t="s">
        <v>45</v>
      </c>
      <c r="B57" s="30"/>
      <c r="C57" s="31"/>
      <c r="D57" s="31">
        <v>2</v>
      </c>
      <c r="E57" s="31">
        <v>1</v>
      </c>
      <c r="F57" s="32"/>
      <c r="G57" s="32"/>
      <c r="H57" s="125"/>
      <c r="I57" s="125">
        <v>0.08</v>
      </c>
      <c r="J57" s="125">
        <v>0.04</v>
      </c>
      <c r="K57" s="34"/>
    </row>
    <row r="58" spans="1:11" s="35" customFormat="1" ht="11.25" customHeight="1">
      <c r="A58" s="37" t="s">
        <v>46</v>
      </c>
      <c r="B58" s="30"/>
      <c r="C58" s="31">
        <v>35</v>
      </c>
      <c r="D58" s="31">
        <v>35</v>
      </c>
      <c r="E58" s="31">
        <v>56</v>
      </c>
      <c r="F58" s="32"/>
      <c r="G58" s="32"/>
      <c r="H58" s="125">
        <v>1.575</v>
      </c>
      <c r="I58" s="125">
        <v>1.47</v>
      </c>
      <c r="J58" s="125">
        <v>2.128</v>
      </c>
      <c r="K58" s="34"/>
    </row>
    <row r="59" spans="1:11" s="44" customFormat="1" ht="11.25" customHeight="1">
      <c r="A59" s="38" t="s">
        <v>47</v>
      </c>
      <c r="B59" s="39"/>
      <c r="C59" s="40">
        <v>118</v>
      </c>
      <c r="D59" s="40">
        <v>175</v>
      </c>
      <c r="E59" s="40">
        <v>176</v>
      </c>
      <c r="F59" s="41">
        <f>IF(D59&gt;0,100*E59/D59,0)</f>
        <v>100.57142857142857</v>
      </c>
      <c r="G59" s="42"/>
      <c r="H59" s="126">
        <v>3.325</v>
      </c>
      <c r="I59" s="127">
        <v>4.395</v>
      </c>
      <c r="J59" s="127">
        <v>4.904</v>
      </c>
      <c r="K59" s="43">
        <f>IF(I59&gt;0,100*J59/I59,0)</f>
        <v>111.58134243458476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234</v>
      </c>
      <c r="D61" s="31">
        <v>234</v>
      </c>
      <c r="E61" s="31">
        <v>60</v>
      </c>
      <c r="F61" s="32"/>
      <c r="G61" s="32"/>
      <c r="H61" s="125">
        <v>7.722</v>
      </c>
      <c r="I61" s="125">
        <v>7.722</v>
      </c>
      <c r="J61" s="125">
        <v>2.7</v>
      </c>
      <c r="K61" s="34"/>
    </row>
    <row r="62" spans="1:11" s="35" customFormat="1" ht="11.25" customHeight="1">
      <c r="A62" s="37" t="s">
        <v>49</v>
      </c>
      <c r="B62" s="30"/>
      <c r="C62" s="31">
        <v>87</v>
      </c>
      <c r="D62" s="31">
        <v>85</v>
      </c>
      <c r="E62" s="31">
        <v>90</v>
      </c>
      <c r="F62" s="32"/>
      <c r="G62" s="32"/>
      <c r="H62" s="125">
        <v>1.578</v>
      </c>
      <c r="I62" s="125">
        <v>1.465</v>
      </c>
      <c r="J62" s="125">
        <v>1.632</v>
      </c>
      <c r="K62" s="34"/>
    </row>
    <row r="63" spans="1:11" s="35" customFormat="1" ht="11.25" customHeight="1">
      <c r="A63" s="37" t="s">
        <v>50</v>
      </c>
      <c r="B63" s="30"/>
      <c r="C63" s="31">
        <v>416</v>
      </c>
      <c r="D63" s="31">
        <v>444</v>
      </c>
      <c r="E63" s="31">
        <v>454</v>
      </c>
      <c r="F63" s="32"/>
      <c r="G63" s="32"/>
      <c r="H63" s="125">
        <v>6.656</v>
      </c>
      <c r="I63" s="125">
        <v>7.992</v>
      </c>
      <c r="J63" s="125">
        <v>8.2</v>
      </c>
      <c r="K63" s="34"/>
    </row>
    <row r="64" spans="1:11" s="44" customFormat="1" ht="11.25" customHeight="1">
      <c r="A64" s="38" t="s">
        <v>51</v>
      </c>
      <c r="B64" s="39"/>
      <c r="C64" s="40">
        <v>737</v>
      </c>
      <c r="D64" s="40">
        <v>763</v>
      </c>
      <c r="E64" s="40">
        <v>604</v>
      </c>
      <c r="F64" s="41">
        <f>IF(D64&gt;0,100*E64/D64,0)</f>
        <v>79.16120576671035</v>
      </c>
      <c r="G64" s="42"/>
      <c r="H64" s="126">
        <v>15.956</v>
      </c>
      <c r="I64" s="127">
        <v>17.179000000000002</v>
      </c>
      <c r="J64" s="127">
        <v>12.532</v>
      </c>
      <c r="K64" s="43">
        <f>IF(I64&gt;0,100*J64/I64,0)</f>
        <v>72.94953140462192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40</v>
      </c>
      <c r="D66" s="40">
        <v>40</v>
      </c>
      <c r="E66" s="40">
        <v>55</v>
      </c>
      <c r="F66" s="41">
        <f>IF(D66&gt;0,100*E66/D66,0)</f>
        <v>137.5</v>
      </c>
      <c r="G66" s="42"/>
      <c r="H66" s="126">
        <v>0.92</v>
      </c>
      <c r="I66" s="127">
        <v>0.92</v>
      </c>
      <c r="J66" s="127">
        <v>1.65</v>
      </c>
      <c r="K66" s="43">
        <f>IF(I66&gt;0,100*J66/I66,0)</f>
        <v>179.3478260869565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35</v>
      </c>
      <c r="D68" s="31">
        <v>50</v>
      </c>
      <c r="E68" s="31">
        <v>75</v>
      </c>
      <c r="F68" s="32"/>
      <c r="G68" s="32"/>
      <c r="H68" s="125">
        <v>1.079</v>
      </c>
      <c r="I68" s="125">
        <v>1.6</v>
      </c>
      <c r="J68" s="125">
        <v>3</v>
      </c>
      <c r="K68" s="34"/>
    </row>
    <row r="69" spans="1:11" s="35" customFormat="1" ht="11.25" customHeight="1">
      <c r="A69" s="37" t="s">
        <v>54</v>
      </c>
      <c r="B69" s="30"/>
      <c r="C69" s="31">
        <v>8</v>
      </c>
      <c r="D69" s="31">
        <v>15</v>
      </c>
      <c r="E69" s="31">
        <v>35</v>
      </c>
      <c r="F69" s="32"/>
      <c r="G69" s="32"/>
      <c r="H69" s="125">
        <v>0.234</v>
      </c>
      <c r="I69" s="125">
        <v>0.5</v>
      </c>
      <c r="J69" s="125">
        <v>1.4</v>
      </c>
      <c r="K69" s="34"/>
    </row>
    <row r="70" spans="1:11" s="44" customFormat="1" ht="11.25" customHeight="1">
      <c r="A70" s="38" t="s">
        <v>55</v>
      </c>
      <c r="B70" s="39"/>
      <c r="C70" s="40">
        <v>43</v>
      </c>
      <c r="D70" s="40">
        <v>65</v>
      </c>
      <c r="E70" s="40">
        <v>110</v>
      </c>
      <c r="F70" s="41">
        <f>IF(D70&gt;0,100*E70/D70,0)</f>
        <v>169.23076923076923</v>
      </c>
      <c r="G70" s="42"/>
      <c r="H70" s="126">
        <v>1.313</v>
      </c>
      <c r="I70" s="127">
        <v>2.1</v>
      </c>
      <c r="J70" s="127">
        <v>4.4</v>
      </c>
      <c r="K70" s="43">
        <f>IF(I70&gt;0,100*J70/I70,0)</f>
        <v>209.52380952380955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27</v>
      </c>
      <c r="D72" s="31">
        <v>30</v>
      </c>
      <c r="E72" s="31">
        <v>33</v>
      </c>
      <c r="F72" s="32"/>
      <c r="G72" s="32"/>
      <c r="H72" s="125">
        <v>0.448</v>
      </c>
      <c r="I72" s="125">
        <v>0.502</v>
      </c>
      <c r="J72" s="125">
        <v>0.535</v>
      </c>
      <c r="K72" s="34"/>
    </row>
    <row r="73" spans="1:11" s="35" customFormat="1" ht="11.25" customHeight="1">
      <c r="A73" s="37" t="s">
        <v>57</v>
      </c>
      <c r="B73" s="30"/>
      <c r="C73" s="31">
        <v>20</v>
      </c>
      <c r="D73" s="31">
        <v>15</v>
      </c>
      <c r="E73" s="31">
        <v>68</v>
      </c>
      <c r="F73" s="32"/>
      <c r="G73" s="32"/>
      <c r="H73" s="125">
        <v>0.32</v>
      </c>
      <c r="I73" s="125">
        <v>0.243</v>
      </c>
      <c r="J73" s="125">
        <v>3.128</v>
      </c>
      <c r="K73" s="34"/>
    </row>
    <row r="74" spans="1:11" s="35" customFormat="1" ht="11.25" customHeight="1">
      <c r="A74" s="37" t="s">
        <v>58</v>
      </c>
      <c r="B74" s="30"/>
      <c r="C74" s="31">
        <v>25</v>
      </c>
      <c r="D74" s="31">
        <v>10</v>
      </c>
      <c r="E74" s="31">
        <v>20</v>
      </c>
      <c r="F74" s="32"/>
      <c r="G74" s="32"/>
      <c r="H74" s="125">
        <v>0.75</v>
      </c>
      <c r="I74" s="125">
        <v>0.3</v>
      </c>
      <c r="J74" s="125">
        <v>0.6</v>
      </c>
      <c r="K74" s="34"/>
    </row>
    <row r="75" spans="1:11" s="35" customFormat="1" ht="11.25" customHeight="1">
      <c r="A75" s="37" t="s">
        <v>59</v>
      </c>
      <c r="B75" s="30"/>
      <c r="C75" s="31">
        <v>30</v>
      </c>
      <c r="D75" s="31">
        <v>30</v>
      </c>
      <c r="E75" s="31">
        <v>27</v>
      </c>
      <c r="F75" s="32"/>
      <c r="G75" s="32"/>
      <c r="H75" s="125">
        <v>0.962</v>
      </c>
      <c r="I75" s="125">
        <v>0.962</v>
      </c>
      <c r="J75" s="125">
        <v>0.819</v>
      </c>
      <c r="K75" s="34"/>
    </row>
    <row r="76" spans="1:11" s="35" customFormat="1" ht="11.25" customHeight="1">
      <c r="A76" s="37" t="s">
        <v>60</v>
      </c>
      <c r="B76" s="30"/>
      <c r="C76" s="31">
        <v>20</v>
      </c>
      <c r="D76" s="31">
        <v>18</v>
      </c>
      <c r="E76" s="31">
        <v>40</v>
      </c>
      <c r="F76" s="32"/>
      <c r="G76" s="32"/>
      <c r="H76" s="125">
        <v>0.3</v>
      </c>
      <c r="I76" s="125">
        <v>0.234</v>
      </c>
      <c r="J76" s="125">
        <v>1.4</v>
      </c>
      <c r="K76" s="34"/>
    </row>
    <row r="77" spans="1:11" s="35" customFormat="1" ht="11.25" customHeight="1">
      <c r="A77" s="37" t="s">
        <v>61</v>
      </c>
      <c r="B77" s="30"/>
      <c r="C77" s="31">
        <v>60</v>
      </c>
      <c r="D77" s="31">
        <v>30</v>
      </c>
      <c r="E77" s="31">
        <v>20</v>
      </c>
      <c r="F77" s="32"/>
      <c r="G77" s="32"/>
      <c r="H77" s="125">
        <v>1.62</v>
      </c>
      <c r="I77" s="125">
        <v>0.95</v>
      </c>
      <c r="J77" s="125">
        <v>0.56</v>
      </c>
      <c r="K77" s="34"/>
    </row>
    <row r="78" spans="1:11" s="35" customFormat="1" ht="11.25" customHeight="1">
      <c r="A78" s="37" t="s">
        <v>62</v>
      </c>
      <c r="B78" s="30"/>
      <c r="C78" s="31">
        <v>28</v>
      </c>
      <c r="D78" s="31">
        <v>25</v>
      </c>
      <c r="E78" s="31">
        <v>45</v>
      </c>
      <c r="F78" s="32"/>
      <c r="G78" s="32"/>
      <c r="H78" s="125">
        <v>0.938</v>
      </c>
      <c r="I78" s="125">
        <v>0.93</v>
      </c>
      <c r="J78" s="125">
        <v>1.485</v>
      </c>
      <c r="K78" s="34"/>
    </row>
    <row r="79" spans="1:11" s="35" customFormat="1" ht="11.25" customHeight="1">
      <c r="A79" s="37" t="s">
        <v>63</v>
      </c>
      <c r="B79" s="30"/>
      <c r="C79" s="31">
        <v>50</v>
      </c>
      <c r="D79" s="31">
        <v>125</v>
      </c>
      <c r="E79" s="31">
        <v>125</v>
      </c>
      <c r="F79" s="32"/>
      <c r="G79" s="32"/>
      <c r="H79" s="125">
        <v>3.005</v>
      </c>
      <c r="I79" s="125">
        <v>5.775</v>
      </c>
      <c r="J79" s="125">
        <v>4.375</v>
      </c>
      <c r="K79" s="34"/>
    </row>
    <row r="80" spans="1:11" s="44" customFormat="1" ht="11.25" customHeight="1">
      <c r="A80" s="45" t="s">
        <v>64</v>
      </c>
      <c r="B80" s="39"/>
      <c r="C80" s="40">
        <v>260</v>
      </c>
      <c r="D80" s="40">
        <v>283</v>
      </c>
      <c r="E80" s="40">
        <v>378</v>
      </c>
      <c r="F80" s="41">
        <f>IF(D80&gt;0,100*E80/D80,0)</f>
        <v>133.5689045936396</v>
      </c>
      <c r="G80" s="42"/>
      <c r="H80" s="126">
        <v>8.343</v>
      </c>
      <c r="I80" s="127">
        <v>9.896</v>
      </c>
      <c r="J80" s="127">
        <v>12.902</v>
      </c>
      <c r="K80" s="43">
        <f>IF(I80&gt;0,100*J80/I80,0)</f>
        <v>130.37590945836698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261</v>
      </c>
      <c r="D82" s="31">
        <v>261</v>
      </c>
      <c r="E82" s="31">
        <v>261</v>
      </c>
      <c r="F82" s="32"/>
      <c r="G82" s="32"/>
      <c r="H82" s="125">
        <v>10.005</v>
      </c>
      <c r="I82" s="125">
        <v>10.005</v>
      </c>
      <c r="J82" s="125">
        <v>11.263</v>
      </c>
      <c r="K82" s="34"/>
    </row>
    <row r="83" spans="1:11" s="35" customFormat="1" ht="11.25" customHeight="1">
      <c r="A83" s="37" t="s">
        <v>66</v>
      </c>
      <c r="B83" s="30"/>
      <c r="C83" s="31">
        <v>225</v>
      </c>
      <c r="D83" s="31">
        <v>225</v>
      </c>
      <c r="E83" s="31">
        <v>251</v>
      </c>
      <c r="F83" s="32"/>
      <c r="G83" s="32"/>
      <c r="H83" s="125">
        <v>5.572</v>
      </c>
      <c r="I83" s="125">
        <v>5.6</v>
      </c>
      <c r="J83" s="125">
        <v>6.269</v>
      </c>
      <c r="K83" s="34"/>
    </row>
    <row r="84" spans="1:11" s="44" customFormat="1" ht="11.25" customHeight="1">
      <c r="A84" s="38" t="s">
        <v>67</v>
      </c>
      <c r="B84" s="39"/>
      <c r="C84" s="40">
        <v>486</v>
      </c>
      <c r="D84" s="40">
        <v>486</v>
      </c>
      <c r="E84" s="40">
        <v>512</v>
      </c>
      <c r="F84" s="41">
        <f>IF(D84&gt;0,100*E84/D84,0)</f>
        <v>105.34979423868313</v>
      </c>
      <c r="G84" s="42"/>
      <c r="H84" s="126">
        <v>15.577000000000002</v>
      </c>
      <c r="I84" s="127">
        <v>15.605</v>
      </c>
      <c r="J84" s="127">
        <v>17.532</v>
      </c>
      <c r="K84" s="43">
        <f>IF(I84&gt;0,100*J84/I84,0)</f>
        <v>112.34860621595642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2089</v>
      </c>
      <c r="D87" s="57">
        <v>2239</v>
      </c>
      <c r="E87" s="57">
        <v>2352</v>
      </c>
      <c r="F87" s="58">
        <f>IF(D87&gt;0,100*E87/D87,0)</f>
        <v>105.04689593568557</v>
      </c>
      <c r="G87" s="42"/>
      <c r="H87" s="128">
        <v>55.123999999999995</v>
      </c>
      <c r="I87" s="129">
        <v>61.06800000000001</v>
      </c>
      <c r="J87" s="129">
        <v>66.819</v>
      </c>
      <c r="K87" s="58">
        <f>IF(I87&gt;0,100*J87/I87,0)</f>
        <v>109.41737079976419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5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30</v>
      </c>
      <c r="D9" s="31">
        <v>30.036135927943214</v>
      </c>
      <c r="E9" s="31">
        <v>30</v>
      </c>
      <c r="F9" s="32"/>
      <c r="G9" s="32"/>
      <c r="H9" s="125">
        <v>0.75</v>
      </c>
      <c r="I9" s="125">
        <v>0.751</v>
      </c>
      <c r="J9" s="125">
        <v>0.788</v>
      </c>
      <c r="K9" s="34"/>
    </row>
    <row r="10" spans="1:11" s="35" customFormat="1" ht="11.25" customHeight="1">
      <c r="A10" s="37" t="s">
        <v>9</v>
      </c>
      <c r="B10" s="30"/>
      <c r="C10" s="31">
        <v>23</v>
      </c>
      <c r="D10" s="31">
        <v>23</v>
      </c>
      <c r="E10" s="31">
        <v>23</v>
      </c>
      <c r="F10" s="32"/>
      <c r="G10" s="32"/>
      <c r="H10" s="125">
        <v>0.575</v>
      </c>
      <c r="I10" s="125">
        <v>0.578</v>
      </c>
      <c r="J10" s="125">
        <v>0.604</v>
      </c>
      <c r="K10" s="34"/>
    </row>
    <row r="11" spans="1:11" s="35" customFormat="1" ht="11.25" customHeight="1">
      <c r="A11" s="29" t="s">
        <v>10</v>
      </c>
      <c r="B11" s="30"/>
      <c r="C11" s="31">
        <v>21</v>
      </c>
      <c r="D11" s="31">
        <v>21.004066458915645</v>
      </c>
      <c r="E11" s="31">
        <v>21</v>
      </c>
      <c r="F11" s="32"/>
      <c r="G11" s="32"/>
      <c r="H11" s="125">
        <v>0.525</v>
      </c>
      <c r="I11" s="125">
        <v>0.545</v>
      </c>
      <c r="J11" s="125">
        <v>0.551</v>
      </c>
      <c r="K11" s="34"/>
    </row>
    <row r="12" spans="1:11" s="35" customFormat="1" ht="11.25" customHeight="1">
      <c r="A12" s="37" t="s">
        <v>11</v>
      </c>
      <c r="B12" s="30"/>
      <c r="C12" s="31">
        <v>34</v>
      </c>
      <c r="D12" s="31">
        <v>33.95271043337069</v>
      </c>
      <c r="E12" s="31">
        <v>46</v>
      </c>
      <c r="F12" s="32"/>
      <c r="G12" s="32"/>
      <c r="H12" s="125">
        <v>0.776</v>
      </c>
      <c r="I12" s="125">
        <v>1.36</v>
      </c>
      <c r="J12" s="125">
        <v>1.103</v>
      </c>
      <c r="K12" s="34"/>
    </row>
    <row r="13" spans="1:11" s="44" customFormat="1" ht="11.25" customHeight="1">
      <c r="A13" s="38" t="s">
        <v>12</v>
      </c>
      <c r="B13" s="39"/>
      <c r="C13" s="40">
        <v>108</v>
      </c>
      <c r="D13" s="40">
        <v>107.99291282022955</v>
      </c>
      <c r="E13" s="40">
        <v>120</v>
      </c>
      <c r="F13" s="41">
        <f>IF(D13&gt;0,100*E13/D13,0)</f>
        <v>111.1184029268273</v>
      </c>
      <c r="G13" s="42"/>
      <c r="H13" s="126">
        <v>2.6260000000000003</v>
      </c>
      <c r="I13" s="127">
        <v>3.234</v>
      </c>
      <c r="J13" s="127">
        <v>3.0460000000000003</v>
      </c>
      <c r="K13" s="43">
        <f>IF(I13&gt;0,100*J13/I13,0)</f>
        <v>94.18676561533705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2</v>
      </c>
      <c r="D15" s="40">
        <v>2</v>
      </c>
      <c r="E15" s="40">
        <v>2</v>
      </c>
      <c r="F15" s="41">
        <f>IF(D15&gt;0,100*E15/D15,0)</f>
        <v>100</v>
      </c>
      <c r="G15" s="42"/>
      <c r="H15" s="126">
        <v>0.02</v>
      </c>
      <c r="I15" s="127">
        <v>0.02</v>
      </c>
      <c r="J15" s="127">
        <v>0.02</v>
      </c>
      <c r="K15" s="43">
        <f>IF(I15&gt;0,100*J15/I15,0)</f>
        <v>100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5</v>
      </c>
      <c r="D17" s="40">
        <v>3</v>
      </c>
      <c r="E17" s="40">
        <v>3</v>
      </c>
      <c r="F17" s="41">
        <f>IF(D17&gt;0,100*E17/D17,0)</f>
        <v>100</v>
      </c>
      <c r="G17" s="42"/>
      <c r="H17" s="126">
        <v>0.04</v>
      </c>
      <c r="I17" s="127">
        <v>0.12</v>
      </c>
      <c r="J17" s="127">
        <v>0.12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17</v>
      </c>
      <c r="D19" s="31">
        <v>25</v>
      </c>
      <c r="E19" s="31">
        <v>17</v>
      </c>
      <c r="F19" s="32"/>
      <c r="G19" s="32"/>
      <c r="H19" s="125">
        <v>0.986</v>
      </c>
      <c r="I19" s="125">
        <v>0.986</v>
      </c>
      <c r="J19" s="125">
        <v>0.986</v>
      </c>
      <c r="K19" s="34"/>
    </row>
    <row r="20" spans="1:11" s="35" customFormat="1" ht="11.25" customHeight="1">
      <c r="A20" s="37" t="s">
        <v>16</v>
      </c>
      <c r="B20" s="30"/>
      <c r="C20" s="31">
        <v>14</v>
      </c>
      <c r="D20" s="31">
        <v>14</v>
      </c>
      <c r="E20" s="31">
        <v>14</v>
      </c>
      <c r="F20" s="32"/>
      <c r="G20" s="32"/>
      <c r="H20" s="125">
        <v>0.285</v>
      </c>
      <c r="I20" s="125">
        <v>0.285</v>
      </c>
      <c r="J20" s="125">
        <v>0.285</v>
      </c>
      <c r="K20" s="34"/>
    </row>
    <row r="21" spans="1:11" s="35" customFormat="1" ht="11.25" customHeight="1">
      <c r="A21" s="37" t="s">
        <v>17</v>
      </c>
      <c r="B21" s="30"/>
      <c r="C21" s="31">
        <v>12</v>
      </c>
      <c r="D21" s="31">
        <v>12</v>
      </c>
      <c r="E21" s="31">
        <v>12</v>
      </c>
      <c r="F21" s="32"/>
      <c r="G21" s="32"/>
      <c r="H21" s="125">
        <v>0.215</v>
      </c>
      <c r="I21" s="125">
        <v>0.215</v>
      </c>
      <c r="J21" s="125">
        <v>0.215</v>
      </c>
      <c r="K21" s="34"/>
    </row>
    <row r="22" spans="1:11" s="44" customFormat="1" ht="11.25" customHeight="1">
      <c r="A22" s="38" t="s">
        <v>18</v>
      </c>
      <c r="B22" s="39"/>
      <c r="C22" s="40">
        <v>43</v>
      </c>
      <c r="D22" s="40">
        <v>51</v>
      </c>
      <c r="E22" s="40">
        <v>43</v>
      </c>
      <c r="F22" s="41">
        <f>IF(D22&gt;0,100*E22/D22,0)</f>
        <v>84.31372549019608</v>
      </c>
      <c r="G22" s="42"/>
      <c r="H22" s="126">
        <v>1.486</v>
      </c>
      <c r="I22" s="127">
        <v>1.486</v>
      </c>
      <c r="J22" s="127">
        <v>1.486</v>
      </c>
      <c r="K22" s="43">
        <f>IF(I22&gt;0,100*J22/I22,0)</f>
        <v>100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15</v>
      </c>
      <c r="D24" s="40">
        <v>9</v>
      </c>
      <c r="E24" s="40">
        <v>15</v>
      </c>
      <c r="F24" s="41">
        <f>IF(D24&gt;0,100*E24/D24,0)</f>
        <v>166.66666666666666</v>
      </c>
      <c r="G24" s="42"/>
      <c r="H24" s="126">
        <v>0.9</v>
      </c>
      <c r="I24" s="127">
        <v>0.975</v>
      </c>
      <c r="J24" s="127">
        <v>0.85</v>
      </c>
      <c r="K24" s="43">
        <f>IF(I24&gt;0,100*J24/I24,0)</f>
        <v>87.17948717948718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114</v>
      </c>
      <c r="D26" s="40">
        <v>115</v>
      </c>
      <c r="E26" s="40">
        <v>115</v>
      </c>
      <c r="F26" s="41">
        <f>IF(D26&gt;0,100*E26/D26,0)</f>
        <v>100</v>
      </c>
      <c r="G26" s="42"/>
      <c r="H26" s="126">
        <v>10.773</v>
      </c>
      <c r="I26" s="127">
        <v>11</v>
      </c>
      <c r="J26" s="127">
        <v>10.6</v>
      </c>
      <c r="K26" s="43">
        <f>IF(I26&gt;0,100*J26/I26,0)</f>
        <v>96.36363636363636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>
        <v>1</v>
      </c>
      <c r="F30" s="32"/>
      <c r="G30" s="32"/>
      <c r="H30" s="125"/>
      <c r="I30" s="125"/>
      <c r="J30" s="125">
        <v>0.031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>
        <v>1</v>
      </c>
      <c r="F31" s="41"/>
      <c r="G31" s="42"/>
      <c r="H31" s="126"/>
      <c r="I31" s="127"/>
      <c r="J31" s="127">
        <v>0.031</v>
      </c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67</v>
      </c>
      <c r="D33" s="31">
        <v>65</v>
      </c>
      <c r="E33" s="31">
        <v>75</v>
      </c>
      <c r="F33" s="32"/>
      <c r="G33" s="32"/>
      <c r="H33" s="125">
        <v>1.228</v>
      </c>
      <c r="I33" s="125">
        <v>1.2</v>
      </c>
      <c r="J33" s="125">
        <v>1.25</v>
      </c>
      <c r="K33" s="34"/>
    </row>
    <row r="34" spans="1:11" s="35" customFormat="1" ht="11.25" customHeight="1">
      <c r="A34" s="37" t="s">
        <v>26</v>
      </c>
      <c r="B34" s="30"/>
      <c r="C34" s="31">
        <v>21</v>
      </c>
      <c r="D34" s="31">
        <v>21</v>
      </c>
      <c r="E34" s="31">
        <v>21</v>
      </c>
      <c r="F34" s="32"/>
      <c r="G34" s="32"/>
      <c r="H34" s="125">
        <v>0.384</v>
      </c>
      <c r="I34" s="125">
        <v>0.384</v>
      </c>
      <c r="J34" s="125">
        <v>0.489</v>
      </c>
      <c r="K34" s="34"/>
    </row>
    <row r="35" spans="1:11" s="35" customFormat="1" ht="11.25" customHeight="1">
      <c r="A35" s="37" t="s">
        <v>27</v>
      </c>
      <c r="B35" s="30"/>
      <c r="C35" s="31">
        <v>7</v>
      </c>
      <c r="D35" s="31">
        <v>6</v>
      </c>
      <c r="E35" s="31">
        <v>6</v>
      </c>
      <c r="F35" s="32"/>
      <c r="G35" s="32"/>
      <c r="H35" s="125">
        <v>0.133</v>
      </c>
      <c r="I35" s="125">
        <v>0.115</v>
      </c>
      <c r="J35" s="125">
        <v>0.115</v>
      </c>
      <c r="K35" s="34"/>
    </row>
    <row r="36" spans="1:11" s="35" customFormat="1" ht="11.25" customHeight="1">
      <c r="A36" s="37" t="s">
        <v>28</v>
      </c>
      <c r="B36" s="30"/>
      <c r="C36" s="31">
        <v>12</v>
      </c>
      <c r="D36" s="31">
        <v>12</v>
      </c>
      <c r="E36" s="31">
        <v>10</v>
      </c>
      <c r="F36" s="32"/>
      <c r="G36" s="32"/>
      <c r="H36" s="125">
        <v>0.218</v>
      </c>
      <c r="I36" s="125">
        <v>0.218</v>
      </c>
      <c r="J36" s="125">
        <v>0.18</v>
      </c>
      <c r="K36" s="34"/>
    </row>
    <row r="37" spans="1:11" s="44" customFormat="1" ht="11.25" customHeight="1">
      <c r="A37" s="38" t="s">
        <v>29</v>
      </c>
      <c r="B37" s="39"/>
      <c r="C37" s="40">
        <v>107</v>
      </c>
      <c r="D37" s="40">
        <v>104</v>
      </c>
      <c r="E37" s="40">
        <v>112</v>
      </c>
      <c r="F37" s="41">
        <f>IF(D37&gt;0,100*E37/D37,0)</f>
        <v>107.6923076923077</v>
      </c>
      <c r="G37" s="42"/>
      <c r="H37" s="126">
        <v>1.963</v>
      </c>
      <c r="I37" s="127">
        <v>1.917</v>
      </c>
      <c r="J37" s="127">
        <v>2.034</v>
      </c>
      <c r="K37" s="43">
        <f>IF(I37&gt;0,100*J37/I37,0)</f>
        <v>106.10328638497651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52</v>
      </c>
      <c r="D39" s="40">
        <v>52</v>
      </c>
      <c r="E39" s="40">
        <v>140</v>
      </c>
      <c r="F39" s="41">
        <f>IF(D39&gt;0,100*E39/D39,0)</f>
        <v>269.2307692307692</v>
      </c>
      <c r="G39" s="42"/>
      <c r="H39" s="126">
        <v>1.297</v>
      </c>
      <c r="I39" s="127">
        <v>1.297</v>
      </c>
      <c r="J39" s="127">
        <v>2.4</v>
      </c>
      <c r="K39" s="43">
        <f>IF(I39&gt;0,100*J39/I39,0)</f>
        <v>185.04240555127217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120</v>
      </c>
      <c r="D41" s="31">
        <v>140</v>
      </c>
      <c r="E41" s="31">
        <v>242</v>
      </c>
      <c r="F41" s="32"/>
      <c r="G41" s="32"/>
      <c r="H41" s="125">
        <v>8.4</v>
      </c>
      <c r="I41" s="125">
        <v>9.786</v>
      </c>
      <c r="J41" s="125">
        <v>16.94</v>
      </c>
      <c r="K41" s="34"/>
    </row>
    <row r="42" spans="1:11" s="35" customFormat="1" ht="11.25" customHeight="1">
      <c r="A42" s="37" t="s">
        <v>32</v>
      </c>
      <c r="B42" s="30"/>
      <c r="C42" s="31">
        <v>44</v>
      </c>
      <c r="D42" s="31">
        <v>33</v>
      </c>
      <c r="E42" s="31">
        <v>34</v>
      </c>
      <c r="F42" s="32"/>
      <c r="G42" s="32"/>
      <c r="H42" s="125">
        <v>3.3</v>
      </c>
      <c r="I42" s="125">
        <v>2.475</v>
      </c>
      <c r="J42" s="125">
        <v>2.55</v>
      </c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>
        <v>7</v>
      </c>
      <c r="D45" s="31">
        <v>7</v>
      </c>
      <c r="E45" s="31">
        <v>7</v>
      </c>
      <c r="F45" s="32"/>
      <c r="G45" s="32"/>
      <c r="H45" s="125">
        <v>0.112</v>
      </c>
      <c r="I45" s="125">
        <v>0.147</v>
      </c>
      <c r="J45" s="125">
        <v>0.147</v>
      </c>
      <c r="K45" s="34"/>
    </row>
    <row r="46" spans="1:11" s="35" customFormat="1" ht="11.25" customHeight="1">
      <c r="A46" s="37" t="s">
        <v>36</v>
      </c>
      <c r="B46" s="30"/>
      <c r="C46" s="31">
        <v>1050</v>
      </c>
      <c r="D46" s="31">
        <v>1080</v>
      </c>
      <c r="E46" s="31">
        <v>1062</v>
      </c>
      <c r="F46" s="32"/>
      <c r="G46" s="32"/>
      <c r="H46" s="125">
        <v>73.5</v>
      </c>
      <c r="I46" s="125">
        <v>75.6</v>
      </c>
      <c r="J46" s="125">
        <v>69.03</v>
      </c>
      <c r="K46" s="34"/>
    </row>
    <row r="47" spans="1:11" s="35" customFormat="1" ht="11.25" customHeight="1">
      <c r="A47" s="37" t="s">
        <v>37</v>
      </c>
      <c r="B47" s="30"/>
      <c r="C47" s="31">
        <v>39</v>
      </c>
      <c r="D47" s="31">
        <v>42</v>
      </c>
      <c r="E47" s="31">
        <v>44</v>
      </c>
      <c r="F47" s="32"/>
      <c r="G47" s="32"/>
      <c r="H47" s="125">
        <v>2.344</v>
      </c>
      <c r="I47" s="125">
        <v>2.31</v>
      </c>
      <c r="J47" s="125">
        <v>2.332</v>
      </c>
      <c r="K47" s="34"/>
    </row>
    <row r="48" spans="1:11" s="35" customFormat="1" ht="11.25" customHeight="1">
      <c r="A48" s="37" t="s">
        <v>38</v>
      </c>
      <c r="B48" s="30"/>
      <c r="C48" s="31">
        <v>1100</v>
      </c>
      <c r="D48" s="31">
        <v>969</v>
      </c>
      <c r="E48" s="31">
        <v>1274</v>
      </c>
      <c r="F48" s="32"/>
      <c r="G48" s="32"/>
      <c r="H48" s="125">
        <v>77</v>
      </c>
      <c r="I48" s="125">
        <v>72.675</v>
      </c>
      <c r="J48" s="125">
        <v>95.55</v>
      </c>
      <c r="K48" s="34"/>
    </row>
    <row r="49" spans="1:11" s="35" customFormat="1" ht="11.25" customHeight="1">
      <c r="A49" s="37" t="s">
        <v>39</v>
      </c>
      <c r="B49" s="30"/>
      <c r="C49" s="31">
        <v>20</v>
      </c>
      <c r="D49" s="31">
        <v>20</v>
      </c>
      <c r="E49" s="31">
        <v>20</v>
      </c>
      <c r="F49" s="32"/>
      <c r="G49" s="32"/>
      <c r="H49" s="125">
        <v>1.2</v>
      </c>
      <c r="I49" s="125">
        <v>1.3</v>
      </c>
      <c r="J49" s="125">
        <v>1.3</v>
      </c>
      <c r="K49" s="34"/>
    </row>
    <row r="50" spans="1:11" s="44" customFormat="1" ht="11.25" customHeight="1">
      <c r="A50" s="45" t="s">
        <v>40</v>
      </c>
      <c r="B50" s="39"/>
      <c r="C50" s="40">
        <v>2380</v>
      </c>
      <c r="D50" s="40">
        <v>2291</v>
      </c>
      <c r="E50" s="40">
        <v>2683</v>
      </c>
      <c r="F50" s="41">
        <f>IF(D50&gt;0,100*E50/D50,0)</f>
        <v>117.1104321257093</v>
      </c>
      <c r="G50" s="42"/>
      <c r="H50" s="126">
        <v>165.856</v>
      </c>
      <c r="I50" s="127">
        <v>164.293</v>
      </c>
      <c r="J50" s="127">
        <v>187.849</v>
      </c>
      <c r="K50" s="43">
        <f>IF(I50&gt;0,100*J50/I50,0)</f>
        <v>114.33779893239516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</v>
      </c>
      <c r="D52" s="40">
        <v>1</v>
      </c>
      <c r="E52" s="40">
        <v>1</v>
      </c>
      <c r="F52" s="41">
        <f>IF(D52&gt;0,100*E52/D52,0)</f>
        <v>100</v>
      </c>
      <c r="G52" s="42"/>
      <c r="H52" s="126">
        <v>0.03</v>
      </c>
      <c r="I52" s="127">
        <v>0.03</v>
      </c>
      <c r="J52" s="127">
        <v>0.03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300</v>
      </c>
      <c r="D54" s="31">
        <v>350</v>
      </c>
      <c r="E54" s="31">
        <v>150</v>
      </c>
      <c r="F54" s="32"/>
      <c r="G54" s="32"/>
      <c r="H54" s="125">
        <v>15.9</v>
      </c>
      <c r="I54" s="125">
        <v>14.85</v>
      </c>
      <c r="J54" s="125">
        <v>7.5</v>
      </c>
      <c r="K54" s="34"/>
    </row>
    <row r="55" spans="1:11" s="35" customFormat="1" ht="11.25" customHeight="1">
      <c r="A55" s="37" t="s">
        <v>43</v>
      </c>
      <c r="B55" s="30"/>
      <c r="C55" s="31">
        <v>5</v>
      </c>
      <c r="D55" s="31">
        <v>4</v>
      </c>
      <c r="E55" s="31">
        <v>4</v>
      </c>
      <c r="F55" s="32"/>
      <c r="G55" s="32"/>
      <c r="H55" s="125">
        <v>0.2</v>
      </c>
      <c r="I55" s="125">
        <v>0.16</v>
      </c>
      <c r="J55" s="125">
        <v>0.16</v>
      </c>
      <c r="K55" s="34"/>
    </row>
    <row r="56" spans="1:11" s="35" customFormat="1" ht="11.25" customHeight="1">
      <c r="A56" s="37" t="s">
        <v>44</v>
      </c>
      <c r="B56" s="30"/>
      <c r="C56" s="31">
        <v>3</v>
      </c>
      <c r="D56" s="31">
        <v>3</v>
      </c>
      <c r="E56" s="31">
        <v>8</v>
      </c>
      <c r="F56" s="32"/>
      <c r="G56" s="32"/>
      <c r="H56" s="125">
        <v>0.18</v>
      </c>
      <c r="I56" s="125">
        <v>0.221</v>
      </c>
      <c r="J56" s="125">
        <v>0.125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100</v>
      </c>
      <c r="D58" s="31">
        <v>82</v>
      </c>
      <c r="E58" s="31">
        <v>114</v>
      </c>
      <c r="F58" s="32"/>
      <c r="G58" s="32"/>
      <c r="H58" s="125">
        <v>4.8</v>
      </c>
      <c r="I58" s="125">
        <v>3.936</v>
      </c>
      <c r="J58" s="125">
        <v>4.617</v>
      </c>
      <c r="K58" s="34"/>
    </row>
    <row r="59" spans="1:11" s="44" customFormat="1" ht="11.25" customHeight="1">
      <c r="A59" s="38" t="s">
        <v>47</v>
      </c>
      <c r="B59" s="39"/>
      <c r="C59" s="40">
        <v>408</v>
      </c>
      <c r="D59" s="40">
        <v>439</v>
      </c>
      <c r="E59" s="40">
        <v>276</v>
      </c>
      <c r="F59" s="41">
        <f>IF(D59&gt;0,100*E59/D59,0)</f>
        <v>62.87015945330296</v>
      </c>
      <c r="G59" s="42"/>
      <c r="H59" s="126">
        <v>21.080000000000002</v>
      </c>
      <c r="I59" s="127">
        <v>19.167</v>
      </c>
      <c r="J59" s="127">
        <v>12.402000000000001</v>
      </c>
      <c r="K59" s="43">
        <f>IF(I59&gt;0,100*J59/I59,0)</f>
        <v>64.70496165284082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181</v>
      </c>
      <c r="D61" s="31">
        <v>160</v>
      </c>
      <c r="E61" s="31">
        <v>120</v>
      </c>
      <c r="F61" s="32"/>
      <c r="G61" s="32"/>
      <c r="H61" s="125">
        <v>8.688</v>
      </c>
      <c r="I61" s="125">
        <v>8</v>
      </c>
      <c r="J61" s="125">
        <v>6</v>
      </c>
      <c r="K61" s="34"/>
    </row>
    <row r="62" spans="1:11" s="35" customFormat="1" ht="11.25" customHeight="1">
      <c r="A62" s="37" t="s">
        <v>49</v>
      </c>
      <c r="B62" s="30"/>
      <c r="C62" s="31">
        <v>10</v>
      </c>
      <c r="D62" s="31">
        <v>10</v>
      </c>
      <c r="E62" s="31">
        <v>10</v>
      </c>
      <c r="F62" s="32"/>
      <c r="G62" s="32"/>
      <c r="H62" s="125">
        <v>0.23</v>
      </c>
      <c r="I62" s="125">
        <v>0.23</v>
      </c>
      <c r="J62" s="125">
        <v>0.25</v>
      </c>
      <c r="K62" s="34"/>
    </row>
    <row r="63" spans="1:11" s="35" customFormat="1" ht="11.25" customHeight="1">
      <c r="A63" s="37" t="s">
        <v>50</v>
      </c>
      <c r="B63" s="30"/>
      <c r="C63" s="31">
        <v>7</v>
      </c>
      <c r="D63" s="31">
        <v>7</v>
      </c>
      <c r="E63" s="31">
        <v>12</v>
      </c>
      <c r="F63" s="32"/>
      <c r="G63" s="32"/>
      <c r="H63" s="125">
        <v>0.3</v>
      </c>
      <c r="I63" s="125">
        <v>0.28</v>
      </c>
      <c r="J63" s="125">
        <v>0.6</v>
      </c>
      <c r="K63" s="34"/>
    </row>
    <row r="64" spans="1:11" s="44" customFormat="1" ht="11.25" customHeight="1">
      <c r="A64" s="38" t="s">
        <v>51</v>
      </c>
      <c r="B64" s="39"/>
      <c r="C64" s="40">
        <v>198</v>
      </c>
      <c r="D64" s="40">
        <v>177</v>
      </c>
      <c r="E64" s="40">
        <v>142</v>
      </c>
      <c r="F64" s="41">
        <f>IF(D64&gt;0,100*E64/D64,0)</f>
        <v>80.22598870056497</v>
      </c>
      <c r="G64" s="42"/>
      <c r="H64" s="126">
        <v>9.218000000000002</v>
      </c>
      <c r="I64" s="127">
        <v>8.51</v>
      </c>
      <c r="J64" s="127">
        <v>6.85</v>
      </c>
      <c r="K64" s="43">
        <f>IF(I64&gt;0,100*J64/I64,0)</f>
        <v>80.49353701527615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19</v>
      </c>
      <c r="D66" s="40">
        <v>19</v>
      </c>
      <c r="E66" s="40">
        <v>15</v>
      </c>
      <c r="F66" s="41">
        <f>IF(D66&gt;0,100*E66/D66,0)</f>
        <v>78.94736842105263</v>
      </c>
      <c r="G66" s="42"/>
      <c r="H66" s="126">
        <v>0.732</v>
      </c>
      <c r="I66" s="127">
        <v>0.732</v>
      </c>
      <c r="J66" s="127">
        <v>0.51</v>
      </c>
      <c r="K66" s="43">
        <f>IF(I66&gt;0,100*J66/I66,0)</f>
        <v>69.67213114754098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>
        <v>1920</v>
      </c>
      <c r="D73" s="31">
        <v>1995</v>
      </c>
      <c r="E73" s="31">
        <v>1800</v>
      </c>
      <c r="F73" s="32"/>
      <c r="G73" s="32"/>
      <c r="H73" s="125">
        <v>110</v>
      </c>
      <c r="I73" s="125">
        <v>71</v>
      </c>
      <c r="J73" s="125">
        <v>117</v>
      </c>
      <c r="K73" s="34"/>
    </row>
    <row r="74" spans="1:11" s="35" customFormat="1" ht="11.25" customHeight="1">
      <c r="A74" s="37" t="s">
        <v>58</v>
      </c>
      <c r="B74" s="30"/>
      <c r="C74" s="31">
        <v>177</v>
      </c>
      <c r="D74" s="31">
        <v>180</v>
      </c>
      <c r="E74" s="31">
        <v>180</v>
      </c>
      <c r="F74" s="32"/>
      <c r="G74" s="32"/>
      <c r="H74" s="125">
        <v>6.195</v>
      </c>
      <c r="I74" s="125">
        <v>6.3</v>
      </c>
      <c r="J74" s="125">
        <v>6.3</v>
      </c>
      <c r="K74" s="34"/>
    </row>
    <row r="75" spans="1:11" s="35" customFormat="1" ht="11.25" customHeight="1">
      <c r="A75" s="37" t="s">
        <v>59</v>
      </c>
      <c r="B75" s="30"/>
      <c r="C75" s="31">
        <v>14</v>
      </c>
      <c r="D75" s="31">
        <v>14</v>
      </c>
      <c r="E75" s="31">
        <v>6</v>
      </c>
      <c r="F75" s="32"/>
      <c r="G75" s="32"/>
      <c r="H75" s="125">
        <v>0.497</v>
      </c>
      <c r="I75" s="125">
        <v>0.497</v>
      </c>
      <c r="J75" s="125">
        <v>0.24</v>
      </c>
      <c r="K75" s="34"/>
    </row>
    <row r="76" spans="1:11" s="35" customFormat="1" ht="11.25" customHeight="1">
      <c r="A76" s="37" t="s">
        <v>60</v>
      </c>
      <c r="B76" s="30"/>
      <c r="C76" s="31">
        <v>16</v>
      </c>
      <c r="D76" s="31">
        <v>16</v>
      </c>
      <c r="E76" s="31">
        <v>30</v>
      </c>
      <c r="F76" s="32"/>
      <c r="G76" s="32"/>
      <c r="H76" s="125">
        <v>0.432</v>
      </c>
      <c r="I76" s="125">
        <v>0.4</v>
      </c>
      <c r="J76" s="125">
        <v>0.36</v>
      </c>
      <c r="K76" s="34"/>
    </row>
    <row r="77" spans="1:11" s="35" customFormat="1" ht="11.25" customHeight="1">
      <c r="A77" s="37" t="s">
        <v>61</v>
      </c>
      <c r="B77" s="30"/>
      <c r="C77" s="31">
        <v>6</v>
      </c>
      <c r="D77" s="31">
        <v>6</v>
      </c>
      <c r="E77" s="31">
        <v>7</v>
      </c>
      <c r="F77" s="32"/>
      <c r="G77" s="32"/>
      <c r="H77" s="125">
        <v>0.153</v>
      </c>
      <c r="I77" s="125">
        <v>0.14</v>
      </c>
      <c r="J77" s="125">
        <v>0.175</v>
      </c>
      <c r="K77" s="34"/>
    </row>
    <row r="78" spans="1:11" s="35" customFormat="1" ht="11.25" customHeight="1">
      <c r="A78" s="37" t="s">
        <v>62</v>
      </c>
      <c r="B78" s="30"/>
      <c r="C78" s="31">
        <v>67</v>
      </c>
      <c r="D78" s="31">
        <v>67</v>
      </c>
      <c r="E78" s="31">
        <v>56</v>
      </c>
      <c r="F78" s="32"/>
      <c r="G78" s="32"/>
      <c r="H78" s="125">
        <v>1.809</v>
      </c>
      <c r="I78" s="125">
        <v>1.675</v>
      </c>
      <c r="J78" s="125">
        <v>1.624</v>
      </c>
      <c r="K78" s="34"/>
    </row>
    <row r="79" spans="1:11" s="35" customFormat="1" ht="11.25" customHeight="1">
      <c r="A79" s="37" t="s">
        <v>63</v>
      </c>
      <c r="B79" s="30"/>
      <c r="C79" s="31">
        <v>710</v>
      </c>
      <c r="D79" s="31">
        <v>710</v>
      </c>
      <c r="E79" s="31">
        <v>710</v>
      </c>
      <c r="F79" s="32"/>
      <c r="G79" s="32"/>
      <c r="H79" s="125">
        <v>30.175</v>
      </c>
      <c r="I79" s="125">
        <v>32.343</v>
      </c>
      <c r="J79" s="125">
        <v>41.8</v>
      </c>
      <c r="K79" s="34"/>
    </row>
    <row r="80" spans="1:11" s="44" customFormat="1" ht="11.25" customHeight="1">
      <c r="A80" s="45" t="s">
        <v>64</v>
      </c>
      <c r="B80" s="39"/>
      <c r="C80" s="40">
        <v>2910</v>
      </c>
      <c r="D80" s="40">
        <v>2988</v>
      </c>
      <c r="E80" s="40">
        <v>2789</v>
      </c>
      <c r="F80" s="41">
        <f>IF(D80&gt;0,100*E80/D80,0)</f>
        <v>93.3400267737617</v>
      </c>
      <c r="G80" s="42"/>
      <c r="H80" s="126">
        <v>149.261</v>
      </c>
      <c r="I80" s="127">
        <v>112.355</v>
      </c>
      <c r="J80" s="127">
        <v>167.49899999999997</v>
      </c>
      <c r="K80" s="43">
        <f>IF(I80&gt;0,100*J80/I80,0)</f>
        <v>149.08014774598368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92</v>
      </c>
      <c r="D82" s="31">
        <v>92</v>
      </c>
      <c r="E82" s="31">
        <v>92</v>
      </c>
      <c r="F82" s="32"/>
      <c r="G82" s="32"/>
      <c r="H82" s="125">
        <v>3.203</v>
      </c>
      <c r="I82" s="125">
        <v>3.203</v>
      </c>
      <c r="J82" s="125">
        <v>3.631</v>
      </c>
      <c r="K82" s="34"/>
    </row>
    <row r="83" spans="1:11" s="35" customFormat="1" ht="11.25" customHeight="1">
      <c r="A83" s="37" t="s">
        <v>66</v>
      </c>
      <c r="B83" s="30"/>
      <c r="C83" s="31">
        <v>138</v>
      </c>
      <c r="D83" s="31">
        <v>130</v>
      </c>
      <c r="E83" s="31">
        <v>136</v>
      </c>
      <c r="F83" s="32"/>
      <c r="G83" s="32"/>
      <c r="H83" s="125">
        <v>4.134</v>
      </c>
      <c r="I83" s="125">
        <v>3.9</v>
      </c>
      <c r="J83" s="125">
        <v>4.089</v>
      </c>
      <c r="K83" s="34"/>
    </row>
    <row r="84" spans="1:11" s="44" customFormat="1" ht="11.25" customHeight="1">
      <c r="A84" s="38" t="s">
        <v>67</v>
      </c>
      <c r="B84" s="39"/>
      <c r="C84" s="40">
        <v>230</v>
      </c>
      <c r="D84" s="40">
        <v>222</v>
      </c>
      <c r="E84" s="40">
        <v>228</v>
      </c>
      <c r="F84" s="41">
        <f>IF(D84&gt;0,100*E84/D84,0)</f>
        <v>102.70270270270271</v>
      </c>
      <c r="G84" s="42"/>
      <c r="H84" s="126">
        <v>7.337</v>
      </c>
      <c r="I84" s="127">
        <v>7.103</v>
      </c>
      <c r="J84" s="127">
        <v>7.720000000000001</v>
      </c>
      <c r="K84" s="43">
        <f>IF(I84&gt;0,100*J84/I84,0)</f>
        <v>108.68647050542026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6592</v>
      </c>
      <c r="D87" s="57">
        <v>6580.992912820229</v>
      </c>
      <c r="E87" s="57">
        <v>6685</v>
      </c>
      <c r="F87" s="58">
        <f>IF(D87&gt;0,100*E87/D87,0)</f>
        <v>101.58041633774073</v>
      </c>
      <c r="G87" s="42"/>
      <c r="H87" s="128">
        <v>372.61899999999997</v>
      </c>
      <c r="I87" s="129">
        <v>332.23900000000003</v>
      </c>
      <c r="J87" s="129">
        <v>403.447</v>
      </c>
      <c r="K87" s="58">
        <f>IF(I87&gt;0,100*J87/I87,0)</f>
        <v>121.43276376343533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9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/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3238.6373127992442</v>
      </c>
      <c r="D9" s="31">
        <v>3084.854483082769</v>
      </c>
      <c r="E9" s="31">
        <v>3084.854483082769</v>
      </c>
      <c r="F9" s="32"/>
      <c r="G9" s="32"/>
      <c r="H9" s="125">
        <v>34.54585355059181</v>
      </c>
      <c r="I9" s="125">
        <v>33.904</v>
      </c>
      <c r="J9" s="125"/>
      <c r="K9" s="34"/>
    </row>
    <row r="10" spans="1:11" s="35" customFormat="1" ht="11.25" customHeight="1">
      <c r="A10" s="37" t="s">
        <v>9</v>
      </c>
      <c r="B10" s="30"/>
      <c r="C10" s="31">
        <v>2032.262151554739</v>
      </c>
      <c r="D10" s="31">
        <v>1971.464197633224</v>
      </c>
      <c r="E10" s="31">
        <v>1971.464197633224</v>
      </c>
      <c r="F10" s="32"/>
      <c r="G10" s="32"/>
      <c r="H10" s="125">
        <v>27.077154805479072</v>
      </c>
      <c r="I10" s="125">
        <v>27.041</v>
      </c>
      <c r="J10" s="125"/>
      <c r="K10" s="34"/>
    </row>
    <row r="11" spans="1:11" s="35" customFormat="1" ht="11.25" customHeight="1">
      <c r="A11" s="29" t="s">
        <v>10</v>
      </c>
      <c r="B11" s="30"/>
      <c r="C11" s="31">
        <v>1140.1698292926565</v>
      </c>
      <c r="D11" s="31">
        <v>1176.359396077367</v>
      </c>
      <c r="E11" s="31">
        <v>1176</v>
      </c>
      <c r="F11" s="32"/>
      <c r="G11" s="32"/>
      <c r="H11" s="125">
        <v>8.37340722632527</v>
      </c>
      <c r="I11" s="125">
        <v>8.896</v>
      </c>
      <c r="J11" s="125"/>
      <c r="K11" s="34"/>
    </row>
    <row r="12" spans="1:11" s="35" customFormat="1" ht="11.25" customHeight="1">
      <c r="A12" s="37" t="s">
        <v>11</v>
      </c>
      <c r="B12" s="30"/>
      <c r="C12" s="31">
        <v>415.5804687390669</v>
      </c>
      <c r="D12" s="31">
        <v>404.5171010741237</v>
      </c>
      <c r="E12" s="31">
        <v>405</v>
      </c>
      <c r="F12" s="32"/>
      <c r="G12" s="32"/>
      <c r="H12" s="125">
        <v>2.6701045116485047</v>
      </c>
      <c r="I12" s="125">
        <v>2.68</v>
      </c>
      <c r="J12" s="125"/>
      <c r="K12" s="34"/>
    </row>
    <row r="13" spans="1:11" s="44" customFormat="1" ht="11.25" customHeight="1">
      <c r="A13" s="38" t="s">
        <v>12</v>
      </c>
      <c r="B13" s="39"/>
      <c r="C13" s="40">
        <v>6826.649762385707</v>
      </c>
      <c r="D13" s="40">
        <v>6637.195177867483</v>
      </c>
      <c r="E13" s="40">
        <v>6637.318680715993</v>
      </c>
      <c r="F13" s="41">
        <f>IF(D13&gt;0,100*E13/D13,0)</f>
        <v>100.00186076867111</v>
      </c>
      <c r="G13" s="42"/>
      <c r="H13" s="126">
        <v>72.66652009404466</v>
      </c>
      <c r="I13" s="127">
        <v>72.52100000000002</v>
      </c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>
        <v>2</v>
      </c>
      <c r="E15" s="40">
        <v>2</v>
      </c>
      <c r="F15" s="41">
        <f>IF(D15&gt;0,100*E15/D15,0)</f>
        <v>100</v>
      </c>
      <c r="G15" s="42"/>
      <c r="H15" s="126"/>
      <c r="I15" s="127">
        <v>0.03</v>
      </c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>
        <v>26</v>
      </c>
      <c r="E24" s="40">
        <v>26</v>
      </c>
      <c r="F24" s="41">
        <f>IF(D24&gt;0,100*E24/D24,0)</f>
        <v>100</v>
      </c>
      <c r="G24" s="42"/>
      <c r="H24" s="126"/>
      <c r="I24" s="127">
        <v>0.39</v>
      </c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12</v>
      </c>
      <c r="D26" s="40">
        <v>8</v>
      </c>
      <c r="E26" s="40">
        <v>7</v>
      </c>
      <c r="F26" s="41">
        <f>IF(D26&gt;0,100*E26/D26,0)</f>
        <v>87.5</v>
      </c>
      <c r="G26" s="42"/>
      <c r="H26" s="126">
        <v>0.4</v>
      </c>
      <c r="I26" s="127">
        <v>0.35</v>
      </c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>
        <v>56</v>
      </c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>
        <v>3</v>
      </c>
      <c r="E29" s="31">
        <v>3</v>
      </c>
      <c r="F29" s="32"/>
      <c r="G29" s="32"/>
      <c r="H29" s="125"/>
      <c r="I29" s="125">
        <v>0.045</v>
      </c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>
        <v>19</v>
      </c>
      <c r="E30" s="31">
        <v>19</v>
      </c>
      <c r="F30" s="32"/>
      <c r="G30" s="32"/>
      <c r="H30" s="125"/>
      <c r="I30" s="125">
        <v>0.682</v>
      </c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>
        <v>22</v>
      </c>
      <c r="E31" s="40">
        <v>78</v>
      </c>
      <c r="F31" s="41">
        <f>IF(D31&gt;0,100*E31/D31,0)</f>
        <v>354.54545454545456</v>
      </c>
      <c r="G31" s="42"/>
      <c r="H31" s="126"/>
      <c r="I31" s="127">
        <v>0.7270000000000001</v>
      </c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5</v>
      </c>
      <c r="D33" s="31"/>
      <c r="E33" s="31">
        <v>10</v>
      </c>
      <c r="F33" s="32"/>
      <c r="G33" s="32"/>
      <c r="H33" s="125">
        <v>0.08</v>
      </c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>
        <v>3</v>
      </c>
      <c r="D34" s="31">
        <v>4</v>
      </c>
      <c r="E34" s="31">
        <v>13</v>
      </c>
      <c r="F34" s="32"/>
      <c r="G34" s="32"/>
      <c r="H34" s="125">
        <v>0.069</v>
      </c>
      <c r="I34" s="125">
        <v>0.09</v>
      </c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>
        <v>8</v>
      </c>
      <c r="D37" s="40">
        <v>4</v>
      </c>
      <c r="E37" s="40">
        <v>23</v>
      </c>
      <c r="F37" s="41">
        <f>IF(D37&gt;0,100*E37/D37,0)</f>
        <v>575</v>
      </c>
      <c r="G37" s="42"/>
      <c r="H37" s="126">
        <v>0.14900000000000002</v>
      </c>
      <c r="I37" s="127">
        <v>0.09</v>
      </c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10</v>
      </c>
      <c r="D39" s="40">
        <v>10</v>
      </c>
      <c r="E39" s="40">
        <v>4</v>
      </c>
      <c r="F39" s="41">
        <f>IF(D39&gt;0,100*E39/D39,0)</f>
        <v>40</v>
      </c>
      <c r="G39" s="42"/>
      <c r="H39" s="126">
        <v>0.216</v>
      </c>
      <c r="I39" s="127">
        <v>0.199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2</v>
      </c>
      <c r="D41" s="31"/>
      <c r="E41" s="31"/>
      <c r="F41" s="32"/>
      <c r="G41" s="32"/>
      <c r="H41" s="125">
        <v>0.041</v>
      </c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>
        <v>48</v>
      </c>
      <c r="D46" s="31">
        <v>50</v>
      </c>
      <c r="E46" s="31">
        <v>50</v>
      </c>
      <c r="F46" s="32"/>
      <c r="G46" s="32"/>
      <c r="H46" s="125">
        <v>1.92</v>
      </c>
      <c r="I46" s="125">
        <v>2</v>
      </c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>
        <v>17</v>
      </c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>
        <v>1</v>
      </c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>
        <v>50</v>
      </c>
      <c r="D50" s="40">
        <v>50</v>
      </c>
      <c r="E50" s="40">
        <v>68</v>
      </c>
      <c r="F50" s="41">
        <f>IF(D50&gt;0,100*E50/D50,0)</f>
        <v>136</v>
      </c>
      <c r="G50" s="42"/>
      <c r="H50" s="126">
        <v>1.9609999999999999</v>
      </c>
      <c r="I50" s="127">
        <v>2</v>
      </c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>
        <v>1</v>
      </c>
      <c r="E52" s="40">
        <v>1</v>
      </c>
      <c r="F52" s="41">
        <f>IF(D52&gt;0,100*E52/D52,0)</f>
        <v>100</v>
      </c>
      <c r="G52" s="42"/>
      <c r="H52" s="126"/>
      <c r="I52" s="127">
        <v>0.015</v>
      </c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>
        <v>6</v>
      </c>
      <c r="D58" s="31">
        <v>6</v>
      </c>
      <c r="E58" s="31">
        <v>6</v>
      </c>
      <c r="F58" s="32"/>
      <c r="G58" s="32"/>
      <c r="H58" s="125">
        <v>0.18</v>
      </c>
      <c r="I58" s="125">
        <v>0.168</v>
      </c>
      <c r="J58" s="125"/>
      <c r="K58" s="34"/>
    </row>
    <row r="59" spans="1:11" s="44" customFormat="1" ht="11.25" customHeight="1">
      <c r="A59" s="38" t="s">
        <v>47</v>
      </c>
      <c r="B59" s="39"/>
      <c r="C59" s="40">
        <v>6</v>
      </c>
      <c r="D59" s="40">
        <v>6</v>
      </c>
      <c r="E59" s="40">
        <v>6</v>
      </c>
      <c r="F59" s="41">
        <f>IF(D59&gt;0,100*E59/D59,0)</f>
        <v>100</v>
      </c>
      <c r="G59" s="42"/>
      <c r="H59" s="126">
        <v>0.18</v>
      </c>
      <c r="I59" s="127">
        <v>0.168</v>
      </c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55</v>
      </c>
      <c r="D61" s="31">
        <v>40</v>
      </c>
      <c r="E61" s="31">
        <v>30</v>
      </c>
      <c r="F61" s="32"/>
      <c r="G61" s="32"/>
      <c r="H61" s="125">
        <v>1.6</v>
      </c>
      <c r="I61" s="125">
        <v>1.6</v>
      </c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>
        <v>48</v>
      </c>
      <c r="D63" s="31">
        <v>51</v>
      </c>
      <c r="E63" s="31">
        <v>51</v>
      </c>
      <c r="F63" s="32"/>
      <c r="G63" s="32"/>
      <c r="H63" s="125">
        <v>0.96</v>
      </c>
      <c r="I63" s="125">
        <v>1.316</v>
      </c>
      <c r="J63" s="125"/>
      <c r="K63" s="34"/>
    </row>
    <row r="64" spans="1:11" s="44" customFormat="1" ht="11.25" customHeight="1">
      <c r="A64" s="38" t="s">
        <v>51</v>
      </c>
      <c r="B64" s="39"/>
      <c r="C64" s="40">
        <v>103</v>
      </c>
      <c r="D64" s="40">
        <v>91</v>
      </c>
      <c r="E64" s="40">
        <v>81</v>
      </c>
      <c r="F64" s="41">
        <f>IF(D64&gt;0,100*E64/D64,0)</f>
        <v>89.01098901098901</v>
      </c>
      <c r="G64" s="42"/>
      <c r="H64" s="126">
        <v>2.56</v>
      </c>
      <c r="I64" s="127">
        <v>2.9160000000000004</v>
      </c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14</v>
      </c>
      <c r="D66" s="40">
        <v>14</v>
      </c>
      <c r="E66" s="40">
        <v>12</v>
      </c>
      <c r="F66" s="41">
        <f>IF(D66&gt;0,100*E66/D66,0)</f>
        <v>85.71428571428571</v>
      </c>
      <c r="G66" s="42"/>
      <c r="H66" s="126">
        <v>0.193</v>
      </c>
      <c r="I66" s="127">
        <v>0.193</v>
      </c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>
        <v>10</v>
      </c>
      <c r="E68" s="31">
        <v>10</v>
      </c>
      <c r="F68" s="32"/>
      <c r="G68" s="32"/>
      <c r="H68" s="125"/>
      <c r="I68" s="125">
        <v>0.14</v>
      </c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>
        <v>10</v>
      </c>
      <c r="E70" s="40">
        <v>10</v>
      </c>
      <c r="F70" s="41">
        <f>IF(D70&gt;0,100*E70/D70,0)</f>
        <v>100</v>
      </c>
      <c r="G70" s="42"/>
      <c r="H70" s="126"/>
      <c r="I70" s="127">
        <v>0.14</v>
      </c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>
        <v>5</v>
      </c>
      <c r="D73" s="31">
        <v>3</v>
      </c>
      <c r="E73" s="31">
        <v>1</v>
      </c>
      <c r="F73" s="32"/>
      <c r="G73" s="32"/>
      <c r="H73" s="125">
        <v>0.125</v>
      </c>
      <c r="I73" s="125">
        <v>0.06</v>
      </c>
      <c r="J73" s="125"/>
      <c r="K73" s="34"/>
    </row>
    <row r="74" spans="1:11" s="35" customFormat="1" ht="11.25" customHeight="1">
      <c r="A74" s="37" t="s">
        <v>58</v>
      </c>
      <c r="B74" s="30"/>
      <c r="C74" s="31">
        <v>35</v>
      </c>
      <c r="D74" s="31">
        <v>25</v>
      </c>
      <c r="E74" s="31">
        <v>25</v>
      </c>
      <c r="F74" s="32"/>
      <c r="G74" s="32"/>
      <c r="H74" s="125">
        <v>0.682</v>
      </c>
      <c r="I74" s="125">
        <v>0.487</v>
      </c>
      <c r="J74" s="125"/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>
        <v>3</v>
      </c>
      <c r="D76" s="31">
        <v>4</v>
      </c>
      <c r="E76" s="31">
        <v>5</v>
      </c>
      <c r="F76" s="32"/>
      <c r="G76" s="32"/>
      <c r="H76" s="125">
        <v>0.072</v>
      </c>
      <c r="I76" s="125">
        <v>0.078</v>
      </c>
      <c r="J76" s="125"/>
      <c r="K76" s="34"/>
    </row>
    <row r="77" spans="1:11" s="35" customFormat="1" ht="11.25" customHeight="1">
      <c r="A77" s="37" t="s">
        <v>61</v>
      </c>
      <c r="B77" s="30"/>
      <c r="C77" s="31">
        <v>8</v>
      </c>
      <c r="D77" s="31">
        <v>3</v>
      </c>
      <c r="E77" s="31">
        <v>3</v>
      </c>
      <c r="F77" s="32"/>
      <c r="G77" s="32"/>
      <c r="H77" s="125">
        <v>0.007</v>
      </c>
      <c r="I77" s="125">
        <v>0.043</v>
      </c>
      <c r="J77" s="125"/>
      <c r="K77" s="34"/>
    </row>
    <row r="78" spans="1:11" s="35" customFormat="1" ht="11.25" customHeight="1">
      <c r="A78" s="37" t="s">
        <v>62</v>
      </c>
      <c r="B78" s="30"/>
      <c r="C78" s="31">
        <v>17</v>
      </c>
      <c r="D78" s="31">
        <v>16</v>
      </c>
      <c r="E78" s="31">
        <v>16</v>
      </c>
      <c r="F78" s="32"/>
      <c r="G78" s="32"/>
      <c r="H78" s="125">
        <v>0.323</v>
      </c>
      <c r="I78" s="125">
        <v>0.33</v>
      </c>
      <c r="J78" s="125"/>
      <c r="K78" s="34"/>
    </row>
    <row r="79" spans="1:11" s="35" customFormat="1" ht="11.25" customHeight="1">
      <c r="A79" s="37" t="s">
        <v>63</v>
      </c>
      <c r="B79" s="30"/>
      <c r="C79" s="31">
        <v>15</v>
      </c>
      <c r="D79" s="31">
        <v>8</v>
      </c>
      <c r="E79" s="31">
        <v>13</v>
      </c>
      <c r="F79" s="32"/>
      <c r="G79" s="32"/>
      <c r="H79" s="125">
        <v>0.263</v>
      </c>
      <c r="I79" s="125">
        <v>0.132</v>
      </c>
      <c r="J79" s="125"/>
      <c r="K79" s="34"/>
    </row>
    <row r="80" spans="1:11" s="44" customFormat="1" ht="11.25" customHeight="1">
      <c r="A80" s="45" t="s">
        <v>64</v>
      </c>
      <c r="B80" s="39"/>
      <c r="C80" s="40">
        <v>83</v>
      </c>
      <c r="D80" s="40">
        <v>59</v>
      </c>
      <c r="E80" s="40">
        <v>63</v>
      </c>
      <c r="F80" s="41">
        <f>IF(D80&gt;0,100*E80/D80,0)</f>
        <v>106.77966101694915</v>
      </c>
      <c r="G80" s="42"/>
      <c r="H80" s="126">
        <v>1.472</v>
      </c>
      <c r="I80" s="127">
        <v>1.13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>
        <v>2</v>
      </c>
      <c r="E82" s="31">
        <v>7</v>
      </c>
      <c r="F82" s="32"/>
      <c r="G82" s="32"/>
      <c r="H82" s="125"/>
      <c r="I82" s="125">
        <v>0.05</v>
      </c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>
        <v>2</v>
      </c>
      <c r="E84" s="40">
        <v>7</v>
      </c>
      <c r="F84" s="41">
        <f>IF(D84&gt;0,100*E84/D84,0)</f>
        <v>350</v>
      </c>
      <c r="G84" s="42"/>
      <c r="H84" s="126"/>
      <c r="I84" s="127">
        <v>0.05</v>
      </c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7112.649762385707</v>
      </c>
      <c r="D87" s="57">
        <v>6942.195177867483</v>
      </c>
      <c r="E87" s="57">
        <v>7025.318680715993</v>
      </c>
      <c r="F87" s="58">
        <f>IF(D87&gt;0,100*E87/D87,0)</f>
        <v>101.19736626122983</v>
      </c>
      <c r="G87" s="42"/>
      <c r="H87" s="128">
        <v>79.79752009404466</v>
      </c>
      <c r="I87" s="129">
        <v>80.91900000000001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2014</v>
      </c>
      <c r="D6" s="17">
        <f>E6-1</f>
        <v>2015</v>
      </c>
      <c r="E6" s="17">
        <v>2016</v>
      </c>
      <c r="F6" s="18">
        <f>E6</f>
        <v>2016</v>
      </c>
      <c r="G6" s="19"/>
      <c r="H6" s="16">
        <f>J6-2</f>
        <v>2014</v>
      </c>
      <c r="I6" s="17">
        <f>J6-1</f>
        <v>2015</v>
      </c>
      <c r="J6" s="17">
        <v>2016</v>
      </c>
      <c r="K6" s="18">
        <f>J6</f>
        <v>2016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>
        <v>7</v>
      </c>
      <c r="F7" s="23" t="str">
        <f>CONCATENATE(D6,"=100")</f>
        <v>2015=100</v>
      </c>
      <c r="G7" s="24"/>
      <c r="H7" s="21" t="s">
        <v>7</v>
      </c>
      <c r="I7" s="22" t="s">
        <v>7</v>
      </c>
      <c r="J7" s="22">
        <v>9</v>
      </c>
      <c r="K7" s="23" t="str">
        <f>CONCATENATE(I6,"=100")</f>
        <v>2015=100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39.98433991765327</v>
      </c>
      <c r="D9" s="31">
        <v>38</v>
      </c>
      <c r="E9" s="31">
        <v>38</v>
      </c>
      <c r="F9" s="32"/>
      <c r="G9" s="32"/>
      <c r="H9" s="125">
        <v>0.6428037979817176</v>
      </c>
      <c r="I9" s="125">
        <v>0.575</v>
      </c>
      <c r="J9" s="125"/>
      <c r="K9" s="34"/>
    </row>
    <row r="10" spans="1:11" s="35" customFormat="1" ht="11.25" customHeight="1">
      <c r="A10" s="37" t="s">
        <v>9</v>
      </c>
      <c r="B10" s="30"/>
      <c r="C10" s="31">
        <v>13.563849587170528</v>
      </c>
      <c r="D10" s="31">
        <v>13</v>
      </c>
      <c r="E10" s="31">
        <v>13</v>
      </c>
      <c r="F10" s="32"/>
      <c r="G10" s="32"/>
      <c r="H10" s="125">
        <v>0.276928595738065</v>
      </c>
      <c r="I10" s="125">
        <v>0.264</v>
      </c>
      <c r="J10" s="125"/>
      <c r="K10" s="34"/>
    </row>
    <row r="11" spans="1:11" s="35" customFormat="1" ht="11.25" customHeight="1">
      <c r="A11" s="29" t="s">
        <v>10</v>
      </c>
      <c r="B11" s="30"/>
      <c r="C11" s="31">
        <v>22.689740812562636</v>
      </c>
      <c r="D11" s="31">
        <v>21</v>
      </c>
      <c r="E11" s="31">
        <v>29</v>
      </c>
      <c r="F11" s="32"/>
      <c r="G11" s="32"/>
      <c r="H11" s="125">
        <v>0.4921757733768587</v>
      </c>
      <c r="I11" s="125">
        <v>0.483</v>
      </c>
      <c r="J11" s="125"/>
      <c r="K11" s="34"/>
    </row>
    <row r="12" spans="1:11" s="35" customFormat="1" ht="11.25" customHeight="1">
      <c r="A12" s="37" t="s">
        <v>11</v>
      </c>
      <c r="B12" s="30"/>
      <c r="C12" s="31">
        <v>67.34277754769543</v>
      </c>
      <c r="D12" s="31">
        <v>71</v>
      </c>
      <c r="E12" s="31">
        <v>71</v>
      </c>
      <c r="F12" s="32"/>
      <c r="G12" s="32"/>
      <c r="H12" s="125">
        <v>1.4463915967549288</v>
      </c>
      <c r="I12" s="125">
        <v>1.314</v>
      </c>
      <c r="J12" s="125"/>
      <c r="K12" s="34"/>
    </row>
    <row r="13" spans="1:11" s="44" customFormat="1" ht="11.25" customHeight="1">
      <c r="A13" s="38" t="s">
        <v>12</v>
      </c>
      <c r="B13" s="39"/>
      <c r="C13" s="40">
        <v>143.58070786508188</v>
      </c>
      <c r="D13" s="40">
        <v>143</v>
      </c>
      <c r="E13" s="40">
        <v>151</v>
      </c>
      <c r="F13" s="41">
        <f>IF(D13&gt;0,100*E13/D13,0)</f>
        <v>105.5944055944056</v>
      </c>
      <c r="G13" s="42"/>
      <c r="H13" s="126">
        <v>2.85829976385157</v>
      </c>
      <c r="I13" s="127">
        <v>2.636</v>
      </c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3</v>
      </c>
      <c r="D15" s="40">
        <v>2</v>
      </c>
      <c r="E15" s="40">
        <v>2</v>
      </c>
      <c r="F15" s="41">
        <f>IF(D15&gt;0,100*E15/D15,0)</f>
        <v>100</v>
      </c>
      <c r="G15" s="42"/>
      <c r="H15" s="126">
        <v>0.045</v>
      </c>
      <c r="I15" s="127">
        <v>0.04</v>
      </c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8</v>
      </c>
      <c r="D17" s="40">
        <v>5</v>
      </c>
      <c r="E17" s="40">
        <v>5</v>
      </c>
      <c r="F17" s="41">
        <f>IF(D17&gt;0,100*E17/D17,0)</f>
        <v>100</v>
      </c>
      <c r="G17" s="42"/>
      <c r="H17" s="126">
        <v>0.15</v>
      </c>
      <c r="I17" s="127">
        <v>0.15</v>
      </c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>
        <v>46</v>
      </c>
      <c r="E19" s="31">
        <v>46</v>
      </c>
      <c r="F19" s="32"/>
      <c r="G19" s="32"/>
      <c r="H19" s="125">
        <v>1.055</v>
      </c>
      <c r="I19" s="125">
        <v>1.055</v>
      </c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>
        <v>67</v>
      </c>
      <c r="E20" s="31">
        <v>30</v>
      </c>
      <c r="F20" s="32"/>
      <c r="G20" s="32"/>
      <c r="H20" s="125">
        <v>0.984</v>
      </c>
      <c r="I20" s="125">
        <v>0.984</v>
      </c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>
        <v>114</v>
      </c>
      <c r="E21" s="31">
        <v>51</v>
      </c>
      <c r="F21" s="32"/>
      <c r="G21" s="32"/>
      <c r="H21" s="125">
        <v>1.6</v>
      </c>
      <c r="I21" s="125">
        <v>1.6</v>
      </c>
      <c r="J21" s="125"/>
      <c r="K21" s="34"/>
    </row>
    <row r="22" spans="1:11" s="44" customFormat="1" ht="11.25" customHeight="1">
      <c r="A22" s="38" t="s">
        <v>18</v>
      </c>
      <c r="B22" s="39"/>
      <c r="C22" s="40">
        <v>0</v>
      </c>
      <c r="D22" s="40">
        <v>227</v>
      </c>
      <c r="E22" s="40">
        <v>127</v>
      </c>
      <c r="F22" s="41">
        <f>IF(D22&gt;0,100*E22/D22,0)</f>
        <v>55.947136563876654</v>
      </c>
      <c r="G22" s="42"/>
      <c r="H22" s="126">
        <v>3.639</v>
      </c>
      <c r="I22" s="127">
        <v>3.639</v>
      </c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61</v>
      </c>
      <c r="D24" s="40">
        <v>56</v>
      </c>
      <c r="E24" s="40">
        <v>56</v>
      </c>
      <c r="F24" s="41">
        <f>IF(D24&gt;0,100*E24/D24,0)</f>
        <v>100</v>
      </c>
      <c r="G24" s="42"/>
      <c r="H24" s="126">
        <v>1.977</v>
      </c>
      <c r="I24" s="127">
        <v>1.838</v>
      </c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32</v>
      </c>
      <c r="D26" s="40">
        <v>30</v>
      </c>
      <c r="E26" s="40">
        <v>30</v>
      </c>
      <c r="F26" s="41">
        <f>IF(D26&gt;0,100*E26/D26,0)</f>
        <v>100</v>
      </c>
      <c r="G26" s="42"/>
      <c r="H26" s="126">
        <v>0.864</v>
      </c>
      <c r="I26" s="127">
        <v>0.81</v>
      </c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>
        <v>2</v>
      </c>
      <c r="E28" s="31">
        <v>2</v>
      </c>
      <c r="F28" s="32"/>
      <c r="G28" s="32"/>
      <c r="H28" s="125"/>
      <c r="I28" s="125">
        <v>0.032</v>
      </c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>
        <v>266</v>
      </c>
      <c r="D30" s="31">
        <v>250</v>
      </c>
      <c r="E30" s="31">
        <v>168</v>
      </c>
      <c r="F30" s="32"/>
      <c r="G30" s="32"/>
      <c r="H30" s="125">
        <v>4.788</v>
      </c>
      <c r="I30" s="125">
        <v>5</v>
      </c>
      <c r="J30" s="125"/>
      <c r="K30" s="34"/>
    </row>
    <row r="31" spans="1:11" s="44" customFormat="1" ht="11.25" customHeight="1">
      <c r="A31" s="45" t="s">
        <v>24</v>
      </c>
      <c r="B31" s="39"/>
      <c r="C31" s="40">
        <v>266</v>
      </c>
      <c r="D31" s="40">
        <v>252</v>
      </c>
      <c r="E31" s="40">
        <v>170</v>
      </c>
      <c r="F31" s="41">
        <f>IF(D31&gt;0,100*E31/D31,0)</f>
        <v>67.46031746031746</v>
      </c>
      <c r="G31" s="42"/>
      <c r="H31" s="126">
        <v>4.788</v>
      </c>
      <c r="I31" s="127">
        <v>5.032</v>
      </c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100</v>
      </c>
      <c r="D33" s="31">
        <v>101</v>
      </c>
      <c r="E33" s="31">
        <v>100</v>
      </c>
      <c r="F33" s="32"/>
      <c r="G33" s="32"/>
      <c r="H33" s="125">
        <v>2.37</v>
      </c>
      <c r="I33" s="125">
        <v>2.4</v>
      </c>
      <c r="J33" s="125"/>
      <c r="K33" s="34"/>
    </row>
    <row r="34" spans="1:11" s="35" customFormat="1" ht="11.25" customHeight="1">
      <c r="A34" s="37" t="s">
        <v>26</v>
      </c>
      <c r="B34" s="30"/>
      <c r="C34" s="31">
        <v>28</v>
      </c>
      <c r="D34" s="31">
        <v>29</v>
      </c>
      <c r="E34" s="31">
        <v>30</v>
      </c>
      <c r="F34" s="32"/>
      <c r="G34" s="32"/>
      <c r="H34" s="125">
        <v>0.622</v>
      </c>
      <c r="I34" s="125">
        <v>0.644</v>
      </c>
      <c r="J34" s="125"/>
      <c r="K34" s="34"/>
    </row>
    <row r="35" spans="1:11" s="35" customFormat="1" ht="11.25" customHeight="1">
      <c r="A35" s="37" t="s">
        <v>27</v>
      </c>
      <c r="B35" s="30"/>
      <c r="C35" s="31">
        <v>4</v>
      </c>
      <c r="D35" s="31">
        <v>4</v>
      </c>
      <c r="E35" s="31">
        <v>4</v>
      </c>
      <c r="F35" s="32"/>
      <c r="G35" s="32"/>
      <c r="H35" s="125">
        <v>0.09</v>
      </c>
      <c r="I35" s="125">
        <v>0.09</v>
      </c>
      <c r="J35" s="125"/>
      <c r="K35" s="34"/>
    </row>
    <row r="36" spans="1:11" s="35" customFormat="1" ht="11.25" customHeight="1">
      <c r="A36" s="37" t="s">
        <v>28</v>
      </c>
      <c r="B36" s="30"/>
      <c r="C36" s="31">
        <v>151</v>
      </c>
      <c r="D36" s="31">
        <v>151</v>
      </c>
      <c r="E36" s="31">
        <v>119</v>
      </c>
      <c r="F36" s="32"/>
      <c r="G36" s="32"/>
      <c r="H36" s="125">
        <v>3.462</v>
      </c>
      <c r="I36" s="125">
        <v>3.462</v>
      </c>
      <c r="J36" s="125"/>
      <c r="K36" s="34"/>
    </row>
    <row r="37" spans="1:11" s="44" customFormat="1" ht="11.25" customHeight="1">
      <c r="A37" s="38" t="s">
        <v>29</v>
      </c>
      <c r="B37" s="39"/>
      <c r="C37" s="40">
        <v>283</v>
      </c>
      <c r="D37" s="40">
        <v>285</v>
      </c>
      <c r="E37" s="40">
        <v>253</v>
      </c>
      <c r="F37" s="41">
        <f>IF(D37&gt;0,100*E37/D37,0)</f>
        <v>88.7719298245614</v>
      </c>
      <c r="G37" s="42"/>
      <c r="H37" s="126">
        <v>6.5440000000000005</v>
      </c>
      <c r="I37" s="127">
        <v>6.596</v>
      </c>
      <c r="J37" s="127"/>
      <c r="K37" s="43"/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25</v>
      </c>
      <c r="D39" s="40">
        <v>35</v>
      </c>
      <c r="E39" s="40">
        <v>50</v>
      </c>
      <c r="F39" s="41">
        <f>IF(D39&gt;0,100*E39/D39,0)</f>
        <v>142.85714285714286</v>
      </c>
      <c r="G39" s="42"/>
      <c r="H39" s="126">
        <v>0.714</v>
      </c>
      <c r="I39" s="127">
        <v>0.72</v>
      </c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76</v>
      </c>
      <c r="D41" s="31">
        <v>68</v>
      </c>
      <c r="E41" s="31">
        <v>20</v>
      </c>
      <c r="F41" s="32"/>
      <c r="G41" s="32"/>
      <c r="H41" s="125">
        <v>2.014</v>
      </c>
      <c r="I41" s="125">
        <v>1.802</v>
      </c>
      <c r="J41" s="125"/>
      <c r="K41" s="34"/>
    </row>
    <row r="42" spans="1:11" s="35" customFormat="1" ht="11.25" customHeight="1">
      <c r="A42" s="37" t="s">
        <v>32</v>
      </c>
      <c r="B42" s="30"/>
      <c r="C42" s="31">
        <v>12</v>
      </c>
      <c r="D42" s="31">
        <v>7</v>
      </c>
      <c r="E42" s="31">
        <v>7</v>
      </c>
      <c r="F42" s="32"/>
      <c r="G42" s="32"/>
      <c r="H42" s="125">
        <v>0.3</v>
      </c>
      <c r="I42" s="125">
        <v>0.21</v>
      </c>
      <c r="J42" s="125"/>
      <c r="K42" s="34"/>
    </row>
    <row r="43" spans="1:11" s="35" customFormat="1" ht="11.25" customHeight="1">
      <c r="A43" s="37" t="s">
        <v>33</v>
      </c>
      <c r="B43" s="30"/>
      <c r="C43" s="31">
        <v>45</v>
      </c>
      <c r="D43" s="31">
        <v>43</v>
      </c>
      <c r="E43" s="31">
        <v>39</v>
      </c>
      <c r="F43" s="32"/>
      <c r="G43" s="32"/>
      <c r="H43" s="125">
        <v>0.81</v>
      </c>
      <c r="I43" s="125">
        <v>0.774</v>
      </c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>
        <v>10</v>
      </c>
      <c r="D45" s="31">
        <v>10</v>
      </c>
      <c r="E45" s="31">
        <v>10</v>
      </c>
      <c r="F45" s="32"/>
      <c r="G45" s="32"/>
      <c r="H45" s="125">
        <v>0.25</v>
      </c>
      <c r="I45" s="125">
        <v>0.28</v>
      </c>
      <c r="J45" s="125"/>
      <c r="K45" s="34"/>
    </row>
    <row r="46" spans="1:11" s="35" customFormat="1" ht="11.25" customHeight="1">
      <c r="A46" s="37" t="s">
        <v>36</v>
      </c>
      <c r="B46" s="30"/>
      <c r="C46" s="31">
        <v>650</v>
      </c>
      <c r="D46" s="31">
        <v>640</v>
      </c>
      <c r="E46" s="31">
        <v>640</v>
      </c>
      <c r="F46" s="32"/>
      <c r="G46" s="32"/>
      <c r="H46" s="125">
        <v>37.7</v>
      </c>
      <c r="I46" s="125">
        <v>35.2</v>
      </c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>
        <v>194</v>
      </c>
      <c r="D48" s="31">
        <v>168</v>
      </c>
      <c r="E48" s="31">
        <v>169</v>
      </c>
      <c r="F48" s="32"/>
      <c r="G48" s="32"/>
      <c r="H48" s="125">
        <v>6.79</v>
      </c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>
        <v>5</v>
      </c>
      <c r="D49" s="31">
        <v>5</v>
      </c>
      <c r="E49" s="31">
        <v>2</v>
      </c>
      <c r="F49" s="32"/>
      <c r="G49" s="32"/>
      <c r="H49" s="125">
        <v>0.15</v>
      </c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>
        <v>992</v>
      </c>
      <c r="D50" s="40">
        <v>941</v>
      </c>
      <c r="E50" s="40">
        <v>887</v>
      </c>
      <c r="F50" s="41">
        <f>IF(D50&gt;0,100*E50/D50,0)</f>
        <v>94.2614240170032</v>
      </c>
      <c r="G50" s="42"/>
      <c r="H50" s="126">
        <v>48.014</v>
      </c>
      <c r="I50" s="127">
        <v>38.266000000000005</v>
      </c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</v>
      </c>
      <c r="D52" s="40">
        <v>2</v>
      </c>
      <c r="E52" s="40">
        <v>2</v>
      </c>
      <c r="F52" s="41">
        <f>IF(D52&gt;0,100*E52/D52,0)</f>
        <v>100</v>
      </c>
      <c r="G52" s="42"/>
      <c r="H52" s="126">
        <v>0.014</v>
      </c>
      <c r="I52" s="127">
        <v>0.05</v>
      </c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>
        <v>32</v>
      </c>
      <c r="D55" s="31">
        <v>12</v>
      </c>
      <c r="E55" s="31">
        <v>6</v>
      </c>
      <c r="F55" s="32"/>
      <c r="G55" s="32"/>
      <c r="H55" s="125">
        <v>0.704</v>
      </c>
      <c r="I55" s="125">
        <v>0.264</v>
      </c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>
        <v>11</v>
      </c>
      <c r="E57" s="31">
        <v>11</v>
      </c>
      <c r="F57" s="32"/>
      <c r="G57" s="32"/>
      <c r="H57" s="125"/>
      <c r="I57" s="125">
        <v>0.11</v>
      </c>
      <c r="J57" s="125"/>
      <c r="K57" s="34"/>
    </row>
    <row r="58" spans="1:11" s="35" customFormat="1" ht="11.25" customHeight="1">
      <c r="A58" s="37" t="s">
        <v>46</v>
      </c>
      <c r="B58" s="30"/>
      <c r="C58" s="31">
        <v>74</v>
      </c>
      <c r="D58" s="31">
        <v>30</v>
      </c>
      <c r="E58" s="31">
        <v>56</v>
      </c>
      <c r="F58" s="32"/>
      <c r="G58" s="32"/>
      <c r="H58" s="125">
        <v>2.368</v>
      </c>
      <c r="I58" s="125">
        <v>0.87</v>
      </c>
      <c r="J58" s="125"/>
      <c r="K58" s="34"/>
    </row>
    <row r="59" spans="1:11" s="44" customFormat="1" ht="11.25" customHeight="1">
      <c r="A59" s="38" t="s">
        <v>47</v>
      </c>
      <c r="B59" s="39"/>
      <c r="C59" s="40">
        <v>106</v>
      </c>
      <c r="D59" s="40">
        <v>53</v>
      </c>
      <c r="E59" s="40">
        <v>73</v>
      </c>
      <c r="F59" s="41">
        <f>IF(D59&gt;0,100*E59/D59,0)</f>
        <v>137.73584905660377</v>
      </c>
      <c r="G59" s="42"/>
      <c r="H59" s="126">
        <v>3.072</v>
      </c>
      <c r="I59" s="127">
        <v>1.244</v>
      </c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85</v>
      </c>
      <c r="D61" s="31">
        <v>90</v>
      </c>
      <c r="E61" s="31">
        <v>110</v>
      </c>
      <c r="F61" s="32"/>
      <c r="G61" s="32"/>
      <c r="H61" s="125">
        <v>4.05</v>
      </c>
      <c r="I61" s="125">
        <v>4.2</v>
      </c>
      <c r="J61" s="125"/>
      <c r="K61" s="34"/>
    </row>
    <row r="62" spans="1:11" s="35" customFormat="1" ht="11.25" customHeight="1">
      <c r="A62" s="37" t="s">
        <v>49</v>
      </c>
      <c r="B62" s="30"/>
      <c r="C62" s="31">
        <v>14</v>
      </c>
      <c r="D62" s="31">
        <v>15</v>
      </c>
      <c r="E62" s="31">
        <v>15</v>
      </c>
      <c r="F62" s="32"/>
      <c r="G62" s="32"/>
      <c r="H62" s="125">
        <v>0.325</v>
      </c>
      <c r="I62" s="125">
        <v>0.425</v>
      </c>
      <c r="J62" s="125"/>
      <c r="K62" s="34"/>
    </row>
    <row r="63" spans="1:11" s="35" customFormat="1" ht="11.25" customHeight="1">
      <c r="A63" s="37" t="s">
        <v>50</v>
      </c>
      <c r="B63" s="30"/>
      <c r="C63" s="31">
        <v>9</v>
      </c>
      <c r="D63" s="31">
        <v>33</v>
      </c>
      <c r="E63" s="31">
        <v>37</v>
      </c>
      <c r="F63" s="32"/>
      <c r="G63" s="32"/>
      <c r="H63" s="125">
        <v>0.252</v>
      </c>
      <c r="I63" s="125">
        <v>0.957</v>
      </c>
      <c r="J63" s="125"/>
      <c r="K63" s="34"/>
    </row>
    <row r="64" spans="1:11" s="44" customFormat="1" ht="11.25" customHeight="1">
      <c r="A64" s="38" t="s">
        <v>51</v>
      </c>
      <c r="B64" s="39"/>
      <c r="C64" s="40">
        <v>108</v>
      </c>
      <c r="D64" s="40">
        <v>138</v>
      </c>
      <c r="E64" s="40">
        <v>162</v>
      </c>
      <c r="F64" s="41">
        <f>IF(D64&gt;0,100*E64/D64,0)</f>
        <v>117.3913043478261</v>
      </c>
      <c r="G64" s="42"/>
      <c r="H64" s="126">
        <v>4.627</v>
      </c>
      <c r="I64" s="127">
        <v>5.582</v>
      </c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63</v>
      </c>
      <c r="D66" s="40">
        <v>63</v>
      </c>
      <c r="E66" s="40">
        <v>63</v>
      </c>
      <c r="F66" s="41">
        <f>IF(D66&gt;0,100*E66/D66,0)</f>
        <v>100</v>
      </c>
      <c r="G66" s="42"/>
      <c r="H66" s="126">
        <v>0.898</v>
      </c>
      <c r="I66" s="127">
        <v>0.898</v>
      </c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>
        <v>110</v>
      </c>
      <c r="D69" s="31">
        <v>30</v>
      </c>
      <c r="E69" s="31">
        <v>20</v>
      </c>
      <c r="F69" s="32"/>
      <c r="G69" s="32"/>
      <c r="H69" s="125">
        <v>3.12</v>
      </c>
      <c r="I69" s="125">
        <v>0.8</v>
      </c>
      <c r="J69" s="125"/>
      <c r="K69" s="34"/>
    </row>
    <row r="70" spans="1:11" s="44" customFormat="1" ht="11.25" customHeight="1">
      <c r="A70" s="38" t="s">
        <v>55</v>
      </c>
      <c r="B70" s="39"/>
      <c r="C70" s="40">
        <v>110</v>
      </c>
      <c r="D70" s="40">
        <v>30</v>
      </c>
      <c r="E70" s="40">
        <v>20</v>
      </c>
      <c r="F70" s="41">
        <f>IF(D70&gt;0,100*E70/D70,0)</f>
        <v>66.66666666666667</v>
      </c>
      <c r="G70" s="42"/>
      <c r="H70" s="126">
        <v>3.12</v>
      </c>
      <c r="I70" s="127">
        <v>0.8</v>
      </c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5</v>
      </c>
      <c r="D72" s="31">
        <v>7</v>
      </c>
      <c r="E72" s="31">
        <v>7</v>
      </c>
      <c r="F72" s="32"/>
      <c r="G72" s="32"/>
      <c r="H72" s="125">
        <v>0.038</v>
      </c>
      <c r="I72" s="125">
        <v>0.112</v>
      </c>
      <c r="J72" s="125"/>
      <c r="K72" s="34"/>
    </row>
    <row r="73" spans="1:11" s="35" customFormat="1" ht="11.25" customHeight="1">
      <c r="A73" s="37" t="s">
        <v>57</v>
      </c>
      <c r="B73" s="30"/>
      <c r="C73" s="31">
        <v>80</v>
      </c>
      <c r="D73" s="31">
        <v>332</v>
      </c>
      <c r="E73" s="31">
        <v>330</v>
      </c>
      <c r="F73" s="32"/>
      <c r="G73" s="32"/>
      <c r="H73" s="125">
        <v>1.9</v>
      </c>
      <c r="I73" s="125">
        <v>5.4</v>
      </c>
      <c r="J73" s="125"/>
      <c r="K73" s="34"/>
    </row>
    <row r="74" spans="1:11" s="35" customFormat="1" ht="11.25" customHeight="1">
      <c r="A74" s="37" t="s">
        <v>58</v>
      </c>
      <c r="B74" s="30"/>
      <c r="C74" s="31">
        <v>5</v>
      </c>
      <c r="D74" s="31">
        <v>5</v>
      </c>
      <c r="E74" s="31">
        <v>5</v>
      </c>
      <c r="F74" s="32"/>
      <c r="G74" s="32"/>
      <c r="H74" s="125">
        <v>0.1</v>
      </c>
      <c r="I74" s="125">
        <v>0.1</v>
      </c>
      <c r="J74" s="125"/>
      <c r="K74" s="34"/>
    </row>
    <row r="75" spans="1:11" s="35" customFormat="1" ht="11.25" customHeight="1">
      <c r="A75" s="37" t="s">
        <v>59</v>
      </c>
      <c r="B75" s="30"/>
      <c r="C75" s="31">
        <v>26</v>
      </c>
      <c r="D75" s="31">
        <v>26</v>
      </c>
      <c r="E75" s="31">
        <v>21</v>
      </c>
      <c r="F75" s="32"/>
      <c r="G75" s="32"/>
      <c r="H75" s="125">
        <v>1.005</v>
      </c>
      <c r="I75" s="125">
        <v>0.818</v>
      </c>
      <c r="J75" s="125"/>
      <c r="K75" s="34"/>
    </row>
    <row r="76" spans="1:11" s="35" customFormat="1" ht="11.25" customHeight="1">
      <c r="A76" s="37" t="s">
        <v>60</v>
      </c>
      <c r="B76" s="30"/>
      <c r="C76" s="31">
        <v>2</v>
      </c>
      <c r="D76" s="31">
        <v>2</v>
      </c>
      <c r="E76" s="31">
        <v>5</v>
      </c>
      <c r="F76" s="32"/>
      <c r="G76" s="32"/>
      <c r="H76" s="125">
        <v>0.06</v>
      </c>
      <c r="I76" s="125">
        <v>0.06</v>
      </c>
      <c r="J76" s="125"/>
      <c r="K76" s="34"/>
    </row>
    <row r="77" spans="1:11" s="35" customFormat="1" ht="11.25" customHeight="1">
      <c r="A77" s="37" t="s">
        <v>61</v>
      </c>
      <c r="B77" s="30"/>
      <c r="C77" s="31">
        <v>8</v>
      </c>
      <c r="D77" s="31">
        <v>1</v>
      </c>
      <c r="E77" s="31">
        <v>2</v>
      </c>
      <c r="F77" s="32"/>
      <c r="G77" s="32"/>
      <c r="H77" s="125">
        <v>0.14</v>
      </c>
      <c r="I77" s="125">
        <v>0.019</v>
      </c>
      <c r="J77" s="125"/>
      <c r="K77" s="34"/>
    </row>
    <row r="78" spans="1:11" s="35" customFormat="1" ht="11.25" customHeight="1">
      <c r="A78" s="37" t="s">
        <v>62</v>
      </c>
      <c r="B78" s="30"/>
      <c r="C78" s="31">
        <v>43</v>
      </c>
      <c r="D78" s="31">
        <v>43</v>
      </c>
      <c r="E78" s="31">
        <v>40</v>
      </c>
      <c r="F78" s="32"/>
      <c r="G78" s="32"/>
      <c r="H78" s="125">
        <v>1.075</v>
      </c>
      <c r="I78" s="125">
        <v>1</v>
      </c>
      <c r="J78" s="125"/>
      <c r="K78" s="34"/>
    </row>
    <row r="79" spans="1:11" s="35" customFormat="1" ht="11.25" customHeight="1">
      <c r="A79" s="37" t="s">
        <v>63</v>
      </c>
      <c r="B79" s="30"/>
      <c r="C79" s="31">
        <v>68</v>
      </c>
      <c r="D79" s="31">
        <v>60</v>
      </c>
      <c r="E79" s="31">
        <v>64</v>
      </c>
      <c r="F79" s="32"/>
      <c r="G79" s="32"/>
      <c r="H79" s="125">
        <v>1.172</v>
      </c>
      <c r="I79" s="125">
        <v>1.332</v>
      </c>
      <c r="J79" s="125"/>
      <c r="K79" s="34"/>
    </row>
    <row r="80" spans="1:11" s="44" customFormat="1" ht="11.25" customHeight="1">
      <c r="A80" s="45" t="s">
        <v>64</v>
      </c>
      <c r="B80" s="39"/>
      <c r="C80" s="40">
        <v>237</v>
      </c>
      <c r="D80" s="40">
        <v>476</v>
      </c>
      <c r="E80" s="40">
        <v>474</v>
      </c>
      <c r="F80" s="41">
        <f>IF(D80&gt;0,100*E80/D80,0)</f>
        <v>99.5798319327731</v>
      </c>
      <c r="G80" s="42"/>
      <c r="H80" s="126">
        <v>5.489999999999999</v>
      </c>
      <c r="I80" s="127">
        <v>8.841</v>
      </c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28</v>
      </c>
      <c r="D82" s="31">
        <v>24</v>
      </c>
      <c r="E82" s="31">
        <v>24</v>
      </c>
      <c r="F82" s="32"/>
      <c r="G82" s="32"/>
      <c r="H82" s="125">
        <v>0.6</v>
      </c>
      <c r="I82" s="125">
        <v>0.6</v>
      </c>
      <c r="J82" s="125"/>
      <c r="K82" s="34"/>
    </row>
    <row r="83" spans="1:11" s="35" customFormat="1" ht="11.25" customHeight="1">
      <c r="A83" s="37" t="s">
        <v>66</v>
      </c>
      <c r="B83" s="30"/>
      <c r="C83" s="31">
        <v>82</v>
      </c>
      <c r="D83" s="31">
        <v>80</v>
      </c>
      <c r="E83" s="31">
        <v>90</v>
      </c>
      <c r="F83" s="32"/>
      <c r="G83" s="32"/>
      <c r="H83" s="125">
        <v>1.47</v>
      </c>
      <c r="I83" s="125">
        <v>1.47</v>
      </c>
      <c r="J83" s="125"/>
      <c r="K83" s="34"/>
    </row>
    <row r="84" spans="1:11" s="44" customFormat="1" ht="11.25" customHeight="1">
      <c r="A84" s="38" t="s">
        <v>67</v>
      </c>
      <c r="B84" s="39"/>
      <c r="C84" s="40">
        <v>110</v>
      </c>
      <c r="D84" s="40">
        <v>104</v>
      </c>
      <c r="E84" s="40">
        <v>114</v>
      </c>
      <c r="F84" s="41">
        <f>IF(D84&gt;0,100*E84/D84,0)</f>
        <v>109.61538461538461</v>
      </c>
      <c r="G84" s="42"/>
      <c r="H84" s="126">
        <v>2.07</v>
      </c>
      <c r="I84" s="127">
        <v>2.07</v>
      </c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2548.580707865082</v>
      </c>
      <c r="D87" s="57">
        <v>2842</v>
      </c>
      <c r="E87" s="57">
        <v>2639</v>
      </c>
      <c r="F87" s="58">
        <f>IF(D87&gt;0,100*E87/D87,0)</f>
        <v>92.85714285714286</v>
      </c>
      <c r="G87" s="42"/>
      <c r="H87" s="128">
        <v>88.88429976385156</v>
      </c>
      <c r="I87" s="129">
        <v>79.21199999999997</v>
      </c>
      <c r="J87" s="129"/>
      <c r="K87" s="58"/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zoomScalePageLayoutView="0" workbookViewId="0" topLeftCell="B54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/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/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4.8</v>
      </c>
      <c r="I36" s="125">
        <v>6.16</v>
      </c>
      <c r="J36" s="125">
        <v>5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4.8</v>
      </c>
      <c r="I37" s="127">
        <v>6.16</v>
      </c>
      <c r="J37" s="127">
        <v>5</v>
      </c>
      <c r="K37" s="43">
        <f>IF(I37&gt;0,100*J37/I37,0)</f>
        <v>81.16883116883116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/>
      <c r="I59" s="127"/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14.702</v>
      </c>
      <c r="I61" s="125">
        <v>5.713</v>
      </c>
      <c r="J61" s="125">
        <v>4.45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7.809</v>
      </c>
      <c r="I62" s="125">
        <v>2.072</v>
      </c>
      <c r="J62" s="125">
        <v>1.518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156.447</v>
      </c>
      <c r="I63" s="125">
        <v>104.481</v>
      </c>
      <c r="J63" s="125">
        <v>81.625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178.958</v>
      </c>
      <c r="I64" s="127">
        <v>112.26599999999999</v>
      </c>
      <c r="J64" s="127">
        <v>87.593</v>
      </c>
      <c r="K64" s="43">
        <f>IF(I64&gt;0,100*J64/I64,0)</f>
        <v>78.02273172643545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5</v>
      </c>
      <c r="I66" s="127">
        <v>1.922</v>
      </c>
      <c r="J66" s="127">
        <v>1.5</v>
      </c>
      <c r="K66" s="43">
        <f>IF(I66&gt;0,100*J66/I66,0)</f>
        <v>78.04370447450573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1.349</v>
      </c>
      <c r="I72" s="125">
        <v>1.341</v>
      </c>
      <c r="J72" s="125">
        <v>1.516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1.025</v>
      </c>
      <c r="I73" s="125">
        <v>1.025</v>
      </c>
      <c r="J73" s="125">
        <v>0.794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0.003</v>
      </c>
      <c r="I74" s="125">
        <v>0.052</v>
      </c>
      <c r="J74" s="125">
        <v>0.072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3.742</v>
      </c>
      <c r="I76" s="125">
        <v>8.184</v>
      </c>
      <c r="J76" s="125">
        <v>2.879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0.808</v>
      </c>
      <c r="I78" s="125">
        <v>0.675</v>
      </c>
      <c r="J78" s="125">
        <v>0.364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3.974</v>
      </c>
      <c r="I79" s="125">
        <v>3.769</v>
      </c>
      <c r="J79" s="125">
        <v>2.179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10.901</v>
      </c>
      <c r="I80" s="127">
        <v>15.046</v>
      </c>
      <c r="J80" s="127">
        <v>7.804</v>
      </c>
      <c r="K80" s="43">
        <f>IF(I80&gt;0,100*J80/I80,0)</f>
        <v>51.867606008241395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0.172</v>
      </c>
      <c r="I82" s="125">
        <v>0.213</v>
      </c>
      <c r="J82" s="125">
        <v>0.213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0.175</v>
      </c>
      <c r="I83" s="125">
        <v>0.14</v>
      </c>
      <c r="J83" s="125">
        <v>0.147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0.347</v>
      </c>
      <c r="I84" s="127">
        <v>0.353</v>
      </c>
      <c r="J84" s="127">
        <v>0.36</v>
      </c>
      <c r="K84" s="43">
        <f>IF(I84&gt;0,100*J84/I84,0)</f>
        <v>101.98300283286119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200.00600000000003</v>
      </c>
      <c r="I87" s="129">
        <v>135.74699999999999</v>
      </c>
      <c r="J87" s="129">
        <v>102.257</v>
      </c>
      <c r="K87" s="58">
        <f>IF(I87&gt;0,100*J87/I87,0)</f>
        <v>75.3291048789292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zoomScalePageLayoutView="0" workbookViewId="0" topLeftCell="B60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>
        <v>22.195</v>
      </c>
      <c r="I9" s="125">
        <v>27.352</v>
      </c>
      <c r="J9" s="125">
        <v>23.104</v>
      </c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14.126999999999999</v>
      </c>
      <c r="I10" s="125">
        <v>15.433</v>
      </c>
      <c r="J10" s="125">
        <v>16.144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8.587</v>
      </c>
      <c r="I11" s="125">
        <v>11.725</v>
      </c>
      <c r="J11" s="125">
        <v>11.157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9.915000000000001</v>
      </c>
      <c r="I12" s="125">
        <v>11.963</v>
      </c>
      <c r="J12" s="125">
        <v>9.217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54.824000000000005</v>
      </c>
      <c r="I13" s="127">
        <v>66.473</v>
      </c>
      <c r="J13" s="127">
        <v>59.622</v>
      </c>
      <c r="K13" s="43">
        <f>IF(I13&gt;0,100*J13/I13,0)</f>
        <v>89.69355979119342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>
        <v>2</v>
      </c>
      <c r="I15" s="127">
        <v>1.8</v>
      </c>
      <c r="J15" s="127">
        <v>2.5</v>
      </c>
      <c r="K15" s="43">
        <f>IF(I15&gt;0,100*J15/I15,0)</f>
        <v>138.88888888888889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>
        <v>0.117</v>
      </c>
      <c r="I17" s="127">
        <v>0.012</v>
      </c>
      <c r="J17" s="127">
        <v>0.012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0.6280000000000001</v>
      </c>
      <c r="I19" s="125">
        <v>0.628</v>
      </c>
      <c r="J19" s="125">
        <v>0.628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>
        <v>1.6740000000000004</v>
      </c>
      <c r="I20" s="125">
        <v>1.91</v>
      </c>
      <c r="J20" s="125">
        <v>1.9</v>
      </c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>
        <v>1.9100000000000001</v>
      </c>
      <c r="I21" s="125">
        <v>2.543</v>
      </c>
      <c r="J21" s="125">
        <v>2.583</v>
      </c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4.212000000000001</v>
      </c>
      <c r="I22" s="127">
        <v>5.0809999999999995</v>
      </c>
      <c r="J22" s="127">
        <v>5.111000000000001</v>
      </c>
      <c r="K22" s="43">
        <f>IF(I22&gt;0,100*J22/I22,0)</f>
        <v>100.59043495374928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15.157</v>
      </c>
      <c r="I24" s="127">
        <v>15.546</v>
      </c>
      <c r="J24" s="127">
        <v>15.131</v>
      </c>
      <c r="K24" s="43">
        <f>IF(I24&gt;0,100*J24/I24,0)</f>
        <v>97.33050302328573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9.263</v>
      </c>
      <c r="I26" s="127">
        <v>8.6</v>
      </c>
      <c r="J26" s="127">
        <v>7.74</v>
      </c>
      <c r="K26" s="43">
        <f>IF(I26&gt;0,100*J26/I26,0)</f>
        <v>90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16.755</v>
      </c>
      <c r="I28" s="125">
        <v>17.376</v>
      </c>
      <c r="J28" s="125">
        <v>15.15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0.561</v>
      </c>
      <c r="I29" s="125">
        <v>0.847</v>
      </c>
      <c r="J29" s="125">
        <v>0.43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75.38</v>
      </c>
      <c r="I30" s="125">
        <v>41.668</v>
      </c>
      <c r="J30" s="125">
        <v>43.361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92.696</v>
      </c>
      <c r="I31" s="127">
        <v>59.891000000000005</v>
      </c>
      <c r="J31" s="127">
        <v>58.940999999999995</v>
      </c>
      <c r="K31" s="43">
        <f>IF(I31&gt;0,100*J31/I31,0)</f>
        <v>98.41378504282778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1.559</v>
      </c>
      <c r="I33" s="125">
        <v>1.58</v>
      </c>
      <c r="J33" s="125">
        <v>1.5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69.909</v>
      </c>
      <c r="I34" s="125">
        <v>83.94</v>
      </c>
      <c r="J34" s="125">
        <v>100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152.386</v>
      </c>
      <c r="I35" s="125">
        <v>169.6</v>
      </c>
      <c r="J35" s="125">
        <v>190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1.487</v>
      </c>
      <c r="I36" s="125">
        <v>1.43</v>
      </c>
      <c r="J36" s="125">
        <v>1.45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225.34099999999998</v>
      </c>
      <c r="I37" s="127">
        <v>256.55</v>
      </c>
      <c r="J37" s="127">
        <v>292.95</v>
      </c>
      <c r="K37" s="43">
        <f>IF(I37&gt;0,100*J37/I37,0)</f>
        <v>114.18826739427011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0.441</v>
      </c>
      <c r="I39" s="127">
        <v>0.44</v>
      </c>
      <c r="J39" s="127">
        <v>1.5</v>
      </c>
      <c r="K39" s="43">
        <f>IF(I39&gt;0,100*J39/I39,0)</f>
        <v>340.90909090909093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0.24499999999999994</v>
      </c>
      <c r="I41" s="125">
        <v>0.414</v>
      </c>
      <c r="J41" s="125">
        <v>0.43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>
        <v>2.5</v>
      </c>
      <c r="I42" s="125">
        <v>2.7</v>
      </c>
      <c r="J42" s="125">
        <v>2.7</v>
      </c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>
        <v>10.2</v>
      </c>
      <c r="I43" s="125">
        <v>10.8</v>
      </c>
      <c r="J43" s="125">
        <v>11.6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>
        <v>1.2</v>
      </c>
      <c r="I44" s="125">
        <v>1.27</v>
      </c>
      <c r="J44" s="125">
        <v>1.2</v>
      </c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0.065</v>
      </c>
      <c r="I45" s="125">
        <v>0.08</v>
      </c>
      <c r="J45" s="125">
        <v>0.075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>
        <v>0.08</v>
      </c>
      <c r="I46" s="125">
        <v>0.1</v>
      </c>
      <c r="J46" s="125">
        <v>0.08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>
        <v>12</v>
      </c>
      <c r="I47" s="125">
        <v>15.7</v>
      </c>
      <c r="J47" s="125">
        <v>16</v>
      </c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0.3</v>
      </c>
      <c r="I48" s="125">
        <v>0.32</v>
      </c>
      <c r="J48" s="125">
        <v>0.047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4.6</v>
      </c>
      <c r="I49" s="125">
        <v>4.6</v>
      </c>
      <c r="J49" s="125">
        <v>4.6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31.189999999999998</v>
      </c>
      <c r="I50" s="127">
        <v>35.984</v>
      </c>
      <c r="J50" s="127">
        <v>36.73199999999999</v>
      </c>
      <c r="K50" s="43">
        <f>IF(I50&gt;0,100*J50/I50,0)</f>
        <v>102.07870164517561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0.272</v>
      </c>
      <c r="I52" s="127">
        <v>0.272</v>
      </c>
      <c r="J52" s="127">
        <v>0.272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0.308</v>
      </c>
      <c r="I54" s="125">
        <v>0.42</v>
      </c>
      <c r="J54" s="125">
        <v>0.4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>
        <v>1.2</v>
      </c>
      <c r="I55" s="125">
        <v>1.16</v>
      </c>
      <c r="J55" s="125">
        <v>1.2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1.478</v>
      </c>
      <c r="I56" s="125">
        <v>1.39</v>
      </c>
      <c r="J56" s="125">
        <v>1.05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>
        <v>0.294</v>
      </c>
      <c r="I57" s="125">
        <v>0.063</v>
      </c>
      <c r="J57" s="125">
        <v>0.063</v>
      </c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1.162</v>
      </c>
      <c r="I58" s="125">
        <v>0.85</v>
      </c>
      <c r="J58" s="125">
        <v>0.582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4.442</v>
      </c>
      <c r="I59" s="127">
        <v>3.883</v>
      </c>
      <c r="J59" s="127">
        <v>3.2950000000000004</v>
      </c>
      <c r="K59" s="43">
        <f>IF(I59&gt;0,100*J59/I59,0)</f>
        <v>84.85706927633275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5.276</v>
      </c>
      <c r="I61" s="125">
        <v>6</v>
      </c>
      <c r="J61" s="125">
        <v>6.5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0.884</v>
      </c>
      <c r="I62" s="125">
        <v>0.482</v>
      </c>
      <c r="J62" s="125">
        <v>0.62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2.7</v>
      </c>
      <c r="I63" s="125">
        <v>3.12</v>
      </c>
      <c r="J63" s="125">
        <v>2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8.86</v>
      </c>
      <c r="I64" s="127">
        <v>9.602</v>
      </c>
      <c r="J64" s="127">
        <v>9.120000000000001</v>
      </c>
      <c r="K64" s="43">
        <f>IF(I64&gt;0,100*J64/I64,0)</f>
        <v>94.9802124557384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3.228</v>
      </c>
      <c r="I66" s="127">
        <v>3.273</v>
      </c>
      <c r="J66" s="127">
        <v>1.43</v>
      </c>
      <c r="K66" s="43">
        <f>IF(I66&gt;0,100*J66/I66,0)</f>
        <v>43.6908035441491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0.357</v>
      </c>
      <c r="I68" s="125">
        <v>0.34</v>
      </c>
      <c r="J68" s="125">
        <v>0.32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0.245</v>
      </c>
      <c r="I69" s="125">
        <v>0.22</v>
      </c>
      <c r="J69" s="125">
        <v>0.17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0.602</v>
      </c>
      <c r="I70" s="127">
        <v>0.56</v>
      </c>
      <c r="J70" s="127">
        <v>0.49</v>
      </c>
      <c r="K70" s="43">
        <f>IF(I70&gt;0,100*J70/I70,0)</f>
        <v>87.49999999999999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0.251</v>
      </c>
      <c r="I72" s="125">
        <v>0.269</v>
      </c>
      <c r="J72" s="125">
        <v>0.269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0.034</v>
      </c>
      <c r="I73" s="125">
        <v>0.029</v>
      </c>
      <c r="J73" s="125">
        <v>0.03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1.259</v>
      </c>
      <c r="I74" s="125">
        <v>1.36</v>
      </c>
      <c r="J74" s="125">
        <v>1.28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4.684</v>
      </c>
      <c r="I75" s="125">
        <v>4.644072</v>
      </c>
      <c r="J75" s="125">
        <v>4.945545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0.3</v>
      </c>
      <c r="I76" s="125">
        <v>0.325</v>
      </c>
      <c r="J76" s="125">
        <v>0.375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0.592</v>
      </c>
      <c r="I77" s="125">
        <v>0.52</v>
      </c>
      <c r="J77" s="125">
        <v>0.42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0.554</v>
      </c>
      <c r="I78" s="125">
        <v>0.535</v>
      </c>
      <c r="J78" s="125">
        <v>0.5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0.143</v>
      </c>
      <c r="I79" s="125">
        <v>0.16</v>
      </c>
      <c r="J79" s="125">
        <v>0.16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7.816999999999999</v>
      </c>
      <c r="I80" s="127">
        <v>7.842072000000002</v>
      </c>
      <c r="J80" s="127">
        <v>7.979545</v>
      </c>
      <c r="K80" s="43">
        <f>IF(I80&gt;0,100*J80/I80,0)</f>
        <v>101.7530188450195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1.48</v>
      </c>
      <c r="I82" s="125">
        <v>1.48</v>
      </c>
      <c r="J82" s="125">
        <v>1.654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0.91</v>
      </c>
      <c r="I83" s="125">
        <v>0.91</v>
      </c>
      <c r="J83" s="125">
        <v>1.001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2.39</v>
      </c>
      <c r="I84" s="127">
        <v>2.39</v>
      </c>
      <c r="J84" s="127">
        <v>2.655</v>
      </c>
      <c r="K84" s="43">
        <f>IF(I84&gt;0,100*J84/I84,0)</f>
        <v>111.0878661087866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462.852</v>
      </c>
      <c r="I87" s="129">
        <v>478.199072</v>
      </c>
      <c r="J87" s="129">
        <v>505.4805449999999</v>
      </c>
      <c r="K87" s="58">
        <f>IF(I87&gt;0,100*J87/I87,0)</f>
        <v>105.70504515742763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>
        <v>3.248</v>
      </c>
      <c r="I9" s="125">
        <v>3.6</v>
      </c>
      <c r="J9" s="125">
        <v>4.181</v>
      </c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1.662</v>
      </c>
      <c r="I10" s="125">
        <v>1.729</v>
      </c>
      <c r="J10" s="125">
        <v>2.071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2.251</v>
      </c>
      <c r="I11" s="125">
        <v>2.48</v>
      </c>
      <c r="J11" s="125">
        <v>2.846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1.559</v>
      </c>
      <c r="I12" s="125">
        <v>1.672</v>
      </c>
      <c r="J12" s="125">
        <v>1.925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8.719999999999999</v>
      </c>
      <c r="I13" s="127">
        <v>9.481000000000002</v>
      </c>
      <c r="J13" s="127">
        <v>11.023000000000001</v>
      </c>
      <c r="K13" s="43">
        <f>IF(I13&gt;0,100*J13/I13,0)</f>
        <v>116.2641071616918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>
        <v>0.35</v>
      </c>
      <c r="I15" s="127">
        <v>0.35</v>
      </c>
      <c r="J15" s="127">
        <v>0.3</v>
      </c>
      <c r="K15" s="43">
        <f>IF(I15&gt;0,100*J15/I15,0)</f>
        <v>85.71428571428572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>
        <v>0.028</v>
      </c>
      <c r="I17" s="127">
        <v>0.075</v>
      </c>
      <c r="J17" s="127">
        <v>0.025</v>
      </c>
      <c r="K17" s="43">
        <f>IF(I17&gt;0,100*J17/I17,0)</f>
        <v>33.333333333333336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0.179</v>
      </c>
      <c r="I19" s="125">
        <v>0.179</v>
      </c>
      <c r="J19" s="125">
        <v>0.179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>
        <v>0.305</v>
      </c>
      <c r="I20" s="125">
        <v>0.34</v>
      </c>
      <c r="J20" s="125">
        <v>0.319</v>
      </c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>
        <v>0.887</v>
      </c>
      <c r="I21" s="125">
        <v>0.921</v>
      </c>
      <c r="J21" s="125">
        <v>1.017</v>
      </c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1.371</v>
      </c>
      <c r="I22" s="127">
        <v>1.44</v>
      </c>
      <c r="J22" s="127">
        <v>1.515</v>
      </c>
      <c r="K22" s="43">
        <f>IF(I22&gt;0,100*J22/I22,0)</f>
        <v>105.20833333333334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18.799</v>
      </c>
      <c r="I24" s="127">
        <v>23.766</v>
      </c>
      <c r="J24" s="127">
        <v>18.453</v>
      </c>
      <c r="K24" s="43">
        <f>IF(I24&gt;0,100*J24/I24,0)</f>
        <v>77.6445342085332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53.888</v>
      </c>
      <c r="I26" s="127">
        <v>53.8</v>
      </c>
      <c r="J26" s="127">
        <v>55</v>
      </c>
      <c r="K26" s="43">
        <f>IF(I26&gt;0,100*J26/I26,0)</f>
        <v>102.23048327137548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28.007</v>
      </c>
      <c r="I28" s="125">
        <v>25.775</v>
      </c>
      <c r="J28" s="125">
        <v>21.607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0.284</v>
      </c>
      <c r="I29" s="125">
        <v>0.488</v>
      </c>
      <c r="J29" s="125">
        <v>0.248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32.833</v>
      </c>
      <c r="I30" s="125">
        <v>28.51</v>
      </c>
      <c r="J30" s="125">
        <v>28.011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61.123999999999995</v>
      </c>
      <c r="I31" s="127">
        <v>54.772999999999996</v>
      </c>
      <c r="J31" s="127">
        <v>49.866</v>
      </c>
      <c r="K31" s="43">
        <f>IF(I31&gt;0,100*J31/I31,0)</f>
        <v>91.0412064338269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0.621</v>
      </c>
      <c r="I33" s="125">
        <v>0.63</v>
      </c>
      <c r="J33" s="125">
        <v>0.65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7.078</v>
      </c>
      <c r="I34" s="125">
        <v>5.79</v>
      </c>
      <c r="J34" s="125">
        <v>6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194.964</v>
      </c>
      <c r="I35" s="125">
        <v>184.3</v>
      </c>
      <c r="J35" s="125">
        <v>170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1.633</v>
      </c>
      <c r="I36" s="125">
        <v>1.41</v>
      </c>
      <c r="J36" s="125">
        <v>1.25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204.29600000000002</v>
      </c>
      <c r="I37" s="127">
        <v>192.13</v>
      </c>
      <c r="J37" s="127">
        <v>177.9</v>
      </c>
      <c r="K37" s="43">
        <f>IF(I37&gt;0,100*J37/I37,0)</f>
        <v>92.59355644615626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0.314</v>
      </c>
      <c r="I39" s="127">
        <v>0.31</v>
      </c>
      <c r="J39" s="127">
        <v>0.59</v>
      </c>
      <c r="K39" s="43">
        <f>IF(I39&gt;0,100*J39/I39,0)</f>
        <v>190.32258064516128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0.05</v>
      </c>
      <c r="I41" s="125">
        <v>0.055</v>
      </c>
      <c r="J41" s="125">
        <v>0.06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>
        <v>0.45</v>
      </c>
      <c r="I42" s="125">
        <v>0.5</v>
      </c>
      <c r="J42" s="125">
        <v>0.5</v>
      </c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>
        <v>12.901</v>
      </c>
      <c r="I43" s="125">
        <v>13.1</v>
      </c>
      <c r="J43" s="125">
        <v>11.9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>
        <v>0.32</v>
      </c>
      <c r="I44" s="125">
        <v>0.463</v>
      </c>
      <c r="J44" s="125">
        <v>0.45</v>
      </c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0.012</v>
      </c>
      <c r="I45" s="125">
        <v>0.02</v>
      </c>
      <c r="J45" s="125">
        <v>0.025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>
        <v>0.035</v>
      </c>
      <c r="I46" s="125">
        <v>0.032</v>
      </c>
      <c r="J46" s="125">
        <v>0.02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0.2</v>
      </c>
      <c r="I48" s="125">
        <v>0.215</v>
      </c>
      <c r="J48" s="125">
        <v>0.007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1.2</v>
      </c>
      <c r="I49" s="125">
        <v>1.2</v>
      </c>
      <c r="J49" s="125">
        <v>1.2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15.168</v>
      </c>
      <c r="I50" s="127">
        <v>15.584999999999997</v>
      </c>
      <c r="J50" s="127">
        <v>14.161999999999999</v>
      </c>
      <c r="K50" s="43">
        <f>IF(I50&gt;0,100*J50/I50,0)</f>
        <v>90.86942572986847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0.09</v>
      </c>
      <c r="I52" s="127">
        <v>0.09</v>
      </c>
      <c r="J52" s="127">
        <v>0.09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0.72</v>
      </c>
      <c r="I54" s="125">
        <v>0.698</v>
      </c>
      <c r="J54" s="125">
        <v>0.675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>
        <v>0.29</v>
      </c>
      <c r="I55" s="125">
        <v>0.28</v>
      </c>
      <c r="J55" s="125">
        <v>0.29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0.03</v>
      </c>
      <c r="I56" s="125">
        <v>0.015</v>
      </c>
      <c r="J56" s="125">
        <v>0.007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>
        <v>0.017</v>
      </c>
      <c r="I57" s="125">
        <v>0.0075</v>
      </c>
      <c r="J57" s="125">
        <v>0.008</v>
      </c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0.3</v>
      </c>
      <c r="I58" s="125">
        <v>0.288</v>
      </c>
      <c r="J58" s="125">
        <v>0.198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1.357</v>
      </c>
      <c r="I59" s="127">
        <v>1.2885</v>
      </c>
      <c r="J59" s="127">
        <v>1.1780000000000002</v>
      </c>
      <c r="K59" s="43">
        <f>IF(I59&gt;0,100*J59/I59,0)</f>
        <v>91.42413659293753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4.389</v>
      </c>
      <c r="I61" s="125">
        <v>4.2</v>
      </c>
      <c r="J61" s="125">
        <v>3.5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1.585</v>
      </c>
      <c r="I62" s="125">
        <v>0.751</v>
      </c>
      <c r="J62" s="125">
        <v>0.965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0.571</v>
      </c>
      <c r="I63" s="125">
        <v>0.75</v>
      </c>
      <c r="J63" s="125">
        <v>0.625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6.545</v>
      </c>
      <c r="I64" s="127">
        <v>5.7010000000000005</v>
      </c>
      <c r="J64" s="127">
        <v>5.09</v>
      </c>
      <c r="K64" s="43">
        <f>IF(I64&gt;0,100*J64/I64,0)</f>
        <v>89.28258200315733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29.837</v>
      </c>
      <c r="I66" s="127">
        <v>25.976</v>
      </c>
      <c r="J66" s="127">
        <v>24.264</v>
      </c>
      <c r="K66" s="43">
        <f>IF(I66&gt;0,100*J66/I66,0)</f>
        <v>93.40930089313213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13.671</v>
      </c>
      <c r="I68" s="125">
        <v>15.5</v>
      </c>
      <c r="J68" s="125">
        <v>10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1.007</v>
      </c>
      <c r="I69" s="125">
        <v>1.15</v>
      </c>
      <c r="J69" s="125">
        <v>1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14.677999999999999</v>
      </c>
      <c r="I70" s="127">
        <v>16.65</v>
      </c>
      <c r="J70" s="127">
        <v>11</v>
      </c>
      <c r="K70" s="43">
        <f>IF(I70&gt;0,100*J70/I70,0)</f>
        <v>66.06606606606607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0.227</v>
      </c>
      <c r="I72" s="125">
        <v>0.213</v>
      </c>
      <c r="J72" s="125">
        <v>0.203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0.01</v>
      </c>
      <c r="I73" s="125">
        <v>0.011</v>
      </c>
      <c r="J73" s="125">
        <v>0.011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0.68</v>
      </c>
      <c r="I74" s="125">
        <v>0.702</v>
      </c>
      <c r="J74" s="125">
        <v>0.65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4.485</v>
      </c>
      <c r="I75" s="125">
        <v>4.371964</v>
      </c>
      <c r="J75" s="125">
        <v>5.138672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0.476</v>
      </c>
      <c r="I76" s="125">
        <v>0.51</v>
      </c>
      <c r="J76" s="125">
        <v>0.578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0.26</v>
      </c>
      <c r="I77" s="125">
        <v>0.217</v>
      </c>
      <c r="J77" s="125">
        <v>0.2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0.706</v>
      </c>
      <c r="I78" s="125">
        <v>0.66</v>
      </c>
      <c r="J78" s="125">
        <v>0.7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0.328</v>
      </c>
      <c r="I79" s="125">
        <v>0.3</v>
      </c>
      <c r="J79" s="125">
        <v>0.3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7.172</v>
      </c>
      <c r="I80" s="127">
        <v>6.984964</v>
      </c>
      <c r="J80" s="127">
        <v>7.780672</v>
      </c>
      <c r="K80" s="43">
        <f>IF(I80&gt;0,100*J80/I80,0)</f>
        <v>111.3917265715328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1.429</v>
      </c>
      <c r="I82" s="125">
        <v>1.429</v>
      </c>
      <c r="J82" s="125">
        <v>1.479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0.394</v>
      </c>
      <c r="I83" s="125">
        <v>0.4</v>
      </c>
      <c r="J83" s="125">
        <v>0.401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1.823</v>
      </c>
      <c r="I84" s="127">
        <v>1.8290000000000002</v>
      </c>
      <c r="J84" s="127">
        <v>1.8800000000000001</v>
      </c>
      <c r="K84" s="43">
        <f>IF(I84&gt;0,100*J84/I84,0)</f>
        <v>102.78840896664843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425.56000000000006</v>
      </c>
      <c r="I87" s="129">
        <v>410.22946399999995</v>
      </c>
      <c r="J87" s="129">
        <v>380.1166719999999</v>
      </c>
      <c r="K87" s="58">
        <f>IF(I87&gt;0,100*J87/I87,0)</f>
        <v>92.65952481657922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zoomScalePageLayoutView="0" workbookViewId="0" topLeftCell="B42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>
        <v>6.526</v>
      </c>
      <c r="I9" s="125">
        <v>6.532</v>
      </c>
      <c r="J9" s="125">
        <v>6.515</v>
      </c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1.14</v>
      </c>
      <c r="I10" s="125">
        <v>1.138</v>
      </c>
      <c r="J10" s="125">
        <v>1.136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2.099</v>
      </c>
      <c r="I11" s="125">
        <v>2.097</v>
      </c>
      <c r="J11" s="125">
        <v>2.104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1.879</v>
      </c>
      <c r="I12" s="125">
        <v>1.878</v>
      </c>
      <c r="J12" s="125">
        <v>1.879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11.644</v>
      </c>
      <c r="I13" s="127">
        <v>11.645</v>
      </c>
      <c r="J13" s="127">
        <v>11.633999999999999</v>
      </c>
      <c r="K13" s="43">
        <f>IF(I13&gt;0,100*J13/I13,0)</f>
        <v>99.90553885787891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>
        <v>0.2</v>
      </c>
      <c r="I15" s="127">
        <v>0.2</v>
      </c>
      <c r="J15" s="127">
        <v>0.18</v>
      </c>
      <c r="K15" s="43">
        <f>IF(I15&gt;0,100*J15/I15,0)</f>
        <v>90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>
        <v>0.003</v>
      </c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0.022</v>
      </c>
      <c r="I19" s="125">
        <v>0.022</v>
      </c>
      <c r="J19" s="125">
        <v>0.022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>
        <v>0.054</v>
      </c>
      <c r="I20" s="125">
        <v>0.054</v>
      </c>
      <c r="J20" s="125">
        <v>0.054</v>
      </c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>
        <v>0.062</v>
      </c>
      <c r="I21" s="125">
        <v>0.062</v>
      </c>
      <c r="J21" s="125">
        <v>0.064</v>
      </c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0.138</v>
      </c>
      <c r="I22" s="127">
        <v>0.138</v>
      </c>
      <c r="J22" s="127">
        <v>0.14</v>
      </c>
      <c r="K22" s="43">
        <f>IF(I22&gt;0,100*J22/I22,0)</f>
        <v>101.44927536231884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14.93</v>
      </c>
      <c r="I24" s="127">
        <v>16.886</v>
      </c>
      <c r="J24" s="127">
        <v>14.3</v>
      </c>
      <c r="K24" s="43">
        <f>IF(I24&gt;0,100*J24/I24,0)</f>
        <v>84.68553831576455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12.219</v>
      </c>
      <c r="I26" s="127">
        <v>11.4</v>
      </c>
      <c r="J26" s="127">
        <v>11</v>
      </c>
      <c r="K26" s="43">
        <f>IF(I26&gt;0,100*J26/I26,0)</f>
        <v>96.49122807017544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127.183</v>
      </c>
      <c r="I28" s="125">
        <v>149.479</v>
      </c>
      <c r="J28" s="125">
        <v>123.834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21.555</v>
      </c>
      <c r="I29" s="125">
        <v>24.166</v>
      </c>
      <c r="J29" s="125">
        <v>15.413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71.247</v>
      </c>
      <c r="I30" s="125">
        <v>86.399</v>
      </c>
      <c r="J30" s="125">
        <v>70.759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219.985</v>
      </c>
      <c r="I31" s="127">
        <v>260.044</v>
      </c>
      <c r="J31" s="127">
        <v>210.00600000000003</v>
      </c>
      <c r="K31" s="43">
        <f>IF(I31&gt;0,100*J31/I31,0)</f>
        <v>80.75787174478167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5.649</v>
      </c>
      <c r="I33" s="125">
        <v>5.9</v>
      </c>
      <c r="J33" s="125">
        <v>6.6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2.091</v>
      </c>
      <c r="I34" s="125">
        <v>1.796</v>
      </c>
      <c r="J34" s="125">
        <v>2.5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160.872</v>
      </c>
      <c r="I35" s="125">
        <v>198</v>
      </c>
      <c r="J35" s="125">
        <v>186.7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27.902</v>
      </c>
      <c r="I36" s="125">
        <v>28.15</v>
      </c>
      <c r="J36" s="125">
        <v>25.952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196.514</v>
      </c>
      <c r="I37" s="127">
        <v>233.846</v>
      </c>
      <c r="J37" s="127">
        <v>221.75199999999998</v>
      </c>
      <c r="K37" s="43">
        <f>IF(I37&gt;0,100*J37/I37,0)</f>
        <v>94.82822028172386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0.282</v>
      </c>
      <c r="I39" s="127">
        <v>1</v>
      </c>
      <c r="J39" s="127">
        <v>1.025</v>
      </c>
      <c r="K39" s="43">
        <f>IF(I39&gt;0,100*J39/I39,0)</f>
        <v>102.49999999999999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0.21</v>
      </c>
      <c r="I41" s="125">
        <v>0.225</v>
      </c>
      <c r="J41" s="125">
        <v>0.24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>
        <v>0.05</v>
      </c>
      <c r="I43" s="125">
        <v>0.05</v>
      </c>
      <c r="J43" s="125">
        <v>0.05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0.013</v>
      </c>
      <c r="I45" s="125">
        <v>0.05</v>
      </c>
      <c r="J45" s="125">
        <v>0.055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0.012</v>
      </c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0.046</v>
      </c>
      <c r="I49" s="125">
        <v>0.046</v>
      </c>
      <c r="J49" s="125">
        <v>0.046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0.331</v>
      </c>
      <c r="I50" s="127">
        <v>0.371</v>
      </c>
      <c r="J50" s="127">
        <v>0.39099999999999996</v>
      </c>
      <c r="K50" s="43">
        <f>IF(I50&gt;0,100*J50/I50,0)</f>
        <v>105.39083557951481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0.021</v>
      </c>
      <c r="I52" s="127">
        <v>0.021</v>
      </c>
      <c r="J52" s="127">
        <v>0.021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17.575</v>
      </c>
      <c r="I54" s="125">
        <v>26.38</v>
      </c>
      <c r="J54" s="125">
        <v>31.527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>
        <v>0.16</v>
      </c>
      <c r="I55" s="125">
        <v>0.165</v>
      </c>
      <c r="J55" s="125">
        <v>0.165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0.033</v>
      </c>
      <c r="I56" s="125">
        <v>0.027</v>
      </c>
      <c r="J56" s="125">
        <v>0.018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>
        <v>0.01</v>
      </c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1.167</v>
      </c>
      <c r="I58" s="125">
        <v>2.16</v>
      </c>
      <c r="J58" s="125">
        <v>0.836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18.935000000000002</v>
      </c>
      <c r="I59" s="127">
        <v>28.742</v>
      </c>
      <c r="J59" s="127">
        <v>32.546</v>
      </c>
      <c r="K59" s="43">
        <f>IF(I59&gt;0,100*J59/I59,0)</f>
        <v>113.23498712685269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3.025</v>
      </c>
      <c r="I61" s="125">
        <v>4.5</v>
      </c>
      <c r="J61" s="125">
        <v>4.3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1.984</v>
      </c>
      <c r="I62" s="125">
        <v>1.384</v>
      </c>
      <c r="J62" s="125">
        <v>1.55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7.53</v>
      </c>
      <c r="I63" s="125">
        <v>7.76</v>
      </c>
      <c r="J63" s="125">
        <v>7.2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12.539000000000001</v>
      </c>
      <c r="I64" s="127">
        <v>13.644</v>
      </c>
      <c r="J64" s="127">
        <v>13.05</v>
      </c>
      <c r="K64" s="43">
        <f>IF(I64&gt;0,100*J64/I64,0)</f>
        <v>95.64643799472296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171.526</v>
      </c>
      <c r="I66" s="127">
        <v>214.411</v>
      </c>
      <c r="J66" s="127">
        <v>233.32</v>
      </c>
      <c r="K66" s="43">
        <f>IF(I66&gt;0,100*J66/I66,0)</f>
        <v>108.81904379905882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53.392</v>
      </c>
      <c r="I68" s="125">
        <v>60</v>
      </c>
      <c r="J68" s="125">
        <v>64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7.081</v>
      </c>
      <c r="I69" s="125">
        <v>8.5</v>
      </c>
      <c r="J69" s="125">
        <v>9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60.473000000000006</v>
      </c>
      <c r="I70" s="127">
        <v>68.5</v>
      </c>
      <c r="J70" s="127">
        <v>73</v>
      </c>
      <c r="K70" s="43">
        <f>IF(I70&gt;0,100*J70/I70,0)</f>
        <v>106.56934306569343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0.233</v>
      </c>
      <c r="I72" s="125">
        <v>0.219</v>
      </c>
      <c r="J72" s="125">
        <v>0.196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0.182</v>
      </c>
      <c r="I73" s="125">
        <v>0.155</v>
      </c>
      <c r="J73" s="125">
        <v>0.145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5.85</v>
      </c>
      <c r="I74" s="125">
        <v>4.68</v>
      </c>
      <c r="J74" s="125">
        <v>6.6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11.253</v>
      </c>
      <c r="I75" s="125">
        <v>11.134</v>
      </c>
      <c r="J75" s="125">
        <v>10.846281999999999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17.989</v>
      </c>
      <c r="I76" s="125">
        <v>21.73</v>
      </c>
      <c r="J76" s="125">
        <v>10.062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0.725</v>
      </c>
      <c r="I77" s="125">
        <v>1.27</v>
      </c>
      <c r="J77" s="125">
        <v>1.1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0.818</v>
      </c>
      <c r="I78" s="125">
        <v>0.82</v>
      </c>
      <c r="J78" s="125">
        <v>0.825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43.188</v>
      </c>
      <c r="I79" s="125">
        <v>42.675</v>
      </c>
      <c r="J79" s="125">
        <v>41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80.238</v>
      </c>
      <c r="I80" s="127">
        <v>82.68299999999999</v>
      </c>
      <c r="J80" s="127">
        <v>70.774282</v>
      </c>
      <c r="K80" s="43">
        <f>IF(I80&gt;0,100*J80/I80,0)</f>
        <v>85.59713846860903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0.923</v>
      </c>
      <c r="I82" s="125">
        <v>1.1</v>
      </c>
      <c r="J82" s="125">
        <v>0.893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0.802</v>
      </c>
      <c r="I83" s="125">
        <v>0.8</v>
      </c>
      <c r="J83" s="125">
        <v>0.802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1.725</v>
      </c>
      <c r="I84" s="127">
        <v>1.9000000000000001</v>
      </c>
      <c r="J84" s="127">
        <v>1.695</v>
      </c>
      <c r="K84" s="43">
        <f>IF(I84&gt;0,100*J84/I84,0)</f>
        <v>89.21052631578947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801.6999999999999</v>
      </c>
      <c r="I87" s="129">
        <v>945.4339999999999</v>
      </c>
      <c r="J87" s="129">
        <v>894.834282</v>
      </c>
      <c r="K87" s="58">
        <f>IF(I87&gt;0,100*J87/I87,0)</f>
        <v>94.6479904467155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>
        <v>4.901</v>
      </c>
      <c r="I9" s="125">
        <v>7.796</v>
      </c>
      <c r="J9" s="125">
        <v>7.796</v>
      </c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0.286</v>
      </c>
      <c r="I10" s="125">
        <v>0.545</v>
      </c>
      <c r="J10" s="125">
        <v>0.545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0.29</v>
      </c>
      <c r="I11" s="125">
        <v>0.489</v>
      </c>
      <c r="J11" s="125">
        <v>0.489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6.622</v>
      </c>
      <c r="I12" s="125">
        <v>9.52</v>
      </c>
      <c r="J12" s="125">
        <v>9.52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12.099</v>
      </c>
      <c r="I13" s="127">
        <v>18.35</v>
      </c>
      <c r="J13" s="127">
        <v>18.35</v>
      </c>
      <c r="K13" s="43">
        <f>IF(I13&gt;0,100*J13/I13,0)</f>
        <v>100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>
        <v>2.345</v>
      </c>
      <c r="I15" s="127">
        <v>2.3</v>
      </c>
      <c r="J15" s="127">
        <v>2.25</v>
      </c>
      <c r="K15" s="43">
        <f>IF(I15&gt;0,100*J15/I15,0)</f>
        <v>97.82608695652175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>
        <v>0.015</v>
      </c>
      <c r="I17" s="127">
        <v>0.015</v>
      </c>
      <c r="J17" s="127">
        <v>0.04844</v>
      </c>
      <c r="K17" s="43">
        <f>IF(I17&gt;0,100*J17/I17,0)</f>
        <v>322.9333333333333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0.042</v>
      </c>
      <c r="I19" s="125">
        <v>0.042</v>
      </c>
      <c r="J19" s="125">
        <v>0.042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>
        <v>0.423</v>
      </c>
      <c r="I20" s="125">
        <v>0.423</v>
      </c>
      <c r="J20" s="125">
        <v>0.423</v>
      </c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>
        <v>0.562</v>
      </c>
      <c r="I21" s="125">
        <v>0.562</v>
      </c>
      <c r="J21" s="125">
        <v>0.562</v>
      </c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1.0270000000000001</v>
      </c>
      <c r="I22" s="127">
        <v>1.0270000000000001</v>
      </c>
      <c r="J22" s="127">
        <v>1.0270000000000001</v>
      </c>
      <c r="K22" s="43">
        <f>IF(I22&gt;0,100*J22/I22,0)</f>
        <v>100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0.425</v>
      </c>
      <c r="I24" s="127">
        <v>0.304</v>
      </c>
      <c r="J24" s="127">
        <v>0.3</v>
      </c>
      <c r="K24" s="43">
        <f>IF(I24&gt;0,100*J24/I24,0)</f>
        <v>98.6842105263158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0.051</v>
      </c>
      <c r="I26" s="127">
        <v>0.05</v>
      </c>
      <c r="J26" s="127">
        <v>0.055</v>
      </c>
      <c r="K26" s="43">
        <f>IF(I26&gt;0,100*J26/I26,0)</f>
        <v>110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1.639</v>
      </c>
      <c r="I28" s="125">
        <v>1.639</v>
      </c>
      <c r="J28" s="125">
        <v>1.639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0.07</v>
      </c>
      <c r="I30" s="125">
        <v>0.07</v>
      </c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1.709</v>
      </c>
      <c r="I31" s="127">
        <v>1.709</v>
      </c>
      <c r="J31" s="127">
        <v>1.639</v>
      </c>
      <c r="K31" s="43">
        <f>IF(I31&gt;0,100*J31/I31,0)</f>
        <v>95.90403744880047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0.218</v>
      </c>
      <c r="I33" s="125">
        <v>0.26</v>
      </c>
      <c r="J33" s="125">
        <v>0.115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>
        <v>0.015</v>
      </c>
      <c r="J34" s="125">
        <v>0.024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0.729</v>
      </c>
      <c r="I35" s="125">
        <v>1</v>
      </c>
      <c r="J35" s="125">
        <v>0.51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0.045</v>
      </c>
      <c r="I36" s="125">
        <v>0.045</v>
      </c>
      <c r="J36" s="125">
        <v>0.07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0.992</v>
      </c>
      <c r="I37" s="127">
        <v>1.3199999999999998</v>
      </c>
      <c r="J37" s="127">
        <v>0.7190000000000001</v>
      </c>
      <c r="K37" s="43">
        <f>IF(I37&gt;0,100*J37/I37,0)</f>
        <v>54.46969696969698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0.061</v>
      </c>
      <c r="I39" s="127">
        <v>0.06</v>
      </c>
      <c r="J39" s="127">
        <v>0.3</v>
      </c>
      <c r="K39" s="43">
        <f>IF(I39&gt;0,100*J39/I39,0)</f>
        <v>500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/>
      <c r="I50" s="127"/>
      <c r="J50" s="127"/>
      <c r="K50" s="43"/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/>
      <c r="I59" s="127"/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0.03</v>
      </c>
      <c r="I62" s="125">
        <v>0.021</v>
      </c>
      <c r="J62" s="125">
        <v>0.021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0.55</v>
      </c>
      <c r="I63" s="125">
        <v>2.34</v>
      </c>
      <c r="J63" s="125">
        <v>2.7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0.5800000000000001</v>
      </c>
      <c r="I64" s="127">
        <v>2.3609999999999998</v>
      </c>
      <c r="J64" s="127">
        <v>2.721</v>
      </c>
      <c r="K64" s="43">
        <f>IF(I64&gt;0,100*J64/I64,0)</f>
        <v>115.24777636594665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/>
      <c r="I66" s="127"/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0.106</v>
      </c>
      <c r="I69" s="125">
        <v>0.12</v>
      </c>
      <c r="J69" s="125">
        <v>0.1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0.106</v>
      </c>
      <c r="I70" s="127">
        <v>0.12</v>
      </c>
      <c r="J70" s="127">
        <v>0.1</v>
      </c>
      <c r="K70" s="43">
        <f>IF(I70&gt;0,100*J70/I70,0)</f>
        <v>83.33333333333334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/>
      <c r="I75" s="125"/>
      <c r="J75" s="125"/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/>
      <c r="I79" s="125"/>
      <c r="J79" s="125"/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/>
      <c r="I80" s="127"/>
      <c r="J80" s="127"/>
      <c r="K80" s="43"/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0.011</v>
      </c>
      <c r="I82" s="125">
        <v>0.011</v>
      </c>
      <c r="J82" s="125">
        <v>0.014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0.03</v>
      </c>
      <c r="I83" s="125">
        <v>0.03</v>
      </c>
      <c r="J83" s="125">
        <v>0.03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0.040999999999999995</v>
      </c>
      <c r="I84" s="127">
        <v>0.040999999999999995</v>
      </c>
      <c r="J84" s="127">
        <v>0.044</v>
      </c>
      <c r="K84" s="43">
        <f>IF(I84&gt;0,100*J84/I84,0)</f>
        <v>107.3170731707317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19.451000000000004</v>
      </c>
      <c r="I87" s="129">
        <v>27.657000000000004</v>
      </c>
      <c r="J87" s="129">
        <v>27.553440000000005</v>
      </c>
      <c r="K87" s="58">
        <f>IF(I87&gt;0,100*J87/I87,0)</f>
        <v>99.62555591712767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zoomScalePageLayoutView="0" workbookViewId="0" topLeftCell="B51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>
        <v>0.732</v>
      </c>
      <c r="I9" s="125">
        <v>0.164</v>
      </c>
      <c r="J9" s="125">
        <v>0.164</v>
      </c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1.075</v>
      </c>
      <c r="I10" s="125">
        <v>0.895</v>
      </c>
      <c r="J10" s="125">
        <v>0.895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0.729</v>
      </c>
      <c r="I11" s="125">
        <v>0.681</v>
      </c>
      <c r="J11" s="125">
        <v>0.681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0.158</v>
      </c>
      <c r="I12" s="125">
        <v>0.154</v>
      </c>
      <c r="J12" s="125">
        <v>0.154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2.694</v>
      </c>
      <c r="I13" s="127">
        <v>1.894</v>
      </c>
      <c r="J13" s="127">
        <v>1.894</v>
      </c>
      <c r="K13" s="43">
        <f>IF(I13&gt;0,100*J13/I13,0)</f>
        <v>100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>
        <v>0.05</v>
      </c>
      <c r="I15" s="127">
        <v>0.05</v>
      </c>
      <c r="J15" s="127">
        <v>0.045</v>
      </c>
      <c r="K15" s="43">
        <f>IF(I15&gt;0,100*J15/I15,0)</f>
        <v>90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>
        <v>0.017</v>
      </c>
      <c r="I17" s="127">
        <v>0.004</v>
      </c>
      <c r="J17" s="127">
        <v>0.004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0.063</v>
      </c>
      <c r="I19" s="125">
        <v>0.063</v>
      </c>
      <c r="J19" s="125">
        <v>0.063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>
        <v>0.24</v>
      </c>
      <c r="I20" s="125">
        <v>0.24</v>
      </c>
      <c r="J20" s="125">
        <v>0.24</v>
      </c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>
        <v>0.2</v>
      </c>
      <c r="I21" s="125">
        <v>0.2</v>
      </c>
      <c r="J21" s="125">
        <v>0.2</v>
      </c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0.503</v>
      </c>
      <c r="I22" s="127">
        <v>0.503</v>
      </c>
      <c r="J22" s="127">
        <v>0.503</v>
      </c>
      <c r="K22" s="43">
        <f>IF(I22&gt;0,100*J22/I22,0)</f>
        <v>100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0.47</v>
      </c>
      <c r="I24" s="127">
        <v>0.449</v>
      </c>
      <c r="J24" s="127">
        <v>0.45</v>
      </c>
      <c r="K24" s="43">
        <f>IF(I24&gt;0,100*J24/I24,0)</f>
        <v>100.22271714922049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0.258</v>
      </c>
      <c r="I26" s="127">
        <v>0.275</v>
      </c>
      <c r="J26" s="127">
        <v>0.3</v>
      </c>
      <c r="K26" s="43">
        <f>IF(I26&gt;0,100*J26/I26,0)</f>
        <v>109.09090909090908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0.63</v>
      </c>
      <c r="I28" s="125">
        <v>0.63</v>
      </c>
      <c r="J28" s="125">
        <v>0.63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0.035</v>
      </c>
      <c r="I29" s="125">
        <v>0.038</v>
      </c>
      <c r="J29" s="125">
        <v>0.085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0.169</v>
      </c>
      <c r="I30" s="125"/>
      <c r="J30" s="125">
        <v>0.219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0.8340000000000001</v>
      </c>
      <c r="I31" s="127">
        <v>0.668</v>
      </c>
      <c r="J31" s="127">
        <v>0.9339999999999999</v>
      </c>
      <c r="K31" s="43">
        <f>IF(I31&gt;0,100*J31/I31,0)</f>
        <v>139.8203592814371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0.076</v>
      </c>
      <c r="I33" s="125">
        <v>0.067</v>
      </c>
      <c r="J33" s="125">
        <v>0.09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0.478</v>
      </c>
      <c r="I34" s="125">
        <v>0.455</v>
      </c>
      <c r="J34" s="125">
        <v>0.238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0.712</v>
      </c>
      <c r="I35" s="125">
        <v>0.8</v>
      </c>
      <c r="J35" s="125">
        <v>0.9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0.558</v>
      </c>
      <c r="I36" s="125">
        <v>0.558</v>
      </c>
      <c r="J36" s="125">
        <v>0.547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1.824</v>
      </c>
      <c r="I37" s="127">
        <v>1.8800000000000001</v>
      </c>
      <c r="J37" s="127">
        <v>1.775</v>
      </c>
      <c r="K37" s="43">
        <f>IF(I37&gt;0,100*J37/I37,0)</f>
        <v>94.41489361702128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0.031</v>
      </c>
      <c r="I39" s="127">
        <v>0.03</v>
      </c>
      <c r="J39" s="127">
        <v>0.004</v>
      </c>
      <c r="K39" s="43">
        <f>IF(I39&gt;0,100*J39/I39,0)</f>
        <v>13.333333333333334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0.05</v>
      </c>
      <c r="I41" s="125">
        <v>0.05</v>
      </c>
      <c r="J41" s="125">
        <v>0.055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>
        <v>0.035</v>
      </c>
      <c r="I42" s="125">
        <v>0.06</v>
      </c>
      <c r="J42" s="125">
        <v>0.09</v>
      </c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>
        <v>0.155</v>
      </c>
      <c r="I43" s="125">
        <v>0.123</v>
      </c>
      <c r="J43" s="125">
        <v>0.12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>
        <v>0.004</v>
      </c>
      <c r="I44" s="125">
        <v>0.004</v>
      </c>
      <c r="J44" s="125">
        <v>0.008</v>
      </c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0.003</v>
      </c>
      <c r="I45" s="125">
        <v>0.014</v>
      </c>
      <c r="J45" s="125">
        <v>0.018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>
        <v>0.002</v>
      </c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>
        <v>0.002</v>
      </c>
      <c r="I47" s="125">
        <v>0.004</v>
      </c>
      <c r="J47" s="125">
        <v>0.005</v>
      </c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0.15</v>
      </c>
      <c r="I48" s="125">
        <v>0.106</v>
      </c>
      <c r="J48" s="125">
        <v>0.1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0.1</v>
      </c>
      <c r="I49" s="125">
        <v>0.1</v>
      </c>
      <c r="J49" s="125">
        <v>0.1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0.501</v>
      </c>
      <c r="I50" s="127">
        <v>0.46099999999999997</v>
      </c>
      <c r="J50" s="127">
        <v>0.496</v>
      </c>
      <c r="K50" s="43">
        <f>IF(I50&gt;0,100*J50/I50,0)</f>
        <v>107.59219088937094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0.038</v>
      </c>
      <c r="I52" s="127">
        <v>0.038</v>
      </c>
      <c r="J52" s="127">
        <v>0.038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0.514</v>
      </c>
      <c r="I54" s="125">
        <v>0.683</v>
      </c>
      <c r="J54" s="125">
        <v>0.683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>
        <v>0.041</v>
      </c>
      <c r="I55" s="125">
        <v>0.086</v>
      </c>
      <c r="J55" s="125">
        <v>0.09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0.111</v>
      </c>
      <c r="I56" s="125">
        <v>0.145</v>
      </c>
      <c r="J56" s="125">
        <v>0.145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>
        <v>0.343</v>
      </c>
      <c r="I57" s="125">
        <v>1.029</v>
      </c>
      <c r="J57" s="125">
        <v>0.343</v>
      </c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0.15</v>
      </c>
      <c r="I58" s="125">
        <v>0.22</v>
      </c>
      <c r="J58" s="125">
        <v>0.132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1.159</v>
      </c>
      <c r="I59" s="127">
        <v>2.1630000000000003</v>
      </c>
      <c r="J59" s="127">
        <v>1.3930000000000002</v>
      </c>
      <c r="K59" s="43">
        <f>IF(I59&gt;0,100*J59/I59,0)</f>
        <v>64.40129449838187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0.119</v>
      </c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0.075</v>
      </c>
      <c r="I62" s="125">
        <v>0.045</v>
      </c>
      <c r="J62" s="125">
        <v>0.07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0.57</v>
      </c>
      <c r="I63" s="125">
        <v>0.42</v>
      </c>
      <c r="J63" s="125">
        <v>0.435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0.764</v>
      </c>
      <c r="I64" s="127">
        <v>0.46499999999999997</v>
      </c>
      <c r="J64" s="127">
        <v>0.505</v>
      </c>
      <c r="K64" s="43">
        <f>IF(I64&gt;0,100*J64/I64,0)</f>
        <v>108.60215053763442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0.295</v>
      </c>
      <c r="I66" s="127">
        <v>0.295</v>
      </c>
      <c r="J66" s="127">
        <v>0.295</v>
      </c>
      <c r="K66" s="43">
        <f>IF(I66&gt;0,100*J66/I66,0)</f>
        <v>100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1.677</v>
      </c>
      <c r="I68" s="125">
        <v>1.8</v>
      </c>
      <c r="J68" s="125">
        <v>2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0.78</v>
      </c>
      <c r="I69" s="125">
        <v>0.8</v>
      </c>
      <c r="J69" s="125">
        <v>1.1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2.457</v>
      </c>
      <c r="I70" s="127">
        <v>2.6</v>
      </c>
      <c r="J70" s="127">
        <v>3.1</v>
      </c>
      <c r="K70" s="43">
        <f>IF(I70&gt;0,100*J70/I70,0)</f>
        <v>119.23076923076923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0.185</v>
      </c>
      <c r="I72" s="125">
        <v>0.469</v>
      </c>
      <c r="J72" s="125">
        <v>0.546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>
        <v>0.037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0.02</v>
      </c>
      <c r="I74" s="125">
        <v>0.012</v>
      </c>
      <c r="J74" s="125">
        <v>0.012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1.42</v>
      </c>
      <c r="I75" s="125">
        <v>1.3953</v>
      </c>
      <c r="J75" s="125">
        <v>1.028643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0.005</v>
      </c>
      <c r="I76" s="125">
        <v>0.005</v>
      </c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0.09</v>
      </c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0.593</v>
      </c>
      <c r="I78" s="125">
        <v>0.6</v>
      </c>
      <c r="J78" s="125">
        <v>0.62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/>
      <c r="I79" s="125"/>
      <c r="J79" s="125"/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2.3129999999999997</v>
      </c>
      <c r="I80" s="127">
        <v>2.4813</v>
      </c>
      <c r="J80" s="127">
        <v>2.243643</v>
      </c>
      <c r="K80" s="43">
        <f>IF(I80&gt;0,100*J80/I80,0)</f>
        <v>90.42207713698465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0.013</v>
      </c>
      <c r="I82" s="125">
        <v>0.013</v>
      </c>
      <c r="J82" s="125">
        <v>0.018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0.009</v>
      </c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0.022</v>
      </c>
      <c r="I84" s="127">
        <v>0.013</v>
      </c>
      <c r="J84" s="127">
        <v>0.018</v>
      </c>
      <c r="K84" s="43">
        <f>IF(I84&gt;0,100*J84/I84,0)</f>
        <v>138.46153846153845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14.229999999999999</v>
      </c>
      <c r="I87" s="129">
        <v>14.2693</v>
      </c>
      <c r="J87" s="129">
        <v>13.997643000000002</v>
      </c>
      <c r="K87" s="58">
        <f>IF(I87&gt;0,100*J87/I87,0)</f>
        <v>98.09621354936824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="90" zoomScaleSheetLayoutView="90" zoomScalePageLayoutView="0" workbookViewId="0" topLeftCell="B65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2154</v>
      </c>
      <c r="D24" s="40">
        <v>576</v>
      </c>
      <c r="E24" s="40">
        <v>530</v>
      </c>
      <c r="F24" s="41">
        <f>IF(D24&gt;0,100*E24/D24,0)</f>
        <v>92.01388888888889</v>
      </c>
      <c r="G24" s="42"/>
      <c r="H24" s="126">
        <v>5.052</v>
      </c>
      <c r="I24" s="127">
        <v>1.147</v>
      </c>
      <c r="J24" s="127">
        <v>1.965</v>
      </c>
      <c r="K24" s="43">
        <f>IF(I24&gt;0,100*J24/I24,0)</f>
        <v>171.31647776809066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67</v>
      </c>
      <c r="D26" s="40">
        <v>55</v>
      </c>
      <c r="E26" s="40">
        <v>40</v>
      </c>
      <c r="F26" s="41">
        <f>IF(D26&gt;0,100*E26/D26,0)</f>
        <v>72.72727272727273</v>
      </c>
      <c r="G26" s="42"/>
      <c r="H26" s="126">
        <v>0.335</v>
      </c>
      <c r="I26" s="127">
        <v>0.15</v>
      </c>
      <c r="J26" s="127">
        <v>0.1</v>
      </c>
      <c r="K26" s="43">
        <f>IF(I26&gt;0,100*J26/I26,0)</f>
        <v>66.66666666666667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2086</v>
      </c>
      <c r="D28" s="31">
        <v>1749</v>
      </c>
      <c r="E28" s="31">
        <v>3629</v>
      </c>
      <c r="F28" s="32"/>
      <c r="G28" s="32"/>
      <c r="H28" s="125">
        <v>7.065</v>
      </c>
      <c r="I28" s="125">
        <v>5.161</v>
      </c>
      <c r="J28" s="125">
        <v>9.527</v>
      </c>
      <c r="K28" s="34"/>
    </row>
    <row r="29" spans="1:11" s="35" customFormat="1" ht="11.25" customHeight="1">
      <c r="A29" s="37" t="s">
        <v>22</v>
      </c>
      <c r="B29" s="30"/>
      <c r="C29" s="31">
        <v>1350</v>
      </c>
      <c r="D29" s="31">
        <v>945</v>
      </c>
      <c r="E29" s="31">
        <v>1242</v>
      </c>
      <c r="F29" s="32"/>
      <c r="G29" s="32"/>
      <c r="H29" s="125">
        <v>2.829</v>
      </c>
      <c r="I29" s="125">
        <v>0.85</v>
      </c>
      <c r="J29" s="125">
        <v>1.372</v>
      </c>
      <c r="K29" s="34"/>
    </row>
    <row r="30" spans="1:11" s="35" customFormat="1" ht="11.25" customHeight="1">
      <c r="A30" s="37" t="s">
        <v>23</v>
      </c>
      <c r="B30" s="30"/>
      <c r="C30" s="31">
        <v>107586</v>
      </c>
      <c r="D30" s="31">
        <v>85132</v>
      </c>
      <c r="E30" s="31">
        <v>97951</v>
      </c>
      <c r="F30" s="32"/>
      <c r="G30" s="32"/>
      <c r="H30" s="125">
        <v>261.367</v>
      </c>
      <c r="I30" s="125">
        <v>151.381</v>
      </c>
      <c r="J30" s="125">
        <v>181.799</v>
      </c>
      <c r="K30" s="34"/>
    </row>
    <row r="31" spans="1:11" s="44" customFormat="1" ht="11.25" customHeight="1">
      <c r="A31" s="45" t="s">
        <v>24</v>
      </c>
      <c r="B31" s="39"/>
      <c r="C31" s="40">
        <v>111022</v>
      </c>
      <c r="D31" s="40">
        <v>87826</v>
      </c>
      <c r="E31" s="40">
        <v>102822</v>
      </c>
      <c r="F31" s="41">
        <f>IF(D31&gt;0,100*E31/D31,0)</f>
        <v>117.07467037096076</v>
      </c>
      <c r="G31" s="42"/>
      <c r="H31" s="126">
        <v>271.261</v>
      </c>
      <c r="I31" s="127">
        <v>157.392</v>
      </c>
      <c r="J31" s="127">
        <v>192.698</v>
      </c>
      <c r="K31" s="43">
        <f>IF(I31&gt;0,100*J31/I31,0)</f>
        <v>122.43188980380197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24</v>
      </c>
      <c r="D33" s="31">
        <v>32</v>
      </c>
      <c r="E33" s="31">
        <v>10</v>
      </c>
      <c r="F33" s="32"/>
      <c r="G33" s="32"/>
      <c r="H33" s="125">
        <v>0.102</v>
      </c>
      <c r="I33" s="125">
        <v>0.117</v>
      </c>
      <c r="J33" s="125">
        <v>0.04</v>
      </c>
      <c r="K33" s="34"/>
    </row>
    <row r="34" spans="1:11" s="35" customFormat="1" ht="11.25" customHeight="1">
      <c r="A34" s="37" t="s">
        <v>26</v>
      </c>
      <c r="B34" s="30"/>
      <c r="C34" s="31">
        <v>15</v>
      </c>
      <c r="D34" s="31">
        <v>8</v>
      </c>
      <c r="E34" s="31">
        <v>20</v>
      </c>
      <c r="F34" s="32"/>
      <c r="G34" s="32"/>
      <c r="H34" s="125">
        <v>0.067</v>
      </c>
      <c r="I34" s="125">
        <v>0.02</v>
      </c>
      <c r="J34" s="125">
        <v>0.06</v>
      </c>
      <c r="K34" s="34"/>
    </row>
    <row r="35" spans="1:11" s="35" customFormat="1" ht="11.25" customHeight="1">
      <c r="A35" s="37" t="s">
        <v>27</v>
      </c>
      <c r="B35" s="30"/>
      <c r="C35" s="31">
        <v>148</v>
      </c>
      <c r="D35" s="31">
        <v>150</v>
      </c>
      <c r="E35" s="31">
        <v>160</v>
      </c>
      <c r="F35" s="32"/>
      <c r="G35" s="32"/>
      <c r="H35" s="125">
        <v>0.751</v>
      </c>
      <c r="I35" s="125">
        <v>0.5</v>
      </c>
      <c r="J35" s="125">
        <v>0.54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>
        <v>187</v>
      </c>
      <c r="D37" s="40">
        <v>190</v>
      </c>
      <c r="E37" s="40">
        <v>190</v>
      </c>
      <c r="F37" s="41">
        <f>IF(D37&gt;0,100*E37/D37,0)</f>
        <v>100</v>
      </c>
      <c r="G37" s="42"/>
      <c r="H37" s="126">
        <v>0.9199999999999999</v>
      </c>
      <c r="I37" s="127">
        <v>0.637</v>
      </c>
      <c r="J37" s="127">
        <v>0.64</v>
      </c>
      <c r="K37" s="43">
        <f>IF(I37&gt;0,100*J37/I37,0)</f>
        <v>100.47095761381476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8</v>
      </c>
      <c r="D39" s="40">
        <v>8</v>
      </c>
      <c r="E39" s="40">
        <v>25</v>
      </c>
      <c r="F39" s="41">
        <f>IF(D39&gt;0,100*E39/D39,0)</f>
        <v>312.5</v>
      </c>
      <c r="G39" s="42"/>
      <c r="H39" s="126">
        <v>0.008</v>
      </c>
      <c r="I39" s="127">
        <v>0.008</v>
      </c>
      <c r="J39" s="127">
        <v>0.04</v>
      </c>
      <c r="K39" s="43">
        <f>IF(I39&gt;0,100*J39/I39,0)</f>
        <v>500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25</v>
      </c>
      <c r="D41" s="31">
        <v>6</v>
      </c>
      <c r="E41" s="31"/>
      <c r="F41" s="32"/>
      <c r="G41" s="32"/>
      <c r="H41" s="125">
        <v>0.078</v>
      </c>
      <c r="I41" s="125">
        <v>0.009</v>
      </c>
      <c r="J41" s="125"/>
      <c r="K41" s="34"/>
    </row>
    <row r="42" spans="1:11" s="35" customFormat="1" ht="11.25" customHeight="1">
      <c r="A42" s="37" t="s">
        <v>32</v>
      </c>
      <c r="B42" s="30"/>
      <c r="C42" s="31">
        <v>409</v>
      </c>
      <c r="D42" s="31">
        <v>351</v>
      </c>
      <c r="E42" s="31">
        <v>396</v>
      </c>
      <c r="F42" s="32"/>
      <c r="G42" s="32"/>
      <c r="H42" s="125">
        <v>1.496</v>
      </c>
      <c r="I42" s="125">
        <v>1.062</v>
      </c>
      <c r="J42" s="125">
        <v>1.269</v>
      </c>
      <c r="K42" s="34"/>
    </row>
    <row r="43" spans="1:11" s="35" customFormat="1" ht="11.25" customHeight="1">
      <c r="A43" s="37" t="s">
        <v>33</v>
      </c>
      <c r="B43" s="30"/>
      <c r="C43" s="31">
        <v>29</v>
      </c>
      <c r="D43" s="31">
        <v>50</v>
      </c>
      <c r="E43" s="31">
        <v>51</v>
      </c>
      <c r="F43" s="32"/>
      <c r="G43" s="32"/>
      <c r="H43" s="125">
        <v>0.127</v>
      </c>
      <c r="I43" s="125">
        <v>0.264</v>
      </c>
      <c r="J43" s="125">
        <v>0.244</v>
      </c>
      <c r="K43" s="34"/>
    </row>
    <row r="44" spans="1:11" s="35" customFormat="1" ht="11.25" customHeight="1">
      <c r="A44" s="37" t="s">
        <v>34</v>
      </c>
      <c r="B44" s="30"/>
      <c r="C44" s="31">
        <v>35</v>
      </c>
      <c r="D44" s="31">
        <v>93</v>
      </c>
      <c r="E44" s="31">
        <v>183</v>
      </c>
      <c r="F44" s="32"/>
      <c r="G44" s="32"/>
      <c r="H44" s="125">
        <v>0.166</v>
      </c>
      <c r="I44" s="125">
        <v>0.321</v>
      </c>
      <c r="J44" s="125">
        <v>0.788</v>
      </c>
      <c r="K44" s="34"/>
    </row>
    <row r="45" spans="1:11" s="35" customFormat="1" ht="11.25" customHeight="1">
      <c r="A45" s="37" t="s">
        <v>35</v>
      </c>
      <c r="B45" s="30"/>
      <c r="C45" s="31">
        <v>38</v>
      </c>
      <c r="D45" s="31">
        <v>54</v>
      </c>
      <c r="E45" s="31">
        <v>62</v>
      </c>
      <c r="F45" s="32"/>
      <c r="G45" s="32"/>
      <c r="H45" s="125">
        <v>0.129</v>
      </c>
      <c r="I45" s="125">
        <v>0.126</v>
      </c>
      <c r="J45" s="125">
        <v>0.151</v>
      </c>
      <c r="K45" s="34"/>
    </row>
    <row r="46" spans="1:11" s="35" customFormat="1" ht="11.25" customHeight="1">
      <c r="A46" s="37" t="s">
        <v>36</v>
      </c>
      <c r="B46" s="30"/>
      <c r="C46" s="31">
        <v>122</v>
      </c>
      <c r="D46" s="31">
        <v>166</v>
      </c>
      <c r="E46" s="31">
        <v>62</v>
      </c>
      <c r="F46" s="32"/>
      <c r="G46" s="32"/>
      <c r="H46" s="125">
        <v>0.445</v>
      </c>
      <c r="I46" s="125">
        <v>0.398</v>
      </c>
      <c r="J46" s="125">
        <v>0.167</v>
      </c>
      <c r="K46" s="34"/>
    </row>
    <row r="47" spans="1:11" s="35" customFormat="1" ht="11.25" customHeight="1">
      <c r="A47" s="37" t="s">
        <v>37</v>
      </c>
      <c r="B47" s="30"/>
      <c r="C47" s="31">
        <v>6</v>
      </c>
      <c r="D47" s="31">
        <v>58</v>
      </c>
      <c r="E47" s="31">
        <v>161</v>
      </c>
      <c r="F47" s="32"/>
      <c r="G47" s="32"/>
      <c r="H47" s="125">
        <v>0.023</v>
      </c>
      <c r="I47" s="125">
        <v>0.15</v>
      </c>
      <c r="J47" s="125">
        <v>0.343</v>
      </c>
      <c r="K47" s="34"/>
    </row>
    <row r="48" spans="1:11" s="35" customFormat="1" ht="11.25" customHeight="1">
      <c r="A48" s="37" t="s">
        <v>38</v>
      </c>
      <c r="B48" s="30"/>
      <c r="C48" s="31">
        <v>588</v>
      </c>
      <c r="D48" s="31">
        <v>720</v>
      </c>
      <c r="E48" s="31">
        <v>187</v>
      </c>
      <c r="F48" s="32"/>
      <c r="G48" s="32"/>
      <c r="H48" s="125">
        <v>2.68</v>
      </c>
      <c r="I48" s="125">
        <v>2.212</v>
      </c>
      <c r="J48" s="125">
        <v>0.781</v>
      </c>
      <c r="K48" s="34"/>
    </row>
    <row r="49" spans="1:11" s="35" customFormat="1" ht="11.25" customHeight="1">
      <c r="A49" s="37" t="s">
        <v>39</v>
      </c>
      <c r="B49" s="30"/>
      <c r="C49" s="31">
        <v>124</v>
      </c>
      <c r="D49" s="31">
        <v>97</v>
      </c>
      <c r="E49" s="31">
        <v>56</v>
      </c>
      <c r="F49" s="32"/>
      <c r="G49" s="32"/>
      <c r="H49" s="125">
        <v>0.276</v>
      </c>
      <c r="I49" s="125">
        <v>0.176</v>
      </c>
      <c r="J49" s="125">
        <v>0.081</v>
      </c>
      <c r="K49" s="34"/>
    </row>
    <row r="50" spans="1:11" s="44" customFormat="1" ht="11.25" customHeight="1">
      <c r="A50" s="45" t="s">
        <v>40</v>
      </c>
      <c r="B50" s="39"/>
      <c r="C50" s="40">
        <v>1376</v>
      </c>
      <c r="D50" s="40">
        <v>1595</v>
      </c>
      <c r="E50" s="40">
        <v>1158</v>
      </c>
      <c r="F50" s="41">
        <f>IF(D50&gt;0,100*E50/D50,0)</f>
        <v>72.60188087774294</v>
      </c>
      <c r="G50" s="42"/>
      <c r="H50" s="126">
        <v>5.42</v>
      </c>
      <c r="I50" s="127">
        <v>4.718</v>
      </c>
      <c r="J50" s="127">
        <v>3.824</v>
      </c>
      <c r="K50" s="43">
        <f>IF(I50&gt;0,100*J50/I50,0)</f>
        <v>81.05129292072913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80</v>
      </c>
      <c r="D52" s="40">
        <v>80</v>
      </c>
      <c r="E52" s="40">
        <v>80</v>
      </c>
      <c r="F52" s="41">
        <f>IF(D52&gt;0,100*E52/D52,0)</f>
        <v>100</v>
      </c>
      <c r="G52" s="42"/>
      <c r="H52" s="126">
        <v>0.417</v>
      </c>
      <c r="I52" s="127">
        <v>0.2376</v>
      </c>
      <c r="J52" s="127">
        <v>0.2376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168</v>
      </c>
      <c r="D54" s="31">
        <v>242</v>
      </c>
      <c r="E54" s="31">
        <v>411</v>
      </c>
      <c r="F54" s="32"/>
      <c r="G54" s="32"/>
      <c r="H54" s="125">
        <v>0.5</v>
      </c>
      <c r="I54" s="125">
        <v>0.264</v>
      </c>
      <c r="J54" s="125">
        <v>1.947</v>
      </c>
      <c r="K54" s="34"/>
    </row>
    <row r="55" spans="1:11" s="35" customFormat="1" ht="11.25" customHeight="1">
      <c r="A55" s="37" t="s">
        <v>43</v>
      </c>
      <c r="B55" s="30"/>
      <c r="C55" s="31">
        <v>232</v>
      </c>
      <c r="D55" s="31">
        <v>295</v>
      </c>
      <c r="E55" s="31">
        <v>335</v>
      </c>
      <c r="F55" s="32"/>
      <c r="G55" s="32"/>
      <c r="H55" s="125">
        <v>0.525</v>
      </c>
      <c r="I55" s="125">
        <v>0.391</v>
      </c>
      <c r="J55" s="125">
        <v>0.548</v>
      </c>
      <c r="K55" s="34"/>
    </row>
    <row r="56" spans="1:11" s="35" customFormat="1" ht="11.25" customHeight="1">
      <c r="A56" s="37" t="s">
        <v>44</v>
      </c>
      <c r="B56" s="30"/>
      <c r="C56" s="31">
        <v>324</v>
      </c>
      <c r="D56" s="31">
        <v>298</v>
      </c>
      <c r="E56" s="31">
        <v>610</v>
      </c>
      <c r="F56" s="32"/>
      <c r="G56" s="32"/>
      <c r="H56" s="125">
        <v>0.81</v>
      </c>
      <c r="I56" s="125">
        <v>0.63</v>
      </c>
      <c r="J56" s="125">
        <v>1.098</v>
      </c>
      <c r="K56" s="34"/>
    </row>
    <row r="57" spans="1:11" s="35" customFormat="1" ht="11.25" customHeight="1">
      <c r="A57" s="37" t="s">
        <v>45</v>
      </c>
      <c r="B57" s="30"/>
      <c r="C57" s="31">
        <v>59</v>
      </c>
      <c r="D57" s="31">
        <v>59</v>
      </c>
      <c r="E57" s="31">
        <v>432</v>
      </c>
      <c r="F57" s="32"/>
      <c r="G57" s="32"/>
      <c r="H57" s="125">
        <v>0.189</v>
      </c>
      <c r="I57" s="125">
        <v>0.465</v>
      </c>
      <c r="J57" s="125">
        <v>0.576</v>
      </c>
      <c r="K57" s="34"/>
    </row>
    <row r="58" spans="1:11" s="35" customFormat="1" ht="11.25" customHeight="1">
      <c r="A58" s="37" t="s">
        <v>46</v>
      </c>
      <c r="B58" s="30"/>
      <c r="C58" s="31">
        <v>1694</v>
      </c>
      <c r="D58" s="31">
        <v>1625</v>
      </c>
      <c r="E58" s="31">
        <v>1955</v>
      </c>
      <c r="F58" s="32"/>
      <c r="G58" s="32"/>
      <c r="H58" s="125">
        <v>4.749</v>
      </c>
      <c r="I58" s="125">
        <v>2.244</v>
      </c>
      <c r="J58" s="125">
        <v>2.32</v>
      </c>
      <c r="K58" s="34"/>
    </row>
    <row r="59" spans="1:11" s="44" customFormat="1" ht="11.25" customHeight="1">
      <c r="A59" s="38" t="s">
        <v>47</v>
      </c>
      <c r="B59" s="39"/>
      <c r="C59" s="40">
        <v>2477</v>
      </c>
      <c r="D59" s="40">
        <v>2519</v>
      </c>
      <c r="E59" s="40">
        <v>3743</v>
      </c>
      <c r="F59" s="41">
        <f>IF(D59&gt;0,100*E59/D59,0)</f>
        <v>148.59071059944424</v>
      </c>
      <c r="G59" s="42"/>
      <c r="H59" s="126">
        <v>6.773</v>
      </c>
      <c r="I59" s="127">
        <v>3.9940000000000007</v>
      </c>
      <c r="J59" s="127">
        <v>6.488999999999999</v>
      </c>
      <c r="K59" s="43">
        <f>IF(I59&gt;0,100*J59/I59,0)</f>
        <v>162.46870305458182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17</v>
      </c>
      <c r="D61" s="31">
        <v>20</v>
      </c>
      <c r="E61" s="31">
        <v>50</v>
      </c>
      <c r="F61" s="32"/>
      <c r="G61" s="32"/>
      <c r="H61" s="125">
        <v>0.077</v>
      </c>
      <c r="I61" s="125">
        <v>0.05</v>
      </c>
      <c r="J61" s="125">
        <v>0.126</v>
      </c>
      <c r="K61" s="34"/>
    </row>
    <row r="62" spans="1:11" s="35" customFormat="1" ht="11.25" customHeight="1">
      <c r="A62" s="37" t="s">
        <v>49</v>
      </c>
      <c r="B62" s="30"/>
      <c r="C62" s="31">
        <v>10</v>
      </c>
      <c r="D62" s="31">
        <v>10</v>
      </c>
      <c r="E62" s="31">
        <v>20</v>
      </c>
      <c r="F62" s="32"/>
      <c r="G62" s="32"/>
      <c r="H62" s="125">
        <v>0.019</v>
      </c>
      <c r="I62" s="125">
        <v>0.005</v>
      </c>
      <c r="J62" s="125">
        <v>0.037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>
        <v>122</v>
      </c>
      <c r="F63" s="32"/>
      <c r="G63" s="32"/>
      <c r="H63" s="125"/>
      <c r="I63" s="125"/>
      <c r="J63" s="125">
        <v>0.07</v>
      </c>
      <c r="K63" s="34"/>
    </row>
    <row r="64" spans="1:11" s="44" customFormat="1" ht="11.25" customHeight="1">
      <c r="A64" s="38" t="s">
        <v>51</v>
      </c>
      <c r="B64" s="39"/>
      <c r="C64" s="40">
        <v>27</v>
      </c>
      <c r="D64" s="40">
        <v>30</v>
      </c>
      <c r="E64" s="40">
        <v>192</v>
      </c>
      <c r="F64" s="41">
        <f>IF(D64&gt;0,100*E64/D64,0)</f>
        <v>640</v>
      </c>
      <c r="G64" s="42"/>
      <c r="H64" s="126">
        <v>0.096</v>
      </c>
      <c r="I64" s="127">
        <v>0.055</v>
      </c>
      <c r="J64" s="127">
        <v>0.233</v>
      </c>
      <c r="K64" s="43">
        <f>IF(I64&gt;0,100*J64/I64,0)</f>
        <v>423.6363636363636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2055</v>
      </c>
      <c r="D66" s="40">
        <v>1514</v>
      </c>
      <c r="E66" s="40">
        <v>2015</v>
      </c>
      <c r="F66" s="41">
        <f>IF(D66&gt;0,100*E66/D66,0)</f>
        <v>133.09114927344783</v>
      </c>
      <c r="G66" s="42"/>
      <c r="H66" s="126">
        <v>3.764</v>
      </c>
      <c r="I66" s="127">
        <v>2.257</v>
      </c>
      <c r="J66" s="127">
        <v>4.046</v>
      </c>
      <c r="K66" s="43">
        <f>IF(I66&gt;0,100*J66/I66,0)</f>
        <v>179.2645104120514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4470</v>
      </c>
      <c r="D68" s="31">
        <v>5270</v>
      </c>
      <c r="E68" s="31">
        <v>6400</v>
      </c>
      <c r="F68" s="32"/>
      <c r="G68" s="32"/>
      <c r="H68" s="125">
        <v>10.473</v>
      </c>
      <c r="I68" s="125">
        <v>9.2</v>
      </c>
      <c r="J68" s="125">
        <v>12.5</v>
      </c>
      <c r="K68" s="34"/>
    </row>
    <row r="69" spans="1:11" s="35" customFormat="1" ht="11.25" customHeight="1">
      <c r="A69" s="37" t="s">
        <v>54</v>
      </c>
      <c r="B69" s="30"/>
      <c r="C69" s="31">
        <v>151</v>
      </c>
      <c r="D69" s="31">
        <v>4</v>
      </c>
      <c r="E69" s="31"/>
      <c r="F69" s="32"/>
      <c r="G69" s="32"/>
      <c r="H69" s="125">
        <v>0.29</v>
      </c>
      <c r="I69" s="125">
        <v>0.007</v>
      </c>
      <c r="J69" s="125"/>
      <c r="K69" s="34"/>
    </row>
    <row r="70" spans="1:11" s="44" customFormat="1" ht="11.25" customHeight="1">
      <c r="A70" s="38" t="s">
        <v>55</v>
      </c>
      <c r="B70" s="39"/>
      <c r="C70" s="40">
        <v>4621</v>
      </c>
      <c r="D70" s="40">
        <v>5274</v>
      </c>
      <c r="E70" s="40">
        <v>6400</v>
      </c>
      <c r="F70" s="41">
        <f>IF(D70&gt;0,100*E70/D70,0)</f>
        <v>121.35001896094046</v>
      </c>
      <c r="G70" s="42"/>
      <c r="H70" s="126">
        <v>10.763</v>
      </c>
      <c r="I70" s="127">
        <v>9.206999999999999</v>
      </c>
      <c r="J70" s="127">
        <v>12.5</v>
      </c>
      <c r="K70" s="43">
        <f>IF(I70&gt;0,100*J70/I70,0)</f>
        <v>135.76626479852288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193</v>
      </c>
      <c r="D72" s="31">
        <v>200</v>
      </c>
      <c r="E72" s="31">
        <v>242</v>
      </c>
      <c r="F72" s="32"/>
      <c r="G72" s="32"/>
      <c r="H72" s="125">
        <v>0.218</v>
      </c>
      <c r="I72" s="125">
        <v>0.02</v>
      </c>
      <c r="J72" s="125">
        <v>0.149</v>
      </c>
      <c r="K72" s="34"/>
    </row>
    <row r="73" spans="1:11" s="35" customFormat="1" ht="11.25" customHeight="1">
      <c r="A73" s="37" t="s">
        <v>57</v>
      </c>
      <c r="B73" s="30"/>
      <c r="C73" s="31">
        <v>50802</v>
      </c>
      <c r="D73" s="31">
        <v>42490</v>
      </c>
      <c r="E73" s="31">
        <v>49683</v>
      </c>
      <c r="F73" s="32"/>
      <c r="G73" s="32"/>
      <c r="H73" s="125">
        <v>122.383</v>
      </c>
      <c r="I73" s="125">
        <v>138.5</v>
      </c>
      <c r="J73" s="125">
        <v>145.2</v>
      </c>
      <c r="K73" s="34"/>
    </row>
    <row r="74" spans="1:11" s="35" customFormat="1" ht="11.25" customHeight="1">
      <c r="A74" s="37" t="s">
        <v>58</v>
      </c>
      <c r="B74" s="30"/>
      <c r="C74" s="31">
        <v>50274</v>
      </c>
      <c r="D74" s="31">
        <v>47325</v>
      </c>
      <c r="E74" s="31">
        <v>53029</v>
      </c>
      <c r="F74" s="32"/>
      <c r="G74" s="32"/>
      <c r="H74" s="125">
        <v>146.297</v>
      </c>
      <c r="I74" s="125">
        <v>142.311</v>
      </c>
      <c r="J74" s="125">
        <v>135.37</v>
      </c>
      <c r="K74" s="34"/>
    </row>
    <row r="75" spans="1:11" s="35" customFormat="1" ht="11.25" customHeight="1">
      <c r="A75" s="37" t="s">
        <v>59</v>
      </c>
      <c r="B75" s="30"/>
      <c r="C75" s="31">
        <v>2545</v>
      </c>
      <c r="D75" s="31">
        <v>1747.26</v>
      </c>
      <c r="E75" s="31">
        <v>2300</v>
      </c>
      <c r="F75" s="32"/>
      <c r="G75" s="32"/>
      <c r="H75" s="125">
        <v>4.628</v>
      </c>
      <c r="I75" s="125">
        <v>2.1225965069351673</v>
      </c>
      <c r="J75" s="125">
        <v>3.5465999999999998</v>
      </c>
      <c r="K75" s="34"/>
    </row>
    <row r="76" spans="1:11" s="35" customFormat="1" ht="11.25" customHeight="1">
      <c r="A76" s="37" t="s">
        <v>60</v>
      </c>
      <c r="B76" s="30"/>
      <c r="C76" s="31">
        <v>9810</v>
      </c>
      <c r="D76" s="31">
        <v>9377</v>
      </c>
      <c r="E76" s="31">
        <v>10763</v>
      </c>
      <c r="F76" s="32"/>
      <c r="G76" s="32"/>
      <c r="H76" s="125">
        <v>41.889</v>
      </c>
      <c r="I76" s="125">
        <v>28.131</v>
      </c>
      <c r="J76" s="125">
        <v>41.255</v>
      </c>
      <c r="K76" s="34"/>
    </row>
    <row r="77" spans="1:11" s="35" customFormat="1" ht="11.25" customHeight="1">
      <c r="A77" s="37" t="s">
        <v>61</v>
      </c>
      <c r="B77" s="30"/>
      <c r="C77" s="31">
        <v>3499</v>
      </c>
      <c r="D77" s="31">
        <v>5780</v>
      </c>
      <c r="E77" s="31">
        <v>6370</v>
      </c>
      <c r="F77" s="32"/>
      <c r="G77" s="32"/>
      <c r="H77" s="125">
        <v>8.257</v>
      </c>
      <c r="I77" s="125">
        <v>11.5</v>
      </c>
      <c r="J77" s="125">
        <v>18.154</v>
      </c>
      <c r="K77" s="34"/>
    </row>
    <row r="78" spans="1:11" s="35" customFormat="1" ht="11.25" customHeight="1">
      <c r="A78" s="37" t="s">
        <v>62</v>
      </c>
      <c r="B78" s="30"/>
      <c r="C78" s="31">
        <v>15674</v>
      </c>
      <c r="D78" s="31">
        <v>13715</v>
      </c>
      <c r="E78" s="31">
        <v>14500</v>
      </c>
      <c r="F78" s="32"/>
      <c r="G78" s="32"/>
      <c r="H78" s="125">
        <v>42.897</v>
      </c>
      <c r="I78" s="125">
        <v>24.687</v>
      </c>
      <c r="J78" s="125">
        <v>33.35</v>
      </c>
      <c r="K78" s="34"/>
    </row>
    <row r="79" spans="1:11" s="35" customFormat="1" ht="11.25" customHeight="1">
      <c r="A79" s="37" t="s">
        <v>63</v>
      </c>
      <c r="B79" s="30"/>
      <c r="C79" s="31">
        <v>86513</v>
      </c>
      <c r="D79" s="31">
        <v>75400</v>
      </c>
      <c r="E79" s="31">
        <v>95500</v>
      </c>
      <c r="F79" s="32"/>
      <c r="G79" s="32"/>
      <c r="H79" s="125">
        <v>261.882</v>
      </c>
      <c r="I79" s="125">
        <v>262.164</v>
      </c>
      <c r="J79" s="125">
        <v>305.6</v>
      </c>
      <c r="K79" s="34"/>
    </row>
    <row r="80" spans="1:11" s="44" customFormat="1" ht="11.25" customHeight="1">
      <c r="A80" s="45" t="s">
        <v>64</v>
      </c>
      <c r="B80" s="39"/>
      <c r="C80" s="40">
        <v>219310</v>
      </c>
      <c r="D80" s="40">
        <v>196034.26</v>
      </c>
      <c r="E80" s="40">
        <v>232387</v>
      </c>
      <c r="F80" s="41">
        <f>IF(D80&gt;0,100*E80/D80,0)</f>
        <v>118.54407489792855</v>
      </c>
      <c r="G80" s="42"/>
      <c r="H80" s="126">
        <v>628.451</v>
      </c>
      <c r="I80" s="127">
        <v>609.4355965069352</v>
      </c>
      <c r="J80" s="127">
        <v>682.6246000000001</v>
      </c>
      <c r="K80" s="43">
        <f>IF(I80&gt;0,100*J80/I80,0)</f>
        <v>112.00930892658023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5</v>
      </c>
      <c r="D82" s="31"/>
      <c r="E82" s="31"/>
      <c r="F82" s="32"/>
      <c r="G82" s="32"/>
      <c r="H82" s="125">
        <v>0.008</v>
      </c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/>
      <c r="J83" s="125"/>
      <c r="K83" s="34"/>
    </row>
    <row r="84" spans="1:11" s="44" customFormat="1" ht="11.25" customHeight="1">
      <c r="A84" s="38" t="s">
        <v>67</v>
      </c>
      <c r="B84" s="39"/>
      <c r="C84" s="40">
        <v>5</v>
      </c>
      <c r="D84" s="40"/>
      <c r="E84" s="40"/>
      <c r="F84" s="41"/>
      <c r="G84" s="42"/>
      <c r="H84" s="126">
        <v>0.008</v>
      </c>
      <c r="I84" s="127"/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343389</v>
      </c>
      <c r="D87" s="57">
        <v>295701.26</v>
      </c>
      <c r="E87" s="57">
        <v>349582</v>
      </c>
      <c r="F87" s="58">
        <f>IF(D87&gt;0,100*E87/D87,0)</f>
        <v>118.22134271595596</v>
      </c>
      <c r="G87" s="42"/>
      <c r="H87" s="128">
        <v>933.268</v>
      </c>
      <c r="I87" s="129">
        <v>789.2381965069352</v>
      </c>
      <c r="J87" s="129">
        <v>905.3972000000001</v>
      </c>
      <c r="K87" s="58">
        <f>IF(I87&gt;0,100*J87/I87,0)</f>
        <v>114.71786388534785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>
        <v>7.677</v>
      </c>
      <c r="I9" s="125">
        <v>11.369</v>
      </c>
      <c r="J9" s="125">
        <v>11.369</v>
      </c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41.122</v>
      </c>
      <c r="I10" s="125">
        <v>49.682</v>
      </c>
      <c r="J10" s="125">
        <v>49.628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98.609</v>
      </c>
      <c r="I11" s="125">
        <v>130.487</v>
      </c>
      <c r="J11" s="125">
        <v>130.487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3.781</v>
      </c>
      <c r="I12" s="125">
        <v>4.829</v>
      </c>
      <c r="J12" s="125">
        <v>4.829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151.189</v>
      </c>
      <c r="I13" s="127">
        <v>196.36700000000002</v>
      </c>
      <c r="J13" s="127">
        <v>196.313</v>
      </c>
      <c r="K13" s="131">
        <f>IF(I13&gt;0,100*J13/I13,0)</f>
        <v>99.97250047105673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>
        <v>0.3</v>
      </c>
      <c r="I15" s="127">
        <v>0.33</v>
      </c>
      <c r="J15" s="127">
        <v>0.3</v>
      </c>
      <c r="K15" s="43">
        <f>IF(I15&gt;0,100*J15/I15,0)</f>
        <v>90.9090909090909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>
        <v>0.003</v>
      </c>
      <c r="J17" s="127">
        <v>0.003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/>
      <c r="I29" s="125"/>
      <c r="J29" s="125"/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/>
      <c r="I31" s="127"/>
      <c r="J31" s="127"/>
      <c r="K31" s="43"/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/>
      <c r="I34" s="125">
        <v>0.045</v>
      </c>
      <c r="J34" s="125">
        <v>0.028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/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0.024</v>
      </c>
      <c r="I36" s="125">
        <v>0.024</v>
      </c>
      <c r="J36" s="125">
        <v>0.026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0.024</v>
      </c>
      <c r="I37" s="127">
        <v>0.069</v>
      </c>
      <c r="J37" s="127">
        <v>0.054</v>
      </c>
      <c r="K37" s="43">
        <f>IF(I37&gt;0,100*J37/I37,0)</f>
        <v>78.26086956521739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0.757</v>
      </c>
      <c r="I41" s="125">
        <v>0.42</v>
      </c>
      <c r="J41" s="125">
        <v>0.5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>
        <v>7.751</v>
      </c>
      <c r="I43" s="125">
        <v>8.5</v>
      </c>
      <c r="J43" s="125">
        <v>7.8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0.115</v>
      </c>
      <c r="I45" s="125">
        <v>0.04</v>
      </c>
      <c r="J45" s="125">
        <v>0.07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0.5</v>
      </c>
      <c r="I49" s="125">
        <v>0.5</v>
      </c>
      <c r="J49" s="125">
        <v>0.5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9.123000000000001</v>
      </c>
      <c r="I50" s="127">
        <v>9.459999999999999</v>
      </c>
      <c r="J50" s="127">
        <v>8.870000000000001</v>
      </c>
      <c r="K50" s="43">
        <f>IF(I50&gt;0,100*J50/I50,0)</f>
        <v>93.7632135306554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0.01</v>
      </c>
      <c r="I52" s="127">
        <v>0.01</v>
      </c>
      <c r="J52" s="127">
        <v>0.01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/>
      <c r="I59" s="127"/>
      <c r="J59" s="127"/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/>
      <c r="I61" s="125"/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/>
      <c r="I62" s="125"/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/>
      <c r="I63" s="125"/>
      <c r="J63" s="125"/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/>
      <c r="I64" s="127"/>
      <c r="J64" s="127"/>
      <c r="K64" s="43"/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/>
      <c r="I66" s="127"/>
      <c r="J66" s="127"/>
      <c r="K66" s="43"/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0.438</v>
      </c>
      <c r="I68" s="125">
        <v>0.35</v>
      </c>
      <c r="J68" s="125">
        <v>0.5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3.492</v>
      </c>
      <c r="I69" s="125">
        <v>3.5</v>
      </c>
      <c r="J69" s="125">
        <v>3.8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3.93</v>
      </c>
      <c r="I70" s="127">
        <v>3.85</v>
      </c>
      <c r="J70" s="127">
        <v>4.3</v>
      </c>
      <c r="K70" s="43">
        <f>IF(I70&gt;0,100*J70/I70,0)</f>
        <v>111.68831168831169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0.2</v>
      </c>
      <c r="I72" s="125">
        <v>0.2</v>
      </c>
      <c r="J72" s="125">
        <v>0.2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0.916</v>
      </c>
      <c r="I75" s="125">
        <v>0.916</v>
      </c>
      <c r="J75" s="125">
        <v>0.916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1.497</v>
      </c>
      <c r="I76" s="125">
        <v>1.5</v>
      </c>
      <c r="J76" s="125">
        <v>1.5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4.925</v>
      </c>
      <c r="I78" s="125">
        <v>3.5</v>
      </c>
      <c r="J78" s="125">
        <v>3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/>
      <c r="I79" s="125"/>
      <c r="J79" s="125"/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7.538</v>
      </c>
      <c r="I80" s="127">
        <v>6.116</v>
      </c>
      <c r="J80" s="127">
        <v>5.616</v>
      </c>
      <c r="K80" s="43">
        <f>IF(I80&gt;0,100*J80/I80,0)</f>
        <v>91.82472204054937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0.121</v>
      </c>
      <c r="I83" s="125">
        <v>0.12</v>
      </c>
      <c r="J83" s="125">
        <v>0.121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0.121</v>
      </c>
      <c r="I84" s="127">
        <v>0.12</v>
      </c>
      <c r="J84" s="127">
        <v>0.121</v>
      </c>
      <c r="K84" s="43">
        <f>IF(I84&gt;0,100*J84/I84,0)</f>
        <v>100.83333333333333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172.235</v>
      </c>
      <c r="I87" s="129">
        <v>216.325</v>
      </c>
      <c r="J87" s="129">
        <v>215.58700000000002</v>
      </c>
      <c r="K87" s="58">
        <f>IF(I87&gt;0,100*J87/I87,0)</f>
        <v>99.65884664278286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zoomScalePageLayoutView="0" workbookViewId="0" topLeftCell="B1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>
        <v>0.001</v>
      </c>
      <c r="I17" s="127">
        <v>0.001</v>
      </c>
      <c r="J17" s="127">
        <v>0.001</v>
      </c>
      <c r="K17" s="43">
        <f>IF(I17&gt;0,100*J17/I17,0)</f>
        <v>100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0.095</v>
      </c>
      <c r="I19" s="125">
        <v>0.095</v>
      </c>
      <c r="J19" s="125">
        <v>0.095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0.095</v>
      </c>
      <c r="I22" s="127">
        <v>0.095</v>
      </c>
      <c r="J22" s="127">
        <v>0.095</v>
      </c>
      <c r="K22" s="43">
        <f>IF(I22&gt;0,100*J22/I22,0)</f>
        <v>100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2.053</v>
      </c>
      <c r="I24" s="127">
        <v>3.33</v>
      </c>
      <c r="J24" s="127">
        <v>3.409</v>
      </c>
      <c r="K24" s="43">
        <f>IF(I24&gt;0,100*J24/I24,0)</f>
        <v>102.37237237237237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1.567</v>
      </c>
      <c r="I26" s="127">
        <v>4.125</v>
      </c>
      <c r="J26" s="127">
        <v>3.8</v>
      </c>
      <c r="K26" s="43">
        <f>IF(I26&gt;0,100*J26/I26,0)</f>
        <v>92.12121212121212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5.194</v>
      </c>
      <c r="I28" s="125">
        <v>10.617</v>
      </c>
      <c r="J28" s="125">
        <v>8.833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5.45</v>
      </c>
      <c r="I29" s="125">
        <v>15.034</v>
      </c>
      <c r="J29" s="125">
        <v>9.706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12.881</v>
      </c>
      <c r="I30" s="125">
        <v>21.129</v>
      </c>
      <c r="J30" s="125">
        <v>22.666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23.525</v>
      </c>
      <c r="I31" s="127">
        <v>46.78</v>
      </c>
      <c r="J31" s="127">
        <v>41.205</v>
      </c>
      <c r="K31" s="43">
        <f>IF(I31&gt;0,100*J31/I31,0)</f>
        <v>88.08251389482685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0.32</v>
      </c>
      <c r="I33" s="125">
        <v>0.6</v>
      </c>
      <c r="J33" s="125">
        <v>0.4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0.017</v>
      </c>
      <c r="I34" s="125">
        <v>0.009</v>
      </c>
      <c r="J34" s="125">
        <v>0.025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5.178</v>
      </c>
      <c r="I35" s="125">
        <v>8</v>
      </c>
      <c r="J35" s="125">
        <v>7.2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6.779</v>
      </c>
      <c r="I36" s="125">
        <v>9.517</v>
      </c>
      <c r="J36" s="125">
        <v>7.51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12.294</v>
      </c>
      <c r="I37" s="127">
        <v>18.125999999999998</v>
      </c>
      <c r="J37" s="127">
        <v>15.135</v>
      </c>
      <c r="K37" s="43">
        <f>IF(I37&gt;0,100*J37/I37,0)</f>
        <v>83.49884144323073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7.013</v>
      </c>
      <c r="I39" s="127">
        <v>7</v>
      </c>
      <c r="J39" s="127">
        <v>6.65</v>
      </c>
      <c r="K39" s="43">
        <f>IF(I39&gt;0,100*J39/I39,0)</f>
        <v>95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0.009</v>
      </c>
      <c r="I41" s="125">
        <v>0.011</v>
      </c>
      <c r="J41" s="125">
        <v>0.012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>
        <v>0.025</v>
      </c>
      <c r="I42" s="125">
        <v>0.125</v>
      </c>
      <c r="J42" s="125">
        <v>0.075</v>
      </c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>
        <v>0.018</v>
      </c>
      <c r="I43" s="125">
        <v>0.018</v>
      </c>
      <c r="J43" s="125">
        <v>0.018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>
        <v>0.009</v>
      </c>
      <c r="I44" s="125">
        <v>0.012</v>
      </c>
      <c r="J44" s="125">
        <v>0.057</v>
      </c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0.028</v>
      </c>
      <c r="I45" s="125">
        <v>0.39</v>
      </c>
      <c r="J45" s="125">
        <v>0.4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>
        <v>0.025</v>
      </c>
      <c r="I46" s="125">
        <v>0.04</v>
      </c>
      <c r="J46" s="125">
        <v>0.05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>
        <v>0.12</v>
      </c>
      <c r="I47" s="125">
        <v>0.185</v>
      </c>
      <c r="J47" s="125">
        <v>0.205</v>
      </c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0.04</v>
      </c>
      <c r="I48" s="125">
        <v>0.05</v>
      </c>
      <c r="J48" s="125">
        <v>0.072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0.1</v>
      </c>
      <c r="I49" s="125">
        <v>0.08</v>
      </c>
      <c r="J49" s="125">
        <v>0.08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0.374</v>
      </c>
      <c r="I50" s="127">
        <v>0.9110000000000001</v>
      </c>
      <c r="J50" s="127">
        <v>0.969</v>
      </c>
      <c r="K50" s="43">
        <f>IF(I50&gt;0,100*J50/I50,0)</f>
        <v>106.36663007683862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0.595</v>
      </c>
      <c r="I52" s="127">
        <v>0.9</v>
      </c>
      <c r="J52" s="127">
        <v>0.9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5.965</v>
      </c>
      <c r="I54" s="125">
        <v>11.278</v>
      </c>
      <c r="J54" s="125">
        <v>13.89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>
        <v>2.925</v>
      </c>
      <c r="I55" s="125">
        <v>3.735</v>
      </c>
      <c r="J55" s="125">
        <v>6.45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4.105</v>
      </c>
      <c r="I56" s="125">
        <v>8.9</v>
      </c>
      <c r="J56" s="125">
        <v>11.1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>
        <v>0.141</v>
      </c>
      <c r="I57" s="125">
        <v>0.0855</v>
      </c>
      <c r="J57" s="125">
        <v>0.1071</v>
      </c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1.894</v>
      </c>
      <c r="I58" s="125">
        <v>8.593</v>
      </c>
      <c r="J58" s="125">
        <v>5.064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15.030000000000001</v>
      </c>
      <c r="I59" s="127">
        <v>32.591499999999996</v>
      </c>
      <c r="J59" s="127">
        <v>36.61109999999999</v>
      </c>
      <c r="K59" s="43">
        <f>IF(I59&gt;0,100*J59/I59,0)</f>
        <v>112.3332770814476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12.119</v>
      </c>
      <c r="I61" s="125">
        <v>10</v>
      </c>
      <c r="J61" s="125">
        <v>14.383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9.868</v>
      </c>
      <c r="I62" s="125">
        <v>5.951</v>
      </c>
      <c r="J62" s="125">
        <v>9.5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6.19</v>
      </c>
      <c r="I63" s="125">
        <v>8.5</v>
      </c>
      <c r="J63" s="125">
        <v>12.7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28.177000000000003</v>
      </c>
      <c r="I64" s="127">
        <v>24.451</v>
      </c>
      <c r="J64" s="127">
        <v>36.583</v>
      </c>
      <c r="K64" s="43">
        <f>IF(I64&gt;0,100*J64/I64,0)</f>
        <v>149.61760255204285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25.519</v>
      </c>
      <c r="I66" s="127">
        <v>17.588</v>
      </c>
      <c r="J66" s="127">
        <v>20.76</v>
      </c>
      <c r="K66" s="43">
        <f>IF(I66&gt;0,100*J66/I66,0)</f>
        <v>118.03502387991811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1.163</v>
      </c>
      <c r="I68" s="125">
        <v>2.4</v>
      </c>
      <c r="J68" s="125">
        <v>2.8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0.218</v>
      </c>
      <c r="I69" s="125">
        <v>0.35</v>
      </c>
      <c r="J69" s="125">
        <v>0.35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1.381</v>
      </c>
      <c r="I70" s="127">
        <v>2.75</v>
      </c>
      <c r="J70" s="127">
        <v>3.15</v>
      </c>
      <c r="K70" s="43">
        <f>IF(I70&gt;0,100*J70/I70,0)</f>
        <v>114.54545454545455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6.604</v>
      </c>
      <c r="I72" s="125">
        <v>6.215</v>
      </c>
      <c r="J72" s="125">
        <v>8.686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0.102</v>
      </c>
      <c r="I73" s="125">
        <v>0.142</v>
      </c>
      <c r="J73" s="125">
        <v>0.2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0.565</v>
      </c>
      <c r="I74" s="125">
        <v>0.565</v>
      </c>
      <c r="J74" s="125">
        <v>1.112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12.766</v>
      </c>
      <c r="I75" s="125">
        <v>23.734871342499996</v>
      </c>
      <c r="J75" s="125">
        <v>26.385465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0.02</v>
      </c>
      <c r="I76" s="125">
        <v>0.216</v>
      </c>
      <c r="J76" s="125">
        <v>0.281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0.993</v>
      </c>
      <c r="I77" s="125">
        <v>1.4</v>
      </c>
      <c r="J77" s="125">
        <v>1.2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2.76</v>
      </c>
      <c r="I78" s="125">
        <v>3.96</v>
      </c>
      <c r="J78" s="125">
        <v>3.96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1.398</v>
      </c>
      <c r="I79" s="125">
        <v>3.553</v>
      </c>
      <c r="J79" s="125">
        <v>3.4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25.207999999999995</v>
      </c>
      <c r="I80" s="127">
        <v>39.785871342499995</v>
      </c>
      <c r="J80" s="127">
        <v>45.224465</v>
      </c>
      <c r="K80" s="43">
        <f>IF(I80&gt;0,100*J80/I80,0)</f>
        <v>113.66966079662154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0.172</v>
      </c>
      <c r="I82" s="125">
        <v>0.175</v>
      </c>
      <c r="J82" s="125">
        <v>0.174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0.077</v>
      </c>
      <c r="I83" s="125">
        <v>0.077</v>
      </c>
      <c r="J83" s="125">
        <v>0.073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0.249</v>
      </c>
      <c r="I84" s="127">
        <v>0.252</v>
      </c>
      <c r="J84" s="127">
        <v>0.247</v>
      </c>
      <c r="K84" s="43">
        <f>IF(I84&gt;0,100*J84/I84,0)</f>
        <v>98.01587301587301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143.081</v>
      </c>
      <c r="I87" s="129">
        <v>198.6863713425</v>
      </c>
      <c r="J87" s="129">
        <v>214.739565</v>
      </c>
      <c r="K87" s="58">
        <f>IF(I87&gt;0,100*J87/I87,0)</f>
        <v>108.07966522768044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zoomScalePageLayoutView="0" workbookViewId="0" topLeftCell="B51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>
        <v>0.06</v>
      </c>
      <c r="I15" s="127">
        <v>0.06</v>
      </c>
      <c r="J15" s="127">
        <v>0.06</v>
      </c>
      <c r="K15" s="43">
        <f>IF(I15&gt;0,100*J15/I15,0)</f>
        <v>100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>
        <v>0.002</v>
      </c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0.077</v>
      </c>
      <c r="I19" s="125">
        <v>0.077</v>
      </c>
      <c r="J19" s="125">
        <v>0.077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>
        <v>0.095</v>
      </c>
      <c r="I20" s="125">
        <v>0.095</v>
      </c>
      <c r="J20" s="125">
        <v>0.095</v>
      </c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>
        <v>0.145</v>
      </c>
      <c r="I21" s="125">
        <v>0.145</v>
      </c>
      <c r="J21" s="125">
        <v>0.145</v>
      </c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0.31699999999999995</v>
      </c>
      <c r="I22" s="127">
        <v>0.31699999999999995</v>
      </c>
      <c r="J22" s="127">
        <v>0.31699999999999995</v>
      </c>
      <c r="K22" s="43">
        <f>IF(I22&gt;0,100*J22/I22,0)</f>
        <v>100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0.012</v>
      </c>
      <c r="I24" s="127">
        <v>0.01</v>
      </c>
      <c r="J24" s="127">
        <v>0.01</v>
      </c>
      <c r="K24" s="43">
        <f>IF(I24&gt;0,100*J24/I24,0)</f>
        <v>100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0.004</v>
      </c>
      <c r="I26" s="127">
        <v>0.004</v>
      </c>
      <c r="J26" s="127">
        <v>0.004</v>
      </c>
      <c r="K26" s="43">
        <f>IF(I26&gt;0,100*J26/I26,0)</f>
        <v>100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0.003</v>
      </c>
      <c r="I28" s="125">
        <v>0.004</v>
      </c>
      <c r="J28" s="125">
        <v>0.002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0.013</v>
      </c>
      <c r="I29" s="125">
        <v>0.033</v>
      </c>
      <c r="J29" s="125">
        <v>0.012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>
        <v>0.071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0.016</v>
      </c>
      <c r="I31" s="127">
        <v>0.037000000000000005</v>
      </c>
      <c r="J31" s="127">
        <v>0.08499999999999999</v>
      </c>
      <c r="K31" s="43">
        <f>IF(I31&gt;0,100*J31/I31,0)</f>
        <v>229.7297297297297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0.044</v>
      </c>
      <c r="I33" s="125">
        <v>0.05</v>
      </c>
      <c r="J33" s="125">
        <v>0.05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1.083</v>
      </c>
      <c r="I34" s="125">
        <v>1.114</v>
      </c>
      <c r="J34" s="125">
        <v>1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0.006</v>
      </c>
      <c r="I35" s="125">
        <v>0.006</v>
      </c>
      <c r="J35" s="125">
        <v>0.006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13.096</v>
      </c>
      <c r="I36" s="125">
        <v>11.5</v>
      </c>
      <c r="J36" s="125">
        <v>12.232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14.229</v>
      </c>
      <c r="I37" s="127">
        <v>12.67</v>
      </c>
      <c r="J37" s="127">
        <v>13.288</v>
      </c>
      <c r="K37" s="43">
        <f>IF(I37&gt;0,100*J37/I37,0)</f>
        <v>104.87766377269139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/>
      <c r="I39" s="127"/>
      <c r="J39" s="127"/>
      <c r="K39" s="43"/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>
        <v>0.001</v>
      </c>
      <c r="I42" s="125">
        <v>0.001</v>
      </c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>
        <v>0.004</v>
      </c>
      <c r="I43" s="125">
        <v>0.004</v>
      </c>
      <c r="J43" s="125">
        <v>0.004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/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0.005</v>
      </c>
      <c r="I50" s="127">
        <v>0.005</v>
      </c>
      <c r="J50" s="127">
        <v>0.004</v>
      </c>
      <c r="K50" s="43">
        <f>IF(I50&gt;0,100*J50/I50,0)</f>
        <v>80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/>
      <c r="I52" s="127"/>
      <c r="J52" s="127"/>
      <c r="K52" s="43"/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/>
      <c r="I54" s="125"/>
      <c r="J54" s="125"/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/>
      <c r="I56" s="125"/>
      <c r="J56" s="125">
        <v>0.001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/>
      <c r="I59" s="127"/>
      <c r="J59" s="127">
        <v>0.001</v>
      </c>
      <c r="K59" s="43"/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0.001</v>
      </c>
      <c r="I61" s="125">
        <v>0.001</v>
      </c>
      <c r="J61" s="125"/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0.611</v>
      </c>
      <c r="I62" s="125">
        <v>0.35</v>
      </c>
      <c r="J62" s="125">
        <v>0.625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0.008</v>
      </c>
      <c r="I63" s="125">
        <v>0.004</v>
      </c>
      <c r="J63" s="125">
        <v>0.004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0.62</v>
      </c>
      <c r="I64" s="127">
        <v>0.355</v>
      </c>
      <c r="J64" s="127">
        <v>0.629</v>
      </c>
      <c r="K64" s="43">
        <f>IF(I64&gt;0,100*J64/I64,0)</f>
        <v>177.1830985915493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0.011</v>
      </c>
      <c r="I66" s="127">
        <v>0.011</v>
      </c>
      <c r="J66" s="127">
        <v>0.007</v>
      </c>
      <c r="K66" s="43">
        <f>IF(I66&gt;0,100*J66/I66,0)</f>
        <v>63.63636363636365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/>
      <c r="I73" s="125"/>
      <c r="J73" s="125"/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/>
      <c r="I74" s="125"/>
      <c r="J74" s="125"/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0.033</v>
      </c>
      <c r="I75" s="125">
        <v>0.033</v>
      </c>
      <c r="J75" s="125">
        <v>0.033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/>
      <c r="I76" s="125"/>
      <c r="J76" s="125"/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/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/>
      <c r="I78" s="125"/>
      <c r="J78" s="125"/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/>
      <c r="I79" s="125"/>
      <c r="J79" s="125"/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0.033</v>
      </c>
      <c r="I80" s="127">
        <v>0.033</v>
      </c>
      <c r="J80" s="127">
        <v>0.033</v>
      </c>
      <c r="K80" s="43">
        <f>IF(I80&gt;0,100*J80/I80,0)</f>
        <v>100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/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0.001</v>
      </c>
      <c r="I83" s="125">
        <v>0.001</v>
      </c>
      <c r="J83" s="125"/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0.001</v>
      </c>
      <c r="I84" s="127">
        <v>0.001</v>
      </c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15.307999999999998</v>
      </c>
      <c r="I87" s="129">
        <v>13.502999999999998</v>
      </c>
      <c r="J87" s="129">
        <v>14.439999999999998</v>
      </c>
      <c r="K87" s="58">
        <f>IF(I87&gt;0,100*J87/I87,0)</f>
        <v>106.93919869658593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2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zoomScalePageLayoutView="0" workbookViewId="0" topLeftCell="B6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0.057</v>
      </c>
      <c r="I26" s="127">
        <v>0.057</v>
      </c>
      <c r="J26" s="127">
        <v>0.057</v>
      </c>
      <c r="K26" s="43">
        <f>IF(I26&gt;0,100*J26/I26,0)</f>
        <v>100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0.022</v>
      </c>
      <c r="I28" s="125">
        <v>0.023</v>
      </c>
      <c r="J28" s="125">
        <v>0.021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0.032</v>
      </c>
      <c r="I29" s="125">
        <v>0.042</v>
      </c>
      <c r="J29" s="125">
        <v>0.028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0.709</v>
      </c>
      <c r="I30" s="125">
        <v>1.249</v>
      </c>
      <c r="J30" s="125">
        <v>0.876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0.763</v>
      </c>
      <c r="I31" s="127">
        <v>1.314</v>
      </c>
      <c r="J31" s="127">
        <v>0.925</v>
      </c>
      <c r="K31" s="43">
        <f>IF(I31&gt;0,100*J31/I31,0)</f>
        <v>70.39573820395738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0.009</v>
      </c>
      <c r="I33" s="125">
        <v>0.009</v>
      </c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0.012</v>
      </c>
      <c r="I34" s="125">
        <v>0.012</v>
      </c>
      <c r="J34" s="125">
        <v>0.025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0.166</v>
      </c>
      <c r="I35" s="125">
        <v>0.166</v>
      </c>
      <c r="J35" s="125">
        <v>0.166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0.041</v>
      </c>
      <c r="I36" s="125">
        <v>0.041</v>
      </c>
      <c r="J36" s="125">
        <v>0.037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0.228</v>
      </c>
      <c r="I37" s="127">
        <v>0.228</v>
      </c>
      <c r="J37" s="127">
        <v>0.228</v>
      </c>
      <c r="K37" s="43">
        <f>IF(I37&gt;0,100*J37/I37,0)</f>
        <v>100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0.255</v>
      </c>
      <c r="I39" s="127">
        <v>0.25</v>
      </c>
      <c r="J39" s="127">
        <v>0.6</v>
      </c>
      <c r="K39" s="43">
        <f>IF(I39&gt;0,100*J39/I39,0)</f>
        <v>240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0.005</v>
      </c>
      <c r="I41" s="125">
        <v>0.005</v>
      </c>
      <c r="J41" s="125">
        <v>0.005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/>
      <c r="I45" s="125"/>
      <c r="J45" s="125">
        <v>0.025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0.002</v>
      </c>
      <c r="I48" s="125">
        <v>0.004</v>
      </c>
      <c r="J48" s="125">
        <v>0.004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0.007</v>
      </c>
      <c r="I50" s="127">
        <v>0.009000000000000001</v>
      </c>
      <c r="J50" s="127">
        <v>0.034</v>
      </c>
      <c r="K50" s="43">
        <f>IF(I50&gt;0,100*J50/I50,0)</f>
        <v>377.77777777777777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0.044</v>
      </c>
      <c r="I52" s="127">
        <v>0.04</v>
      </c>
      <c r="J52" s="127">
        <v>0.04</v>
      </c>
      <c r="K52" s="43">
        <f>IF(I52&gt;0,100*J52/I52,0)</f>
        <v>100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0.24</v>
      </c>
      <c r="I54" s="125">
        <v>0.22</v>
      </c>
      <c r="J54" s="125">
        <v>0.21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0.5</v>
      </c>
      <c r="I56" s="125">
        <v>0.48</v>
      </c>
      <c r="J56" s="125">
        <v>0.47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0.731</v>
      </c>
      <c r="I58" s="125">
        <v>0.525</v>
      </c>
      <c r="J58" s="125">
        <v>0.526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1.471</v>
      </c>
      <c r="I59" s="127">
        <v>1.225</v>
      </c>
      <c r="J59" s="127">
        <v>1.206</v>
      </c>
      <c r="K59" s="43">
        <f>IF(I59&gt;0,100*J59/I59,0)</f>
        <v>98.44897959183672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85.219</v>
      </c>
      <c r="I61" s="125">
        <v>76</v>
      </c>
      <c r="J61" s="125">
        <v>89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0.244</v>
      </c>
      <c r="I62" s="125">
        <v>0.169</v>
      </c>
      <c r="J62" s="125">
        <v>0.254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1.697</v>
      </c>
      <c r="I63" s="125">
        <v>1.33</v>
      </c>
      <c r="J63" s="125">
        <v>1.7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87.16</v>
      </c>
      <c r="I64" s="127">
        <v>77.499</v>
      </c>
      <c r="J64" s="127">
        <v>90.95400000000001</v>
      </c>
      <c r="K64" s="43">
        <f>IF(I64&gt;0,100*J64/I64,0)</f>
        <v>117.36151434212057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142.876</v>
      </c>
      <c r="I66" s="127">
        <v>131.622</v>
      </c>
      <c r="J66" s="127">
        <v>168.111</v>
      </c>
      <c r="K66" s="43">
        <f>IF(I66&gt;0,100*J66/I66,0)</f>
        <v>127.72256917536579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1.79</v>
      </c>
      <c r="I68" s="125">
        <v>1.7</v>
      </c>
      <c r="J68" s="125">
        <v>1.6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1.79</v>
      </c>
      <c r="I70" s="127">
        <v>1.7</v>
      </c>
      <c r="J70" s="127">
        <v>1.6</v>
      </c>
      <c r="K70" s="43">
        <f>IF(I70&gt;0,100*J70/I70,0)</f>
        <v>94.11764705882354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1.898</v>
      </c>
      <c r="I72" s="125">
        <v>1.496</v>
      </c>
      <c r="J72" s="125">
        <v>1.755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2.103</v>
      </c>
      <c r="I73" s="125">
        <v>1.945</v>
      </c>
      <c r="J73" s="125">
        <v>2.1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0.012</v>
      </c>
      <c r="I74" s="125">
        <v>0.012</v>
      </c>
      <c r="J74" s="125">
        <v>0.18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0.72</v>
      </c>
      <c r="I75" s="125">
        <v>0.6742</v>
      </c>
      <c r="J75" s="125">
        <v>0.63821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1.04</v>
      </c>
      <c r="I76" s="125">
        <v>0.783</v>
      </c>
      <c r="J76" s="125">
        <v>1.38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/>
      <c r="I77" s="125">
        <v>0.058</v>
      </c>
      <c r="J77" s="125"/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1.085</v>
      </c>
      <c r="I78" s="125">
        <v>0.9</v>
      </c>
      <c r="J78" s="125">
        <v>0.8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8.591299999999999</v>
      </c>
      <c r="I79" s="125">
        <v>8.712</v>
      </c>
      <c r="J79" s="125">
        <v>9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15.449299999999997</v>
      </c>
      <c r="I80" s="127">
        <v>14.580200000000001</v>
      </c>
      <c r="J80" s="127">
        <v>15.85321</v>
      </c>
      <c r="K80" s="43">
        <f>IF(I80&gt;0,100*J80/I80,0)</f>
        <v>108.73108736505672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0.257</v>
      </c>
      <c r="I82" s="125">
        <v>0.259</v>
      </c>
      <c r="J82" s="125">
        <v>0.259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0.156</v>
      </c>
      <c r="I83" s="125">
        <v>0.13</v>
      </c>
      <c r="J83" s="125">
        <v>0.156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0.41300000000000003</v>
      </c>
      <c r="I84" s="127">
        <v>0.389</v>
      </c>
      <c r="J84" s="127">
        <v>0.41500000000000004</v>
      </c>
      <c r="K84" s="43">
        <f>IF(I84&gt;0,100*J84/I84,0)</f>
        <v>106.68380462724936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250.5133</v>
      </c>
      <c r="I87" s="129">
        <v>228.91320000000002</v>
      </c>
      <c r="J87" s="129">
        <v>280.02321</v>
      </c>
      <c r="K87" s="58">
        <f>IF(I87&gt;0,100*J87/I87,0)</f>
        <v>122.32724456256781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2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zoomScalePageLayoutView="0" workbookViewId="0" topLeftCell="B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>
        <v>10.092720164168908</v>
      </c>
      <c r="I9" s="125">
        <v>10.157620426727973</v>
      </c>
      <c r="J9" s="125">
        <v>12.697541296040328</v>
      </c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8.325359931893518</v>
      </c>
      <c r="I10" s="125">
        <v>8.330201558621626</v>
      </c>
      <c r="J10" s="125">
        <v>9.579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53.85593820534313</v>
      </c>
      <c r="I11" s="125">
        <v>53.566768922153734</v>
      </c>
      <c r="J11" s="125">
        <v>64.28046910800907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41.711405479116245</v>
      </c>
      <c r="I12" s="125">
        <v>41.5770496297344</v>
      </c>
      <c r="J12" s="125">
        <v>51.97120852800708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113.98542378052181</v>
      </c>
      <c r="I13" s="127">
        <v>113.63164053723773</v>
      </c>
      <c r="J13" s="127">
        <v>138.5282189320565</v>
      </c>
      <c r="K13" s="43">
        <f>IF(I13&gt;0,100*J13/I13,0)</f>
        <v>121.90989963456526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>
        <v>0.18</v>
      </c>
      <c r="I15" s="127">
        <v>0.555</v>
      </c>
      <c r="J15" s="127">
        <v>0.319</v>
      </c>
      <c r="K15" s="43">
        <f>IF(I15&gt;0,100*J15/I15,0)</f>
        <v>57.47747747747748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>
        <v>0.555</v>
      </c>
      <c r="I17" s="127">
        <v>0.722</v>
      </c>
      <c r="J17" s="127">
        <v>0.59</v>
      </c>
      <c r="K17" s="43">
        <f>IF(I17&gt;0,100*J17/I17,0)</f>
        <v>81.7174515235457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71.542</v>
      </c>
      <c r="I19" s="125">
        <v>104.497</v>
      </c>
      <c r="J19" s="125">
        <v>80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>
        <v>1.509</v>
      </c>
      <c r="I20" s="125">
        <v>3.515</v>
      </c>
      <c r="J20" s="125">
        <v>3.761</v>
      </c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>
        <v>1.718</v>
      </c>
      <c r="I21" s="125">
        <v>2.323</v>
      </c>
      <c r="J21" s="125">
        <v>2.602</v>
      </c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74.769</v>
      </c>
      <c r="I22" s="127">
        <v>110.335</v>
      </c>
      <c r="J22" s="127">
        <v>86.363</v>
      </c>
      <c r="K22" s="43">
        <f>IF(I22&gt;0,100*J22/I22,0)</f>
        <v>78.27343997824806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110.227</v>
      </c>
      <c r="I24" s="127">
        <v>121.934</v>
      </c>
      <c r="J24" s="127">
        <v>126.093</v>
      </c>
      <c r="K24" s="43">
        <f>IF(I24&gt;0,100*J24/I24,0)</f>
        <v>103.41086161365986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260.659</v>
      </c>
      <c r="I26" s="127">
        <v>288.345</v>
      </c>
      <c r="J26" s="127">
        <v>294.294</v>
      </c>
      <c r="K26" s="43">
        <f>IF(I26&gt;0,100*J26/I26,0)</f>
        <v>102.06315351401965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25.173876758485466</v>
      </c>
      <c r="I28" s="125">
        <v>19.555</v>
      </c>
      <c r="J28" s="125">
        <v>17.642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3.213</v>
      </c>
      <c r="I29" s="125">
        <v>5.983</v>
      </c>
      <c r="J29" s="125">
        <v>4.21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116</v>
      </c>
      <c r="I30" s="125">
        <v>121.418</v>
      </c>
      <c r="J30" s="125">
        <v>109.733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144.38687675848547</v>
      </c>
      <c r="I31" s="127">
        <v>146.95600000000002</v>
      </c>
      <c r="J31" s="127">
        <v>131.585</v>
      </c>
      <c r="K31" s="43">
        <f>IF(I31&gt;0,100*J31/I31,0)</f>
        <v>89.5404066523313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242.543</v>
      </c>
      <c r="I33" s="125">
        <v>208.516</v>
      </c>
      <c r="J33" s="125">
        <v>177.25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9.178</v>
      </c>
      <c r="I34" s="125">
        <v>8.995</v>
      </c>
      <c r="J34" s="125">
        <v>11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44.388</v>
      </c>
      <c r="I35" s="125">
        <v>37.376</v>
      </c>
      <c r="J35" s="125">
        <v>36.5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203.505</v>
      </c>
      <c r="I36" s="125">
        <v>196.959</v>
      </c>
      <c r="J36" s="125">
        <v>180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499.614</v>
      </c>
      <c r="I37" s="127">
        <v>451.846</v>
      </c>
      <c r="J37" s="127">
        <v>404.75</v>
      </c>
      <c r="K37" s="43">
        <f>IF(I37&gt;0,100*J37/I37,0)</f>
        <v>89.5769797674429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7.975</v>
      </c>
      <c r="I39" s="127">
        <v>7.874</v>
      </c>
      <c r="J39" s="127">
        <v>8.66</v>
      </c>
      <c r="K39" s="43">
        <f>IF(I39&gt;0,100*J39/I39,0)</f>
        <v>109.98221996443993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6.169</v>
      </c>
      <c r="I41" s="125">
        <v>5.81</v>
      </c>
      <c r="J41" s="125">
        <v>5.8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>
        <v>70.215</v>
      </c>
      <c r="I42" s="125">
        <v>88.17</v>
      </c>
      <c r="J42" s="125">
        <v>75</v>
      </c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>
        <v>26.3</v>
      </c>
      <c r="I43" s="125">
        <v>23.382</v>
      </c>
      <c r="J43" s="125">
        <v>23.382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>
        <v>1.85</v>
      </c>
      <c r="I44" s="125">
        <v>1.808</v>
      </c>
      <c r="J44" s="125">
        <v>1.54</v>
      </c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1.5</v>
      </c>
      <c r="I45" s="125">
        <v>1.73</v>
      </c>
      <c r="J45" s="125">
        <v>1.5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>
        <v>9.736</v>
      </c>
      <c r="I46" s="125">
        <v>10.705</v>
      </c>
      <c r="J46" s="125">
        <v>8.539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>
        <v>4.536</v>
      </c>
      <c r="I47" s="125">
        <v>4.934</v>
      </c>
      <c r="J47" s="125">
        <v>4</v>
      </c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141.58</v>
      </c>
      <c r="I48" s="125">
        <v>144.306</v>
      </c>
      <c r="J48" s="125">
        <v>123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45</v>
      </c>
      <c r="I49" s="125">
        <v>49.8</v>
      </c>
      <c r="J49" s="125">
        <v>42.4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306.886</v>
      </c>
      <c r="I50" s="127">
        <v>330.64500000000004</v>
      </c>
      <c r="J50" s="127">
        <v>285.161</v>
      </c>
      <c r="K50" s="43">
        <f>IF(I50&gt;0,100*J50/I50,0)</f>
        <v>86.24385670432032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24.003</v>
      </c>
      <c r="I52" s="127">
        <v>18.041</v>
      </c>
      <c r="J52" s="127">
        <v>18.05005394554511</v>
      </c>
      <c r="K52" s="43">
        <f>IF(I52&gt;0,100*J52/I52,0)</f>
        <v>100.0501853863151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590.299</v>
      </c>
      <c r="I54" s="125">
        <v>482.732</v>
      </c>
      <c r="J54" s="125">
        <v>466.913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>
        <v>2148.687</v>
      </c>
      <c r="I55" s="125">
        <v>1646.384</v>
      </c>
      <c r="J55" s="125">
        <v>1500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682.21</v>
      </c>
      <c r="I56" s="125">
        <v>437.7</v>
      </c>
      <c r="J56" s="125">
        <v>390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>
        <v>9.662</v>
      </c>
      <c r="I57" s="125">
        <v>8.588</v>
      </c>
      <c r="J57" s="125">
        <v>7.532</v>
      </c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1089.161</v>
      </c>
      <c r="I58" s="125">
        <v>741.792</v>
      </c>
      <c r="J58" s="125">
        <v>528.257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4520.019</v>
      </c>
      <c r="I59" s="127">
        <v>3317.196</v>
      </c>
      <c r="J59" s="127">
        <v>2892.702</v>
      </c>
      <c r="K59" s="43">
        <f>IF(I59&gt;0,100*J59/I59,0)</f>
        <v>87.2032282686944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43</v>
      </c>
      <c r="I61" s="125">
        <v>30</v>
      </c>
      <c r="J61" s="125">
        <v>38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1.175</v>
      </c>
      <c r="I62" s="125">
        <v>1.316</v>
      </c>
      <c r="J62" s="125">
        <v>1.12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356.74</v>
      </c>
      <c r="I63" s="125">
        <v>149.671</v>
      </c>
      <c r="J63" s="125">
        <v>209.334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400.915</v>
      </c>
      <c r="I64" s="127">
        <v>180.987</v>
      </c>
      <c r="J64" s="127">
        <v>248.454</v>
      </c>
      <c r="K64" s="43">
        <f>IF(I64&gt;0,100*J64/I64,0)</f>
        <v>137.27726300784036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98.111</v>
      </c>
      <c r="I66" s="127">
        <v>50.305</v>
      </c>
      <c r="J66" s="127">
        <v>68.702</v>
      </c>
      <c r="K66" s="43">
        <f>IF(I66&gt;0,100*J66/I66,0)</f>
        <v>136.5709174038366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562.877</v>
      </c>
      <c r="I68" s="125">
        <v>573.74</v>
      </c>
      <c r="J68" s="125">
        <v>470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7.576</v>
      </c>
      <c r="I69" s="125">
        <v>6.575</v>
      </c>
      <c r="J69" s="125">
        <v>5.5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570.453</v>
      </c>
      <c r="I70" s="127">
        <v>580.315</v>
      </c>
      <c r="J70" s="127">
        <v>475.5</v>
      </c>
      <c r="K70" s="43">
        <f>IF(I70&gt;0,100*J70/I70,0)</f>
        <v>81.93825767040313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2.837</v>
      </c>
      <c r="I72" s="125">
        <v>1.412</v>
      </c>
      <c r="J72" s="125">
        <v>1.511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108.532</v>
      </c>
      <c r="I73" s="125">
        <v>70.156</v>
      </c>
      <c r="J73" s="125">
        <v>70.2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63.9</v>
      </c>
      <c r="I74" s="125">
        <v>54.5</v>
      </c>
      <c r="J74" s="125">
        <v>48.5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10.985</v>
      </c>
      <c r="I75" s="125">
        <v>7.452</v>
      </c>
      <c r="J75" s="125">
        <v>8.998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28.134</v>
      </c>
      <c r="I76" s="125">
        <v>20.179</v>
      </c>
      <c r="J76" s="125">
        <v>19.08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1.074</v>
      </c>
      <c r="I77" s="125">
        <v>0.97</v>
      </c>
      <c r="J77" s="125">
        <v>0.973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9.91</v>
      </c>
      <c r="I78" s="125">
        <v>11.724</v>
      </c>
      <c r="J78" s="125">
        <v>9.945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6.39</v>
      </c>
      <c r="I79" s="125">
        <v>6.39</v>
      </c>
      <c r="J79" s="125">
        <v>7.668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231.76200000000003</v>
      </c>
      <c r="I80" s="127">
        <v>172.783</v>
      </c>
      <c r="J80" s="127">
        <v>166.875</v>
      </c>
      <c r="K80" s="43">
        <f>IF(I80&gt;0,100*J80/I80,0)</f>
        <v>96.58068212729262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2.9</v>
      </c>
      <c r="I82" s="125">
        <v>2.068</v>
      </c>
      <c r="J82" s="125">
        <v>2.576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15</v>
      </c>
      <c r="I83" s="125">
        <v>16</v>
      </c>
      <c r="J83" s="125">
        <v>16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17.9</v>
      </c>
      <c r="I84" s="127">
        <v>18.068</v>
      </c>
      <c r="J84" s="127">
        <v>18.576</v>
      </c>
      <c r="K84" s="43">
        <f>IF(I84&gt;0,100*J84/I84,0)</f>
        <v>102.81160061988045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7382.400300539007</v>
      </c>
      <c r="I87" s="129">
        <v>5910.538640537239</v>
      </c>
      <c r="J87" s="129">
        <v>5365.202272877602</v>
      </c>
      <c r="K87" s="58">
        <f>IF(I87&gt;0,100*J87/I87,0)</f>
        <v>90.77349120231675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2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zoomScalePageLayoutView="0" workbookViewId="0" topLeftCell="B28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301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>
        <v>61.10217910328425</v>
      </c>
      <c r="I9" s="125">
        <v>61.49509076656534</v>
      </c>
      <c r="J9" s="125">
        <v>76.869</v>
      </c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56.31010607604283</v>
      </c>
      <c r="I10" s="125">
        <v>56.34285331062136</v>
      </c>
      <c r="J10" s="125">
        <v>64.794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369.8484229869996</v>
      </c>
      <c r="I11" s="125">
        <v>310.048</v>
      </c>
      <c r="J11" s="125">
        <v>372.058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251.44312602190868</v>
      </c>
      <c r="I12" s="125">
        <v>250.63320714289097</v>
      </c>
      <c r="J12" s="125">
        <v>313.291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738.7038341882354</v>
      </c>
      <c r="I13" s="127">
        <v>678.5191512200777</v>
      </c>
      <c r="J13" s="127">
        <v>827.012</v>
      </c>
      <c r="K13" s="43">
        <f>IF(I13&gt;0,100*J13/I13,0)</f>
        <v>121.8848426773084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>
        <v>1.257</v>
      </c>
      <c r="I15" s="127">
        <v>1.911</v>
      </c>
      <c r="J15" s="127">
        <v>2</v>
      </c>
      <c r="K15" s="43">
        <f>IF(I15&gt;0,100*J15/I15,0)</f>
        <v>104.65724751439036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>
        <v>0.776</v>
      </c>
      <c r="I17" s="127">
        <v>1.009</v>
      </c>
      <c r="J17" s="127">
        <v>1.073</v>
      </c>
      <c r="K17" s="43">
        <f>IF(I17&gt;0,100*J17/I17,0)</f>
        <v>106.34291377601586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570.801</v>
      </c>
      <c r="I19" s="125">
        <v>784.829</v>
      </c>
      <c r="J19" s="125">
        <v>600.843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>
        <v>10.342</v>
      </c>
      <c r="I20" s="125">
        <v>24.337</v>
      </c>
      <c r="J20" s="125">
        <v>26.039</v>
      </c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>
        <v>10.063</v>
      </c>
      <c r="I21" s="125">
        <v>15.769</v>
      </c>
      <c r="J21" s="125">
        <v>17.58</v>
      </c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591.206</v>
      </c>
      <c r="I22" s="127">
        <v>824.935</v>
      </c>
      <c r="J22" s="127">
        <v>644.462</v>
      </c>
      <c r="K22" s="43">
        <f>IF(I22&gt;0,100*J22/I22,0)</f>
        <v>78.12276118724506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684.23</v>
      </c>
      <c r="I24" s="127">
        <v>729.756</v>
      </c>
      <c r="J24" s="127">
        <v>745.526</v>
      </c>
      <c r="K24" s="43">
        <f>IF(I24&gt;0,100*J24/I24,0)</f>
        <v>102.16099627820805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1752.824</v>
      </c>
      <c r="I26" s="127">
        <v>2119.914</v>
      </c>
      <c r="J26" s="127">
        <v>2071.514</v>
      </c>
      <c r="K26" s="43">
        <f>IF(I26&gt;0,100*J26/I26,0)</f>
        <v>97.71688851528883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183.77</v>
      </c>
      <c r="I28" s="125">
        <v>136.888</v>
      </c>
      <c r="J28" s="125">
        <v>123.496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19.937</v>
      </c>
      <c r="I29" s="125">
        <v>37.753</v>
      </c>
      <c r="J29" s="125">
        <v>26.102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833.052</v>
      </c>
      <c r="I30" s="125">
        <v>948.394</v>
      </c>
      <c r="J30" s="125">
        <v>857.109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1036.759</v>
      </c>
      <c r="I31" s="127">
        <v>1123.035</v>
      </c>
      <c r="J31" s="127">
        <v>1006.707</v>
      </c>
      <c r="K31" s="43">
        <f>IF(I31&gt;0,100*J31/I31,0)</f>
        <v>89.64164073247939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2435.985</v>
      </c>
      <c r="I33" s="125">
        <v>2054.149</v>
      </c>
      <c r="J33" s="125">
        <v>1746.138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70.91</v>
      </c>
      <c r="I34" s="125">
        <v>72.233</v>
      </c>
      <c r="J34" s="125">
        <v>88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135.953</v>
      </c>
      <c r="I35" s="125">
        <v>106.374</v>
      </c>
      <c r="J35" s="125">
        <v>100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1101.283</v>
      </c>
      <c r="I36" s="125">
        <v>1056.183</v>
      </c>
      <c r="J36" s="125">
        <v>969.384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3744.131</v>
      </c>
      <c r="I37" s="127">
        <v>3288.939</v>
      </c>
      <c r="J37" s="127">
        <v>2903.522</v>
      </c>
      <c r="K37" s="43">
        <f>IF(I37&gt;0,100*J37/I37,0)</f>
        <v>88.28141841487484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45.907</v>
      </c>
      <c r="I39" s="127">
        <v>48.947</v>
      </c>
      <c r="J39" s="127">
        <v>53.833</v>
      </c>
      <c r="K39" s="43">
        <f>IF(I39&gt;0,100*J39/I39,0)</f>
        <v>109.98222567266635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23.81</v>
      </c>
      <c r="I41" s="125">
        <v>20.487</v>
      </c>
      <c r="J41" s="125">
        <v>23.5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>
        <v>504.574</v>
      </c>
      <c r="I42" s="125">
        <v>652.761</v>
      </c>
      <c r="J42" s="125">
        <v>555</v>
      </c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>
        <v>178.011</v>
      </c>
      <c r="I43" s="125">
        <v>172.307</v>
      </c>
      <c r="J43" s="125">
        <v>172.307</v>
      </c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>
        <v>0.176</v>
      </c>
      <c r="I44" s="125">
        <v>0.176</v>
      </c>
      <c r="J44" s="125">
        <v>0.15</v>
      </c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5.596</v>
      </c>
      <c r="I45" s="125">
        <v>9.377</v>
      </c>
      <c r="J45" s="125">
        <v>2.013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>
        <v>97.411</v>
      </c>
      <c r="I46" s="125">
        <v>87.042</v>
      </c>
      <c r="J46" s="125">
        <v>69.31</v>
      </c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>
        <v>19.525</v>
      </c>
      <c r="I47" s="125">
        <v>20.972</v>
      </c>
      <c r="J47" s="125">
        <v>17</v>
      </c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1047.859</v>
      </c>
      <c r="I48" s="125">
        <v>1069.08</v>
      </c>
      <c r="J48" s="125">
        <v>910.2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200.518</v>
      </c>
      <c r="I49" s="125">
        <v>235.983</v>
      </c>
      <c r="J49" s="125">
        <v>200.918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2077.48</v>
      </c>
      <c r="I50" s="127">
        <v>2268.185</v>
      </c>
      <c r="J50" s="127">
        <v>1950.3980000000001</v>
      </c>
      <c r="K50" s="43">
        <f>IF(I50&gt;0,100*J50/I50,0)</f>
        <v>85.9893703555927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177.623</v>
      </c>
      <c r="I52" s="127">
        <v>133.505</v>
      </c>
      <c r="J52" s="127">
        <v>133.572</v>
      </c>
      <c r="K52" s="43">
        <f>IF(I52&gt;0,100*J52/I52,0)</f>
        <v>100.05018538631512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4538.925</v>
      </c>
      <c r="I54" s="125">
        <v>3586.25</v>
      </c>
      <c r="J54" s="125">
        <v>3455.154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>
        <v>15633.661</v>
      </c>
      <c r="I55" s="125">
        <v>12115.053</v>
      </c>
      <c r="J55" s="125">
        <v>11208.922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4775.469</v>
      </c>
      <c r="I56" s="125">
        <v>3908</v>
      </c>
      <c r="J56" s="125">
        <v>3482.111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>
        <v>22.187</v>
      </c>
      <c r="I57" s="125">
        <v>21.938</v>
      </c>
      <c r="J57" s="125">
        <v>19.24125</v>
      </c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8059.788</v>
      </c>
      <c r="I58" s="125">
        <v>5492.083</v>
      </c>
      <c r="J58" s="125">
        <v>3909.104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33030.03</v>
      </c>
      <c r="I59" s="127">
        <v>25123.323999999997</v>
      </c>
      <c r="J59" s="127">
        <v>22074.53225</v>
      </c>
      <c r="K59" s="43">
        <f>IF(I59&gt;0,100*J59/I59,0)</f>
        <v>87.86469596937094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323</v>
      </c>
      <c r="I61" s="125">
        <v>186.385</v>
      </c>
      <c r="J61" s="125">
        <v>266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5.1</v>
      </c>
      <c r="I62" s="125">
        <v>4.316</v>
      </c>
      <c r="J62" s="125">
        <v>4.9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2675.542</v>
      </c>
      <c r="I63" s="125">
        <v>1773.972</v>
      </c>
      <c r="J63" s="125">
        <v>1980.458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3003.642</v>
      </c>
      <c r="I64" s="127">
        <v>1964.673</v>
      </c>
      <c r="J64" s="127">
        <v>2251.358</v>
      </c>
      <c r="K64" s="43">
        <f>IF(I64&gt;0,100*J64/I64,0)</f>
        <v>114.5919957163355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944.17767</v>
      </c>
      <c r="I66" s="127">
        <v>624.071</v>
      </c>
      <c r="J66" s="127">
        <v>638.207</v>
      </c>
      <c r="K66" s="43">
        <f>IF(I66&gt;0,100*J66/I66,0)</f>
        <v>102.26512688460126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4152.044</v>
      </c>
      <c r="I68" s="125">
        <v>4245.68</v>
      </c>
      <c r="J68" s="125">
        <v>3480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28.859</v>
      </c>
      <c r="I69" s="125">
        <v>25.883</v>
      </c>
      <c r="J69" s="125">
        <v>21.651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4180.903</v>
      </c>
      <c r="I70" s="127">
        <v>4271.563</v>
      </c>
      <c r="J70" s="127">
        <v>3501.651</v>
      </c>
      <c r="K70" s="43">
        <f>IF(I70&gt;0,100*J70/I70,0)</f>
        <v>81.9758715954792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11.808</v>
      </c>
      <c r="I72" s="125">
        <v>2.994</v>
      </c>
      <c r="J72" s="125">
        <v>3.204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650.89</v>
      </c>
      <c r="I73" s="125">
        <v>425.518</v>
      </c>
      <c r="J73" s="125">
        <v>427.88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474.741</v>
      </c>
      <c r="I74" s="125">
        <v>397.2545</v>
      </c>
      <c r="J74" s="125">
        <v>334.65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14.756</v>
      </c>
      <c r="I75" s="125">
        <v>15.438</v>
      </c>
      <c r="J75" s="125">
        <v>18.641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176.897</v>
      </c>
      <c r="I76" s="125">
        <v>126.8807</v>
      </c>
      <c r="J76" s="125">
        <v>131.319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7.725</v>
      </c>
      <c r="I77" s="125">
        <v>7.266</v>
      </c>
      <c r="J77" s="125">
        <v>7.291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69.43</v>
      </c>
      <c r="I78" s="125">
        <v>102.851</v>
      </c>
      <c r="J78" s="125">
        <v>88.915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5.721</v>
      </c>
      <c r="I79" s="125">
        <v>8.2795</v>
      </c>
      <c r="J79" s="125">
        <v>10.07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1411.9679999999998</v>
      </c>
      <c r="I80" s="127">
        <v>1086.4817</v>
      </c>
      <c r="J80" s="127">
        <v>1021.9699999999999</v>
      </c>
      <c r="K80" s="43">
        <f>IF(I80&gt;0,100*J80/I80,0)</f>
        <v>94.0623298119057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20.223</v>
      </c>
      <c r="I82" s="125">
        <v>14.394</v>
      </c>
      <c r="J82" s="125">
        <v>18.385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108</v>
      </c>
      <c r="I83" s="125">
        <v>112</v>
      </c>
      <c r="J83" s="125">
        <v>112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128.223</v>
      </c>
      <c r="I84" s="127">
        <v>126.394</v>
      </c>
      <c r="J84" s="127">
        <v>130.385</v>
      </c>
      <c r="K84" s="43">
        <f>IF(I84&gt;0,100*J84/I84,0)</f>
        <v>103.15758659430035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53549.84050418823</v>
      </c>
      <c r="I87" s="129">
        <v>44415.16185122008</v>
      </c>
      <c r="J87" s="129">
        <v>39957.722250000006</v>
      </c>
      <c r="K87" s="58">
        <f>IF(I87&gt;0,100*J87/I87,0)</f>
        <v>89.96414869284636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2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zoomScalePageLayoutView="0" workbookViewId="0" topLeftCell="A5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/>
      <c r="I28" s="125"/>
      <c r="J28" s="125"/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2.304</v>
      </c>
      <c r="I29" s="125">
        <v>4.65</v>
      </c>
      <c r="J29" s="125">
        <v>2.598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/>
      <c r="I30" s="125"/>
      <c r="J30" s="125"/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2.304</v>
      </c>
      <c r="I31" s="127">
        <v>4.65</v>
      </c>
      <c r="J31" s="127">
        <v>2.598</v>
      </c>
      <c r="K31" s="43">
        <f>IF(I31&gt;0,100*J31/I31,0)</f>
        <v>55.87096774193548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/>
      <c r="I33" s="125"/>
      <c r="J33" s="125"/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0.002</v>
      </c>
      <c r="I34" s="125">
        <v>0.002</v>
      </c>
      <c r="J34" s="125"/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/>
      <c r="I35" s="125"/>
      <c r="J35" s="125">
        <v>0.15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0.36</v>
      </c>
      <c r="I36" s="125">
        <v>0.4</v>
      </c>
      <c r="J36" s="125">
        <v>1.029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0.362</v>
      </c>
      <c r="I37" s="127">
        <v>0.402</v>
      </c>
      <c r="J37" s="127">
        <v>1.1789999999999998</v>
      </c>
      <c r="K37" s="43">
        <f>IF(I37&gt;0,100*J37/I37,0)</f>
        <v>293.28358208955217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0.03</v>
      </c>
      <c r="I39" s="127">
        <v>0.11</v>
      </c>
      <c r="J39" s="127">
        <v>0.06</v>
      </c>
      <c r="K39" s="43">
        <f>IF(I39&gt;0,100*J39/I39,0)</f>
        <v>54.54545454545455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/>
      <c r="I41" s="125"/>
      <c r="J41" s="125"/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1.2</v>
      </c>
      <c r="I45" s="125">
        <v>0.73</v>
      </c>
      <c r="J45" s="125">
        <v>0.7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/>
      <c r="I48" s="125"/>
      <c r="J48" s="125"/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/>
      <c r="I49" s="125"/>
      <c r="J49" s="125"/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1.2</v>
      </c>
      <c r="I50" s="127">
        <v>0.73</v>
      </c>
      <c r="J50" s="127">
        <v>0.7</v>
      </c>
      <c r="K50" s="43">
        <f>IF(I50&gt;0,100*J50/I50,0)</f>
        <v>95.89041095890411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0.134</v>
      </c>
      <c r="I52" s="127">
        <v>0.107</v>
      </c>
      <c r="J52" s="127">
        <v>0.169</v>
      </c>
      <c r="K52" s="43">
        <f>IF(I52&gt;0,100*J52/I52,0)</f>
        <v>157.94392523364488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0.5</v>
      </c>
      <c r="I54" s="125">
        <v>0.5</v>
      </c>
      <c r="J54" s="125">
        <v>0.45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/>
      <c r="I55" s="125"/>
      <c r="J55" s="125"/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0.015</v>
      </c>
      <c r="I56" s="125"/>
      <c r="J56" s="125"/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/>
      <c r="I57" s="125"/>
      <c r="J57" s="125"/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/>
      <c r="I58" s="125"/>
      <c r="J58" s="125"/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0.515</v>
      </c>
      <c r="I59" s="127">
        <v>0.5</v>
      </c>
      <c r="J59" s="127">
        <v>0.45</v>
      </c>
      <c r="K59" s="43">
        <f>IF(I59&gt;0,100*J59/I59,0)</f>
        <v>90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0.35</v>
      </c>
      <c r="I61" s="125">
        <v>0.15</v>
      </c>
      <c r="J61" s="125">
        <v>0.328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0.033</v>
      </c>
      <c r="I62" s="125">
        <v>0.026</v>
      </c>
      <c r="J62" s="125"/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0.08</v>
      </c>
      <c r="I63" s="125">
        <v>0.036</v>
      </c>
      <c r="J63" s="125">
        <v>0.09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0.463</v>
      </c>
      <c r="I64" s="127">
        <v>0.212</v>
      </c>
      <c r="J64" s="127">
        <v>0.41800000000000004</v>
      </c>
      <c r="K64" s="43">
        <f>IF(I64&gt;0,100*J64/I64,0)</f>
        <v>197.16981132075475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2.15</v>
      </c>
      <c r="I66" s="127">
        <v>1.788</v>
      </c>
      <c r="J66" s="127">
        <v>1.518</v>
      </c>
      <c r="K66" s="43">
        <f>IF(I66&gt;0,100*J66/I66,0)</f>
        <v>84.8993288590604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78</v>
      </c>
      <c r="I68" s="125">
        <v>45</v>
      </c>
      <c r="J68" s="125">
        <v>61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30</v>
      </c>
      <c r="I69" s="125">
        <v>19</v>
      </c>
      <c r="J69" s="125">
        <v>30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108</v>
      </c>
      <c r="I70" s="127">
        <v>64</v>
      </c>
      <c r="J70" s="127">
        <v>91</v>
      </c>
      <c r="K70" s="43">
        <f>IF(I70&gt;0,100*J70/I70,0)</f>
        <v>142.1875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0.793</v>
      </c>
      <c r="I72" s="125">
        <v>0.388</v>
      </c>
      <c r="J72" s="125">
        <v>0.74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0.04</v>
      </c>
      <c r="I73" s="125">
        <v>0.053</v>
      </c>
      <c r="J73" s="125">
        <v>0.051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71.362</v>
      </c>
      <c r="I74" s="125">
        <v>55.585</v>
      </c>
      <c r="J74" s="125">
        <v>75.1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0.091</v>
      </c>
      <c r="I75" s="125">
        <v>0.09</v>
      </c>
      <c r="J75" s="125">
        <v>0.043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2.2</v>
      </c>
      <c r="I76" s="125">
        <v>4.58</v>
      </c>
      <c r="J76" s="125">
        <v>4.358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0.8</v>
      </c>
      <c r="I77" s="125">
        <v>0.644</v>
      </c>
      <c r="J77" s="125">
        <v>0.591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54.28</v>
      </c>
      <c r="I78" s="125">
        <v>50.525</v>
      </c>
      <c r="J78" s="125">
        <v>59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305.019</v>
      </c>
      <c r="I79" s="125">
        <v>330.175</v>
      </c>
      <c r="J79" s="125">
        <v>270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434.585</v>
      </c>
      <c r="I80" s="127">
        <v>442.04</v>
      </c>
      <c r="J80" s="127">
        <v>409.883</v>
      </c>
      <c r="K80" s="43">
        <f>IF(I80&gt;0,100*J80/I80,0)</f>
        <v>92.7253189756583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0.19</v>
      </c>
      <c r="I82" s="125">
        <v>0.1</v>
      </c>
      <c r="J82" s="125">
        <v>0.34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/>
      <c r="I83" s="125">
        <v>0.002</v>
      </c>
      <c r="J83" s="125">
        <v>0.004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0.19</v>
      </c>
      <c r="I84" s="127">
        <v>0.10200000000000001</v>
      </c>
      <c r="J84" s="127">
        <v>0.34400000000000003</v>
      </c>
      <c r="K84" s="43">
        <f>IF(I84&gt;0,100*J84/I84,0)</f>
        <v>337.25490196078437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549.933</v>
      </c>
      <c r="I87" s="129">
        <v>514.641</v>
      </c>
      <c r="J87" s="129">
        <v>508.31899999999996</v>
      </c>
      <c r="K87" s="58">
        <f>IF(I87&gt;0,100*J87/I87,0)</f>
        <v>98.77157086201838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2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Hoja64"/>
  <dimension ref="A1:K625"/>
  <sheetViews>
    <sheetView view="pageBreakPreview" zoomScale="80" zoomScaleSheetLayoutView="80" zoomScalePageLayoutView="0" workbookViewId="0" topLeftCell="A49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0.00885</v>
      </c>
      <c r="I10" s="125">
        <v>0.005386</v>
      </c>
      <c r="J10" s="125">
        <v>0.005386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0.002685</v>
      </c>
      <c r="I11" s="125">
        <v>0.002685</v>
      </c>
      <c r="J11" s="125">
        <v>0.002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0.015705</v>
      </c>
      <c r="I12" s="125">
        <v>0.01316</v>
      </c>
      <c r="J12" s="125">
        <v>0.01316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0.02724</v>
      </c>
      <c r="I13" s="127">
        <v>0.021231</v>
      </c>
      <c r="J13" s="127">
        <v>0.020546000000000002</v>
      </c>
      <c r="K13" s="43">
        <f>IF(I13&gt;0,100*J13/I13,0)</f>
        <v>96.77358579435732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0.4</v>
      </c>
      <c r="I19" s="125">
        <v>0.55</v>
      </c>
      <c r="J19" s="125">
        <v>0.44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0.4</v>
      </c>
      <c r="I22" s="127">
        <v>0.55</v>
      </c>
      <c r="J22" s="127">
        <v>0.44</v>
      </c>
      <c r="K22" s="43">
        <f>IF(I22&gt;0,100*J22/I22,0)</f>
        <v>80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21.585</v>
      </c>
      <c r="I24" s="127">
        <v>18.815</v>
      </c>
      <c r="J24" s="127">
        <v>18.824</v>
      </c>
      <c r="K24" s="43">
        <f>IF(I24&gt;0,100*J24/I24,0)</f>
        <v>100.04783417486048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11.386</v>
      </c>
      <c r="I26" s="127">
        <v>8.98</v>
      </c>
      <c r="J26" s="127">
        <v>10</v>
      </c>
      <c r="K26" s="43">
        <f>IF(I26&gt;0,100*J26/I26,0)</f>
        <v>111.35857461024499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13.406</v>
      </c>
      <c r="I28" s="125">
        <v>8.652</v>
      </c>
      <c r="J28" s="125">
        <v>8.691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19.014</v>
      </c>
      <c r="I29" s="125">
        <v>40.34</v>
      </c>
      <c r="J29" s="125">
        <v>7.759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30.228</v>
      </c>
      <c r="I30" s="125">
        <v>34.128</v>
      </c>
      <c r="J30" s="125">
        <v>33.249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62.648</v>
      </c>
      <c r="I31" s="127">
        <v>83.12</v>
      </c>
      <c r="J31" s="127">
        <v>49.699000000000005</v>
      </c>
      <c r="K31" s="43">
        <f>IF(I31&gt;0,100*J31/I31,0)</f>
        <v>59.791867179980756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4.263</v>
      </c>
      <c r="I33" s="125">
        <v>3.171</v>
      </c>
      <c r="J33" s="125">
        <v>3.2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4.103</v>
      </c>
      <c r="I34" s="125">
        <v>4</v>
      </c>
      <c r="J34" s="125">
        <v>4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50.099</v>
      </c>
      <c r="I35" s="125">
        <v>43.207</v>
      </c>
      <c r="J35" s="125">
        <v>45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69.422</v>
      </c>
      <c r="I36" s="125">
        <v>130.286</v>
      </c>
      <c r="J36" s="125">
        <v>96.369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127.887</v>
      </c>
      <c r="I37" s="127">
        <v>180.664</v>
      </c>
      <c r="J37" s="127">
        <v>148.56900000000002</v>
      </c>
      <c r="K37" s="43">
        <f>IF(I37&gt;0,100*J37/I37,0)</f>
        <v>82.23497763804633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3.729</v>
      </c>
      <c r="I39" s="127">
        <v>2.804</v>
      </c>
      <c r="J39" s="127">
        <v>3</v>
      </c>
      <c r="K39" s="43">
        <f>IF(I39&gt;0,100*J39/I39,0)</f>
        <v>106.99001426533525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8.418</v>
      </c>
      <c r="I41" s="125">
        <v>2.145</v>
      </c>
      <c r="J41" s="125">
        <v>7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2.6</v>
      </c>
      <c r="I45" s="125">
        <v>2.299</v>
      </c>
      <c r="J45" s="125">
        <v>1.8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2.553</v>
      </c>
      <c r="I48" s="125">
        <v>2.35</v>
      </c>
      <c r="J48" s="125">
        <v>1.35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0.511</v>
      </c>
      <c r="I49" s="125">
        <v>0.45</v>
      </c>
      <c r="J49" s="125">
        <v>0.4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14.081999999999997</v>
      </c>
      <c r="I50" s="127">
        <v>7.244000000000001</v>
      </c>
      <c r="J50" s="127">
        <v>10.55</v>
      </c>
      <c r="K50" s="43">
        <f>IF(I50&gt;0,100*J50/I50,0)</f>
        <v>145.63776918829376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27.673</v>
      </c>
      <c r="I52" s="127">
        <v>5.592</v>
      </c>
      <c r="J52" s="127">
        <v>6.527</v>
      </c>
      <c r="K52" s="43">
        <f>IF(I52&gt;0,100*J52/I52,0)</f>
        <v>116.72031473533622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69.79</v>
      </c>
      <c r="I54" s="125">
        <v>34.925</v>
      </c>
      <c r="J54" s="125">
        <v>38.489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>
        <v>321.957</v>
      </c>
      <c r="I55" s="125">
        <v>110.419</v>
      </c>
      <c r="J55" s="125">
        <v>180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39.31875</v>
      </c>
      <c r="I56" s="125">
        <v>13.24</v>
      </c>
      <c r="J56" s="125">
        <v>16.622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>
        <v>14.14</v>
      </c>
      <c r="I57" s="125">
        <v>4.147</v>
      </c>
      <c r="J57" s="125">
        <v>3.803</v>
      </c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286.641</v>
      </c>
      <c r="I58" s="125">
        <v>83.233</v>
      </c>
      <c r="J58" s="125">
        <v>97.158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731.84675</v>
      </c>
      <c r="I59" s="127">
        <v>245.964</v>
      </c>
      <c r="J59" s="127">
        <v>336.072</v>
      </c>
      <c r="K59" s="43">
        <f>IF(I59&gt;0,100*J59/I59,0)</f>
        <v>136.63462945796945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39.3</v>
      </c>
      <c r="I61" s="125">
        <v>25</v>
      </c>
      <c r="J61" s="125">
        <v>26.5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21.5</v>
      </c>
      <c r="I62" s="125">
        <v>21.95</v>
      </c>
      <c r="J62" s="125">
        <v>16.3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32.019</v>
      </c>
      <c r="I63" s="125">
        <v>19.5</v>
      </c>
      <c r="J63" s="125">
        <v>50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92.81899999999999</v>
      </c>
      <c r="I64" s="127">
        <v>66.45</v>
      </c>
      <c r="J64" s="127">
        <v>92.8</v>
      </c>
      <c r="K64" s="43">
        <f>IF(I64&gt;0,100*J64/I64,0)</f>
        <v>139.65387509405568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52.523</v>
      </c>
      <c r="I66" s="127">
        <v>37.045</v>
      </c>
      <c r="J66" s="127">
        <v>59.619</v>
      </c>
      <c r="K66" s="43">
        <f>IF(I66&gt;0,100*J66/I66,0)</f>
        <v>160.93669860979887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274.75</v>
      </c>
      <c r="I68" s="125">
        <v>170</v>
      </c>
      <c r="J68" s="125">
        <v>202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71.2</v>
      </c>
      <c r="I69" s="125">
        <v>40</v>
      </c>
      <c r="J69" s="125">
        <v>50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345.95</v>
      </c>
      <c r="I70" s="127">
        <v>210</v>
      </c>
      <c r="J70" s="127">
        <v>252</v>
      </c>
      <c r="K70" s="43">
        <f>IF(I70&gt;0,100*J70/I70,0)</f>
        <v>120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52.609</v>
      </c>
      <c r="I72" s="125">
        <v>53.102</v>
      </c>
      <c r="J72" s="125">
        <v>61.609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47.553</v>
      </c>
      <c r="I73" s="125">
        <v>44.5</v>
      </c>
      <c r="J73" s="125">
        <v>53.315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1851.667</v>
      </c>
      <c r="I74" s="125">
        <v>795.895</v>
      </c>
      <c r="J74" s="125">
        <v>1279.807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687.281</v>
      </c>
      <c r="I75" s="125">
        <v>427.444</v>
      </c>
      <c r="J75" s="125">
        <v>450.494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25.984</v>
      </c>
      <c r="I76" s="125">
        <v>35.444</v>
      </c>
      <c r="J76" s="125">
        <v>24.906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3595.872</v>
      </c>
      <c r="I77" s="125">
        <v>1021.069</v>
      </c>
      <c r="J77" s="125">
        <v>2200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394.357</v>
      </c>
      <c r="I78" s="125">
        <v>306.584</v>
      </c>
      <c r="J78" s="125">
        <v>381.534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578.222</v>
      </c>
      <c r="I79" s="125">
        <v>493.166</v>
      </c>
      <c r="J79" s="125">
        <v>507.539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7233.544999999999</v>
      </c>
      <c r="I80" s="127">
        <v>3177.2039999999997</v>
      </c>
      <c r="J80" s="127">
        <v>4959.204</v>
      </c>
      <c r="K80" s="43">
        <f>IF(I80&gt;0,100*J80/I80,0)</f>
        <v>156.08705012331598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0.072</v>
      </c>
      <c r="I82" s="125">
        <v>0.072</v>
      </c>
      <c r="J82" s="125">
        <v>0.334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0.04</v>
      </c>
      <c r="I83" s="125">
        <v>0.042</v>
      </c>
      <c r="J83" s="125">
        <v>0.042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0.11199999999999999</v>
      </c>
      <c r="I84" s="127">
        <v>0.11399999999999999</v>
      </c>
      <c r="J84" s="127">
        <v>0.376</v>
      </c>
      <c r="K84" s="43">
        <f>IF(I84&gt;0,100*J84/I84,0)</f>
        <v>329.8245614035088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8726.212989999998</v>
      </c>
      <c r="I87" s="129">
        <v>4044.5672309999995</v>
      </c>
      <c r="J87" s="129">
        <v>5947.700546</v>
      </c>
      <c r="K87" s="58">
        <f>IF(I87&gt;0,100*J87/I87,0)</f>
        <v>147.0540655230859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2" useFirstPageNumber="1" horizontalDpi="600" verticalDpi="600" orientation="portrait" paperSize="9" scale="72" r:id="rId1"/>
  <headerFooter alignWithMargins="0">
    <oddFooter>&amp;C&amp;P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codeName="Hoja65"/>
  <dimension ref="A1:K625"/>
  <sheetViews>
    <sheetView view="pageBreakPreview" zoomScale="80" zoomScaleSheetLayoutView="80" zoomScalePageLayoutView="0" workbookViewId="0" topLeftCell="A41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124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>
        <v>0.00177</v>
      </c>
      <c r="I10" s="125">
        <v>0.00120667</v>
      </c>
      <c r="J10" s="125">
        <v>0.00120667</v>
      </c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>
        <v>0.000537</v>
      </c>
      <c r="I11" s="125">
        <v>0.00537</v>
      </c>
      <c r="J11" s="125">
        <v>0.0005</v>
      </c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>
        <v>0.003141</v>
      </c>
      <c r="I12" s="125">
        <v>0.002632</v>
      </c>
      <c r="J12" s="125">
        <v>0.0026320000000000002</v>
      </c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>
        <v>0.005448</v>
      </c>
      <c r="I13" s="127">
        <v>0.009208669999999999</v>
      </c>
      <c r="J13" s="127">
        <v>0.00433867</v>
      </c>
      <c r="K13" s="43">
        <f>IF(I13&gt;0,100*J13/I13,0)</f>
        <v>47.11505570294082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>
        <v>0.109</v>
      </c>
      <c r="I19" s="125">
        <v>0.11</v>
      </c>
      <c r="J19" s="125">
        <v>0.088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>
        <v>0.109</v>
      </c>
      <c r="I22" s="127">
        <v>0.11</v>
      </c>
      <c r="J22" s="127">
        <v>0.088</v>
      </c>
      <c r="K22" s="43">
        <f>IF(I22&gt;0,100*J22/I22,0)</f>
        <v>79.99999999999999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>
        <v>4.093</v>
      </c>
      <c r="I24" s="127">
        <v>3.763</v>
      </c>
      <c r="J24" s="127">
        <v>3.765</v>
      </c>
      <c r="K24" s="43">
        <f>IF(I24&gt;0,100*J24/I24,0)</f>
        <v>100.05314908317831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>
        <v>2.07241</v>
      </c>
      <c r="I26" s="127">
        <v>1.543</v>
      </c>
      <c r="J26" s="127">
        <v>1.75</v>
      </c>
      <c r="K26" s="43">
        <f>IF(I26&gt;0,100*J26/I26,0)</f>
        <v>113.41542449773169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/>
      <c r="D28" s="31"/>
      <c r="E28" s="31"/>
      <c r="F28" s="32"/>
      <c r="G28" s="32"/>
      <c r="H28" s="125">
        <v>2.69366</v>
      </c>
      <c r="I28" s="125">
        <v>2.08</v>
      </c>
      <c r="J28" s="125">
        <v>2.144</v>
      </c>
      <c r="K28" s="34"/>
    </row>
    <row r="29" spans="1:11" s="35" customFormat="1" ht="11.25" customHeight="1">
      <c r="A29" s="37" t="s">
        <v>22</v>
      </c>
      <c r="B29" s="30"/>
      <c r="C29" s="31"/>
      <c r="D29" s="31"/>
      <c r="E29" s="31"/>
      <c r="F29" s="32"/>
      <c r="G29" s="32"/>
      <c r="H29" s="125">
        <v>5.157649999999999</v>
      </c>
      <c r="I29" s="125">
        <v>8.068</v>
      </c>
      <c r="J29" s="125">
        <v>1.706</v>
      </c>
      <c r="K29" s="34"/>
    </row>
    <row r="30" spans="1:11" s="35" customFormat="1" ht="11.25" customHeight="1">
      <c r="A30" s="37" t="s">
        <v>23</v>
      </c>
      <c r="B30" s="30"/>
      <c r="C30" s="31"/>
      <c r="D30" s="31"/>
      <c r="E30" s="31"/>
      <c r="F30" s="32"/>
      <c r="G30" s="32"/>
      <c r="H30" s="125">
        <v>6.09486</v>
      </c>
      <c r="I30" s="125">
        <v>6.665</v>
      </c>
      <c r="J30" s="125">
        <v>6.756</v>
      </c>
      <c r="K30" s="34"/>
    </row>
    <row r="31" spans="1:11" s="44" customFormat="1" ht="11.25" customHeight="1">
      <c r="A31" s="45" t="s">
        <v>24</v>
      </c>
      <c r="B31" s="39"/>
      <c r="C31" s="40"/>
      <c r="D31" s="40"/>
      <c r="E31" s="40"/>
      <c r="F31" s="41"/>
      <c r="G31" s="42"/>
      <c r="H31" s="126">
        <v>13.946169999999999</v>
      </c>
      <c r="I31" s="127">
        <v>16.813</v>
      </c>
      <c r="J31" s="127">
        <v>10.606</v>
      </c>
      <c r="K31" s="43">
        <f>IF(I31&gt;0,100*J31/I31,0)</f>
        <v>63.0821388211503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/>
      <c r="D33" s="31"/>
      <c r="E33" s="31"/>
      <c r="F33" s="32"/>
      <c r="G33" s="32"/>
      <c r="H33" s="125">
        <v>0.8445900000000001</v>
      </c>
      <c r="I33" s="125">
        <v>0.497</v>
      </c>
      <c r="J33" s="125">
        <v>0.576</v>
      </c>
      <c r="K33" s="34"/>
    </row>
    <row r="34" spans="1:11" s="35" customFormat="1" ht="11.25" customHeight="1">
      <c r="A34" s="37" t="s">
        <v>26</v>
      </c>
      <c r="B34" s="30"/>
      <c r="C34" s="31"/>
      <c r="D34" s="31"/>
      <c r="E34" s="31"/>
      <c r="F34" s="32"/>
      <c r="G34" s="32"/>
      <c r="H34" s="125">
        <v>0.68245</v>
      </c>
      <c r="I34" s="125">
        <v>0.685</v>
      </c>
      <c r="J34" s="125">
        <v>0.675</v>
      </c>
      <c r="K34" s="34"/>
    </row>
    <row r="35" spans="1:11" s="35" customFormat="1" ht="11.25" customHeight="1">
      <c r="A35" s="37" t="s">
        <v>27</v>
      </c>
      <c r="B35" s="30"/>
      <c r="C35" s="31"/>
      <c r="D35" s="31"/>
      <c r="E35" s="31"/>
      <c r="F35" s="32"/>
      <c r="G35" s="32"/>
      <c r="H35" s="125">
        <v>10.51841</v>
      </c>
      <c r="I35" s="125">
        <v>8.3</v>
      </c>
      <c r="J35" s="125">
        <v>9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>
        <v>14</v>
      </c>
      <c r="I36" s="125">
        <v>27.409</v>
      </c>
      <c r="J36" s="125">
        <v>19.274</v>
      </c>
      <c r="K36" s="34"/>
    </row>
    <row r="37" spans="1:11" s="44" customFormat="1" ht="11.25" customHeight="1">
      <c r="A37" s="38" t="s">
        <v>29</v>
      </c>
      <c r="B37" s="39"/>
      <c r="C37" s="40"/>
      <c r="D37" s="40"/>
      <c r="E37" s="40"/>
      <c r="F37" s="41"/>
      <c r="G37" s="42"/>
      <c r="H37" s="126">
        <v>26.04545</v>
      </c>
      <c r="I37" s="127">
        <v>36.891</v>
      </c>
      <c r="J37" s="127">
        <v>29.525</v>
      </c>
      <c r="K37" s="43">
        <f>IF(I37&gt;0,100*J37/I37,0)</f>
        <v>80.03307039657369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/>
      <c r="D39" s="40"/>
      <c r="E39" s="40"/>
      <c r="F39" s="41"/>
      <c r="G39" s="42"/>
      <c r="H39" s="126">
        <v>0.55501</v>
      </c>
      <c r="I39" s="127">
        <v>0.421</v>
      </c>
      <c r="J39" s="127">
        <v>0.45</v>
      </c>
      <c r="K39" s="43">
        <f>IF(I39&gt;0,100*J39/I39,0)</f>
        <v>106.88836104513065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25">
        <v>1.437</v>
      </c>
      <c r="I41" s="125">
        <v>0.429</v>
      </c>
      <c r="J41" s="125">
        <v>1.12</v>
      </c>
      <c r="K41" s="34"/>
    </row>
    <row r="42" spans="1:11" s="35" customFormat="1" ht="11.25" customHeight="1">
      <c r="A42" s="37" t="s">
        <v>32</v>
      </c>
      <c r="B42" s="30"/>
      <c r="C42" s="31"/>
      <c r="D42" s="31"/>
      <c r="E42" s="31"/>
      <c r="F42" s="32"/>
      <c r="G42" s="32"/>
      <c r="H42" s="125"/>
      <c r="I42" s="125"/>
      <c r="J42" s="125"/>
      <c r="K42" s="34"/>
    </row>
    <row r="43" spans="1:11" s="35" customFormat="1" ht="11.25" customHeight="1">
      <c r="A43" s="37" t="s">
        <v>33</v>
      </c>
      <c r="B43" s="30"/>
      <c r="C43" s="31"/>
      <c r="D43" s="31"/>
      <c r="E43" s="31"/>
      <c r="F43" s="32"/>
      <c r="G43" s="32"/>
      <c r="H43" s="125"/>
      <c r="I43" s="125"/>
      <c r="J43" s="125"/>
      <c r="K43" s="34"/>
    </row>
    <row r="44" spans="1:11" s="35" customFormat="1" ht="11.25" customHeight="1">
      <c r="A44" s="37" t="s">
        <v>34</v>
      </c>
      <c r="B44" s="30"/>
      <c r="C44" s="31"/>
      <c r="D44" s="31"/>
      <c r="E44" s="31"/>
      <c r="F44" s="32"/>
      <c r="G44" s="32"/>
      <c r="H44" s="125"/>
      <c r="I44" s="125"/>
      <c r="J44" s="125"/>
      <c r="K44" s="34"/>
    </row>
    <row r="45" spans="1:11" s="35" customFormat="1" ht="11.25" customHeight="1">
      <c r="A45" s="37" t="s">
        <v>35</v>
      </c>
      <c r="B45" s="30"/>
      <c r="C45" s="31"/>
      <c r="D45" s="31"/>
      <c r="E45" s="31"/>
      <c r="F45" s="32"/>
      <c r="G45" s="32"/>
      <c r="H45" s="125">
        <v>0.295</v>
      </c>
      <c r="I45" s="125">
        <v>0.243</v>
      </c>
      <c r="J45" s="125">
        <v>0.21</v>
      </c>
      <c r="K45" s="34"/>
    </row>
    <row r="46" spans="1:11" s="35" customFormat="1" ht="11.25" customHeight="1">
      <c r="A46" s="37" t="s">
        <v>36</v>
      </c>
      <c r="B46" s="30"/>
      <c r="C46" s="31"/>
      <c r="D46" s="31"/>
      <c r="E46" s="31"/>
      <c r="F46" s="32"/>
      <c r="G46" s="32"/>
      <c r="H46" s="125"/>
      <c r="I46" s="125"/>
      <c r="J46" s="125"/>
      <c r="K46" s="34"/>
    </row>
    <row r="47" spans="1:11" s="35" customFormat="1" ht="11.25" customHeight="1">
      <c r="A47" s="37" t="s">
        <v>37</v>
      </c>
      <c r="B47" s="30"/>
      <c r="C47" s="31"/>
      <c r="D47" s="31"/>
      <c r="E47" s="31"/>
      <c r="F47" s="32"/>
      <c r="G47" s="32"/>
      <c r="H47" s="125"/>
      <c r="I47" s="125"/>
      <c r="J47" s="125"/>
      <c r="K47" s="34"/>
    </row>
    <row r="48" spans="1:11" s="35" customFormat="1" ht="11.25" customHeight="1">
      <c r="A48" s="37" t="s">
        <v>38</v>
      </c>
      <c r="B48" s="30"/>
      <c r="C48" s="31"/>
      <c r="D48" s="31"/>
      <c r="E48" s="31"/>
      <c r="F48" s="32"/>
      <c r="G48" s="32"/>
      <c r="H48" s="125">
        <v>0.511</v>
      </c>
      <c r="I48" s="125">
        <v>0.423</v>
      </c>
      <c r="J48" s="125">
        <v>0.243</v>
      </c>
      <c r="K48" s="34"/>
    </row>
    <row r="49" spans="1:11" s="35" customFormat="1" ht="11.25" customHeight="1">
      <c r="A49" s="37" t="s">
        <v>39</v>
      </c>
      <c r="B49" s="30"/>
      <c r="C49" s="31"/>
      <c r="D49" s="31"/>
      <c r="E49" s="31"/>
      <c r="F49" s="32"/>
      <c r="G49" s="32"/>
      <c r="H49" s="125">
        <v>0.046</v>
      </c>
      <c r="I49" s="125">
        <v>0.046</v>
      </c>
      <c r="J49" s="125">
        <v>0.04</v>
      </c>
      <c r="K49" s="34"/>
    </row>
    <row r="50" spans="1:11" s="44" customFormat="1" ht="11.25" customHeight="1">
      <c r="A50" s="45" t="s">
        <v>40</v>
      </c>
      <c r="B50" s="39"/>
      <c r="C50" s="40"/>
      <c r="D50" s="40"/>
      <c r="E50" s="40"/>
      <c r="F50" s="41"/>
      <c r="G50" s="42"/>
      <c r="H50" s="126">
        <v>2.2889999999999997</v>
      </c>
      <c r="I50" s="127">
        <v>1.141</v>
      </c>
      <c r="J50" s="127">
        <v>1.613</v>
      </c>
      <c r="K50" s="43">
        <f>IF(I50&gt;0,100*J50/I50,0)</f>
        <v>141.3672217353199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/>
      <c r="D52" s="40"/>
      <c r="E52" s="40"/>
      <c r="F52" s="41"/>
      <c r="G52" s="42"/>
      <c r="H52" s="126">
        <v>6.088</v>
      </c>
      <c r="I52" s="127">
        <v>1.152</v>
      </c>
      <c r="J52" s="127">
        <v>1.39</v>
      </c>
      <c r="K52" s="43">
        <f>IF(I52&gt;0,100*J52/I52,0)</f>
        <v>120.65972222222223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/>
      <c r="D54" s="31"/>
      <c r="E54" s="31"/>
      <c r="F54" s="32"/>
      <c r="G54" s="32"/>
      <c r="H54" s="125">
        <v>14.258</v>
      </c>
      <c r="I54" s="125">
        <v>6.985</v>
      </c>
      <c r="J54" s="125">
        <v>7.698</v>
      </c>
      <c r="K54" s="34"/>
    </row>
    <row r="55" spans="1:11" s="35" customFormat="1" ht="11.25" customHeight="1">
      <c r="A55" s="37" t="s">
        <v>43</v>
      </c>
      <c r="B55" s="30"/>
      <c r="C55" s="31"/>
      <c r="D55" s="31"/>
      <c r="E55" s="31"/>
      <c r="F55" s="32"/>
      <c r="G55" s="32"/>
      <c r="H55" s="125">
        <v>67.51906</v>
      </c>
      <c r="I55" s="125">
        <v>23.426</v>
      </c>
      <c r="J55" s="125">
        <v>38</v>
      </c>
      <c r="K55" s="34"/>
    </row>
    <row r="56" spans="1:11" s="35" customFormat="1" ht="11.25" customHeight="1">
      <c r="A56" s="37" t="s">
        <v>44</v>
      </c>
      <c r="B56" s="30"/>
      <c r="C56" s="31"/>
      <c r="D56" s="31"/>
      <c r="E56" s="31"/>
      <c r="F56" s="32"/>
      <c r="G56" s="32"/>
      <c r="H56" s="125">
        <v>7.86375</v>
      </c>
      <c r="I56" s="125">
        <v>2.585</v>
      </c>
      <c r="J56" s="125">
        <v>3.324</v>
      </c>
      <c r="K56" s="34"/>
    </row>
    <row r="57" spans="1:11" s="35" customFormat="1" ht="11.25" customHeight="1">
      <c r="A57" s="37" t="s">
        <v>45</v>
      </c>
      <c r="B57" s="30"/>
      <c r="C57" s="31"/>
      <c r="D57" s="31"/>
      <c r="E57" s="31"/>
      <c r="F57" s="32"/>
      <c r="G57" s="32"/>
      <c r="H57" s="125">
        <v>2.73536</v>
      </c>
      <c r="I57" s="125">
        <v>0.802</v>
      </c>
      <c r="J57" s="125">
        <v>0.78022348</v>
      </c>
      <c r="K57" s="34"/>
    </row>
    <row r="58" spans="1:11" s="35" customFormat="1" ht="11.25" customHeight="1">
      <c r="A58" s="37" t="s">
        <v>46</v>
      </c>
      <c r="B58" s="30"/>
      <c r="C58" s="31"/>
      <c r="D58" s="31"/>
      <c r="E58" s="31"/>
      <c r="F58" s="32"/>
      <c r="G58" s="32"/>
      <c r="H58" s="125">
        <v>61.09848</v>
      </c>
      <c r="I58" s="125">
        <v>16.91</v>
      </c>
      <c r="J58" s="125">
        <v>20.403</v>
      </c>
      <c r="K58" s="34"/>
    </row>
    <row r="59" spans="1:11" s="44" customFormat="1" ht="11.25" customHeight="1">
      <c r="A59" s="38" t="s">
        <v>47</v>
      </c>
      <c r="B59" s="39"/>
      <c r="C59" s="40"/>
      <c r="D59" s="40"/>
      <c r="E59" s="40"/>
      <c r="F59" s="41"/>
      <c r="G59" s="42"/>
      <c r="H59" s="126">
        <v>153.47465</v>
      </c>
      <c r="I59" s="127">
        <v>50.708</v>
      </c>
      <c r="J59" s="127">
        <v>70.20522348</v>
      </c>
      <c r="K59" s="43">
        <f>IF(I59&gt;0,100*J59/I59,0)</f>
        <v>138.44999503036996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/>
      <c r="D61" s="31"/>
      <c r="E61" s="31"/>
      <c r="F61" s="32"/>
      <c r="G61" s="32"/>
      <c r="H61" s="125">
        <v>8.40463</v>
      </c>
      <c r="I61" s="125">
        <v>5.8</v>
      </c>
      <c r="J61" s="125">
        <v>5.625</v>
      </c>
      <c r="K61" s="34"/>
    </row>
    <row r="62" spans="1:11" s="35" customFormat="1" ht="11.25" customHeight="1">
      <c r="A62" s="37" t="s">
        <v>49</v>
      </c>
      <c r="B62" s="30"/>
      <c r="C62" s="31"/>
      <c r="D62" s="31"/>
      <c r="E62" s="31"/>
      <c r="F62" s="32"/>
      <c r="G62" s="32"/>
      <c r="H62" s="125">
        <v>4.3</v>
      </c>
      <c r="I62" s="125">
        <v>4.39</v>
      </c>
      <c r="J62" s="125">
        <v>3.25</v>
      </c>
      <c r="K62" s="34"/>
    </row>
    <row r="63" spans="1:11" s="35" customFormat="1" ht="11.25" customHeight="1">
      <c r="A63" s="37" t="s">
        <v>50</v>
      </c>
      <c r="B63" s="30"/>
      <c r="C63" s="31"/>
      <c r="D63" s="31"/>
      <c r="E63" s="31"/>
      <c r="F63" s="32"/>
      <c r="G63" s="32"/>
      <c r="H63" s="125">
        <v>6.72956</v>
      </c>
      <c r="I63" s="125">
        <v>4.209</v>
      </c>
      <c r="J63" s="125">
        <v>8.5</v>
      </c>
      <c r="K63" s="34"/>
    </row>
    <row r="64" spans="1:11" s="44" customFormat="1" ht="11.25" customHeight="1">
      <c r="A64" s="38" t="s">
        <v>51</v>
      </c>
      <c r="B64" s="39"/>
      <c r="C64" s="40"/>
      <c r="D64" s="40"/>
      <c r="E64" s="40"/>
      <c r="F64" s="41"/>
      <c r="G64" s="42"/>
      <c r="H64" s="126">
        <v>19.434189999999997</v>
      </c>
      <c r="I64" s="127">
        <v>14.399</v>
      </c>
      <c r="J64" s="127">
        <v>17.375</v>
      </c>
      <c r="K64" s="43">
        <f>IF(I64&gt;0,100*J64/I64,0)</f>
        <v>120.66810195152442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/>
      <c r="D66" s="40"/>
      <c r="E66" s="40"/>
      <c r="F66" s="41"/>
      <c r="G66" s="42"/>
      <c r="H66" s="126">
        <v>11.58756</v>
      </c>
      <c r="I66" s="127">
        <v>6.692</v>
      </c>
      <c r="J66" s="127">
        <v>9.539</v>
      </c>
      <c r="K66" s="43">
        <f>IF(I66&gt;0,100*J66/I66,0)</f>
        <v>142.5433353257621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>
        <v>50.961</v>
      </c>
      <c r="I68" s="125">
        <v>31</v>
      </c>
      <c r="J68" s="125">
        <v>40.5</v>
      </c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>
        <v>9.53124</v>
      </c>
      <c r="I69" s="125">
        <v>5</v>
      </c>
      <c r="J69" s="125">
        <v>7.5</v>
      </c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>
        <v>60.492239999999995</v>
      </c>
      <c r="I70" s="127">
        <v>36</v>
      </c>
      <c r="J70" s="127">
        <v>48</v>
      </c>
      <c r="K70" s="43">
        <f>IF(I70&gt;0,100*J70/I70,0)</f>
        <v>133.33333333333334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>
        <v>9.9885</v>
      </c>
      <c r="I72" s="125">
        <v>10.341</v>
      </c>
      <c r="J72" s="125">
        <v>11.995</v>
      </c>
      <c r="K72" s="34"/>
    </row>
    <row r="73" spans="1:11" s="35" customFormat="1" ht="11.25" customHeight="1">
      <c r="A73" s="37" t="s">
        <v>57</v>
      </c>
      <c r="B73" s="30"/>
      <c r="C73" s="31"/>
      <c r="D73" s="31"/>
      <c r="E73" s="31"/>
      <c r="F73" s="32"/>
      <c r="G73" s="32"/>
      <c r="H73" s="125">
        <v>9.457</v>
      </c>
      <c r="I73" s="125">
        <v>8.5</v>
      </c>
      <c r="J73" s="125">
        <v>9.901</v>
      </c>
      <c r="K73" s="34"/>
    </row>
    <row r="74" spans="1:11" s="35" customFormat="1" ht="11.25" customHeight="1">
      <c r="A74" s="37" t="s">
        <v>58</v>
      </c>
      <c r="B74" s="30"/>
      <c r="C74" s="31"/>
      <c r="D74" s="31"/>
      <c r="E74" s="31"/>
      <c r="F74" s="32"/>
      <c r="G74" s="32"/>
      <c r="H74" s="125">
        <v>361.477</v>
      </c>
      <c r="I74" s="125">
        <v>161.922</v>
      </c>
      <c r="J74" s="125">
        <v>251.994</v>
      </c>
      <c r="K74" s="34"/>
    </row>
    <row r="75" spans="1:11" s="35" customFormat="1" ht="11.25" customHeight="1">
      <c r="A75" s="37" t="s">
        <v>59</v>
      </c>
      <c r="B75" s="30"/>
      <c r="C75" s="31"/>
      <c r="D75" s="31"/>
      <c r="E75" s="31"/>
      <c r="F75" s="32"/>
      <c r="G75" s="32"/>
      <c r="H75" s="125">
        <v>149.151</v>
      </c>
      <c r="I75" s="125">
        <v>99.89</v>
      </c>
      <c r="J75" s="125">
        <v>99.92</v>
      </c>
      <c r="K75" s="34"/>
    </row>
    <row r="76" spans="1:11" s="35" customFormat="1" ht="11.25" customHeight="1">
      <c r="A76" s="37" t="s">
        <v>60</v>
      </c>
      <c r="B76" s="30"/>
      <c r="C76" s="31"/>
      <c r="D76" s="31"/>
      <c r="E76" s="31"/>
      <c r="F76" s="32"/>
      <c r="G76" s="32"/>
      <c r="H76" s="125">
        <v>4.97373</v>
      </c>
      <c r="I76" s="125">
        <v>6.326</v>
      </c>
      <c r="J76" s="125">
        <v>4.356</v>
      </c>
      <c r="K76" s="34"/>
    </row>
    <row r="77" spans="1:11" s="35" customFormat="1" ht="11.25" customHeight="1">
      <c r="A77" s="37" t="s">
        <v>61</v>
      </c>
      <c r="B77" s="30"/>
      <c r="C77" s="31"/>
      <c r="D77" s="31"/>
      <c r="E77" s="31"/>
      <c r="F77" s="32"/>
      <c r="G77" s="32"/>
      <c r="H77" s="125">
        <v>749.387</v>
      </c>
      <c r="I77" s="125">
        <v>227.593</v>
      </c>
      <c r="J77" s="125">
        <v>485</v>
      </c>
      <c r="K77" s="34"/>
    </row>
    <row r="78" spans="1:11" s="35" customFormat="1" ht="11.25" customHeight="1">
      <c r="A78" s="37" t="s">
        <v>62</v>
      </c>
      <c r="B78" s="30"/>
      <c r="C78" s="31"/>
      <c r="D78" s="31"/>
      <c r="E78" s="31"/>
      <c r="F78" s="32"/>
      <c r="G78" s="32"/>
      <c r="H78" s="125">
        <v>80.015</v>
      </c>
      <c r="I78" s="125">
        <v>61.172</v>
      </c>
      <c r="J78" s="125">
        <v>75.925</v>
      </c>
      <c r="K78" s="34"/>
    </row>
    <row r="79" spans="1:11" s="35" customFormat="1" ht="11.25" customHeight="1">
      <c r="A79" s="37" t="s">
        <v>63</v>
      </c>
      <c r="B79" s="30"/>
      <c r="C79" s="31"/>
      <c r="D79" s="31"/>
      <c r="E79" s="31"/>
      <c r="F79" s="32"/>
      <c r="G79" s="32"/>
      <c r="H79" s="125">
        <v>106.35683</v>
      </c>
      <c r="I79" s="125">
        <v>91.04</v>
      </c>
      <c r="J79" s="125">
        <v>91.002</v>
      </c>
      <c r="K79" s="34"/>
    </row>
    <row r="80" spans="1:11" s="44" customFormat="1" ht="11.25" customHeight="1">
      <c r="A80" s="45" t="s">
        <v>64</v>
      </c>
      <c r="B80" s="39"/>
      <c r="C80" s="40"/>
      <c r="D80" s="40"/>
      <c r="E80" s="40"/>
      <c r="F80" s="41"/>
      <c r="G80" s="42"/>
      <c r="H80" s="126">
        <v>1470.80606</v>
      </c>
      <c r="I80" s="127">
        <v>666.784</v>
      </c>
      <c r="J80" s="127">
        <v>1030.0929999999998</v>
      </c>
      <c r="K80" s="43">
        <f>IF(I80&gt;0,100*J80/I80,0)</f>
        <v>154.48676033018188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/>
      <c r="D82" s="31"/>
      <c r="E82" s="31"/>
      <c r="F82" s="32"/>
      <c r="G82" s="32"/>
      <c r="H82" s="125">
        <v>0.013</v>
      </c>
      <c r="I82" s="125">
        <v>0.015</v>
      </c>
      <c r="J82" s="125">
        <v>0.061</v>
      </c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/>
      <c r="F83" s="32"/>
      <c r="G83" s="32"/>
      <c r="H83" s="125">
        <v>0.007</v>
      </c>
      <c r="I83" s="125">
        <v>0.007</v>
      </c>
      <c r="J83" s="125">
        <v>0.007</v>
      </c>
      <c r="K83" s="34"/>
    </row>
    <row r="84" spans="1:11" s="44" customFormat="1" ht="11.25" customHeight="1">
      <c r="A84" s="38" t="s">
        <v>67</v>
      </c>
      <c r="B84" s="39"/>
      <c r="C84" s="40"/>
      <c r="D84" s="40"/>
      <c r="E84" s="40"/>
      <c r="F84" s="41"/>
      <c r="G84" s="42"/>
      <c r="H84" s="126">
        <v>0.02</v>
      </c>
      <c r="I84" s="127">
        <v>0.022</v>
      </c>
      <c r="J84" s="127">
        <v>0.068</v>
      </c>
      <c r="K84" s="43">
        <f>IF(I84&gt;0,100*J84/I84,0)</f>
        <v>309.0909090909091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/>
      <c r="D87" s="57"/>
      <c r="E87" s="57"/>
      <c r="F87" s="58"/>
      <c r="G87" s="42"/>
      <c r="H87" s="128">
        <v>1771.0181879999998</v>
      </c>
      <c r="I87" s="129">
        <v>836.4482086700001</v>
      </c>
      <c r="J87" s="129">
        <v>1224.4715621499997</v>
      </c>
      <c r="K87" s="58">
        <f>IF(I87&gt;0,100*J87/I87,0)</f>
        <v>146.38940575854406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3" useFirstPageNumber="1" horizontalDpi="600" verticalDpi="600" orientation="portrait" paperSize="9" scale="72" r:id="rId1"/>
  <headerFooter alignWithMargins="0">
    <oddFooter>&amp;C&amp;P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4.25">
      <c r="A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="90" zoomScaleSheetLayoutView="90" zoomScalePageLayoutView="0" workbookViewId="0" topLeftCell="B67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1777</v>
      </c>
      <c r="D9" s="31">
        <v>1731</v>
      </c>
      <c r="E9" s="31">
        <v>1730.9087733122917</v>
      </c>
      <c r="F9" s="32"/>
      <c r="G9" s="32"/>
      <c r="H9" s="125">
        <v>5.606</v>
      </c>
      <c r="I9" s="125">
        <v>5.604</v>
      </c>
      <c r="J9" s="125">
        <v>5.367</v>
      </c>
      <c r="K9" s="34"/>
    </row>
    <row r="10" spans="1:11" s="35" customFormat="1" ht="11.25" customHeight="1">
      <c r="A10" s="37" t="s">
        <v>9</v>
      </c>
      <c r="B10" s="30"/>
      <c r="C10" s="31">
        <v>3616</v>
      </c>
      <c r="D10" s="31">
        <v>3681</v>
      </c>
      <c r="E10" s="31">
        <v>3681.274173971123</v>
      </c>
      <c r="F10" s="32"/>
      <c r="G10" s="32"/>
      <c r="H10" s="125">
        <v>7.232</v>
      </c>
      <c r="I10" s="125">
        <v>7.235</v>
      </c>
      <c r="J10" s="125">
        <v>9.755</v>
      </c>
      <c r="K10" s="34"/>
    </row>
    <row r="11" spans="1:11" s="35" customFormat="1" ht="11.25" customHeight="1">
      <c r="A11" s="29" t="s">
        <v>10</v>
      </c>
      <c r="B11" s="30"/>
      <c r="C11" s="31">
        <v>9232</v>
      </c>
      <c r="D11" s="31">
        <v>8235</v>
      </c>
      <c r="E11" s="31">
        <v>8235.296587971967</v>
      </c>
      <c r="F11" s="32"/>
      <c r="G11" s="32"/>
      <c r="H11" s="125">
        <v>22.914</v>
      </c>
      <c r="I11" s="125">
        <v>20.752</v>
      </c>
      <c r="J11" s="125">
        <v>26.815</v>
      </c>
      <c r="K11" s="34"/>
    </row>
    <row r="12" spans="1:11" s="35" customFormat="1" ht="11.25" customHeight="1">
      <c r="A12" s="37" t="s">
        <v>11</v>
      </c>
      <c r="B12" s="30"/>
      <c r="C12" s="31">
        <v>342</v>
      </c>
      <c r="D12" s="31">
        <v>308</v>
      </c>
      <c r="E12" s="31">
        <v>307.8050585307383</v>
      </c>
      <c r="F12" s="32"/>
      <c r="G12" s="32"/>
      <c r="H12" s="125">
        <v>0.696</v>
      </c>
      <c r="I12" s="125">
        <v>0.697</v>
      </c>
      <c r="J12" s="125">
        <v>0.9202755639952014</v>
      </c>
      <c r="K12" s="34"/>
    </row>
    <row r="13" spans="1:11" s="44" customFormat="1" ht="11.25" customHeight="1">
      <c r="A13" s="38" t="s">
        <v>12</v>
      </c>
      <c r="B13" s="39"/>
      <c r="C13" s="40">
        <v>14967</v>
      </c>
      <c r="D13" s="40">
        <v>13955</v>
      </c>
      <c r="E13" s="40">
        <v>13955.28459378612</v>
      </c>
      <c r="F13" s="41">
        <f>IF(D13&gt;0,100*E13/D13,0)</f>
        <v>100.002039367869</v>
      </c>
      <c r="G13" s="42"/>
      <c r="H13" s="126">
        <v>36.448</v>
      </c>
      <c r="I13" s="127">
        <v>34.288000000000004</v>
      </c>
      <c r="J13" s="127">
        <v>42.8572755639952</v>
      </c>
      <c r="K13" s="43">
        <f>IF(I13&gt;0,100*J13/I13,0)</f>
        <v>124.99205425803545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>
        <v>50</v>
      </c>
      <c r="D15" s="40">
        <v>50</v>
      </c>
      <c r="E15" s="40">
        <v>45</v>
      </c>
      <c r="F15" s="41">
        <f>IF(D15&gt;0,100*E15/D15,0)</f>
        <v>90</v>
      </c>
      <c r="G15" s="42"/>
      <c r="H15" s="126">
        <v>0.06</v>
      </c>
      <c r="I15" s="127">
        <v>0.06</v>
      </c>
      <c r="J15" s="127">
        <v>0.06</v>
      </c>
      <c r="K15" s="43">
        <f>IF(I15&gt;0,100*J15/I15,0)</f>
        <v>100</v>
      </c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527</v>
      </c>
      <c r="D17" s="40">
        <v>178</v>
      </c>
      <c r="E17" s="40">
        <v>679.4</v>
      </c>
      <c r="F17" s="41">
        <f>IF(D17&gt;0,100*E17/D17,0)</f>
        <v>381.685393258427</v>
      </c>
      <c r="G17" s="42"/>
      <c r="H17" s="126">
        <v>1.291</v>
      </c>
      <c r="I17" s="127">
        <v>0.445</v>
      </c>
      <c r="J17" s="127">
        <v>1.698</v>
      </c>
      <c r="K17" s="43">
        <f>IF(I17&gt;0,100*J17/I17,0)</f>
        <v>381.57303370786514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24460</v>
      </c>
      <c r="D19" s="31">
        <v>24705</v>
      </c>
      <c r="E19" s="31">
        <v>23368.02</v>
      </c>
      <c r="F19" s="32"/>
      <c r="G19" s="32"/>
      <c r="H19" s="125">
        <v>122.3</v>
      </c>
      <c r="I19" s="125">
        <v>142.054</v>
      </c>
      <c r="J19" s="125">
        <v>121.514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24460</v>
      </c>
      <c r="D22" s="40">
        <v>24705</v>
      </c>
      <c r="E22" s="40">
        <v>23368.02</v>
      </c>
      <c r="F22" s="41">
        <f>IF(D22&gt;0,100*E22/D22,0)</f>
        <v>94.58822100789314</v>
      </c>
      <c r="G22" s="42"/>
      <c r="H22" s="126">
        <v>122.3</v>
      </c>
      <c r="I22" s="127">
        <v>142.054</v>
      </c>
      <c r="J22" s="127">
        <v>121.514</v>
      </c>
      <c r="K22" s="43">
        <f>IF(I22&gt;0,100*J22/I22,0)</f>
        <v>85.54070987089416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70714</v>
      </c>
      <c r="D24" s="40">
        <v>71445</v>
      </c>
      <c r="E24" s="40">
        <v>73454</v>
      </c>
      <c r="F24" s="41">
        <f>IF(D24&gt;0,100*E24/D24,0)</f>
        <v>102.81195325075232</v>
      </c>
      <c r="G24" s="42"/>
      <c r="H24" s="126">
        <v>304.963</v>
      </c>
      <c r="I24" s="127">
        <v>344.027</v>
      </c>
      <c r="J24" s="127">
        <v>317.988</v>
      </c>
      <c r="K24" s="43">
        <f>IF(I24&gt;0,100*J24/I24,0)</f>
        <v>92.43111732509367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33444</v>
      </c>
      <c r="D26" s="40">
        <v>32155</v>
      </c>
      <c r="E26" s="40">
        <v>30040</v>
      </c>
      <c r="F26" s="41">
        <f>IF(D26&gt;0,100*E26/D26,0)</f>
        <v>93.4224848390608</v>
      </c>
      <c r="G26" s="42"/>
      <c r="H26" s="126">
        <v>180.949</v>
      </c>
      <c r="I26" s="127">
        <v>147.15</v>
      </c>
      <c r="J26" s="127">
        <v>106.1</v>
      </c>
      <c r="K26" s="43">
        <f>IF(I26&gt;0,100*J26/I26,0)</f>
        <v>72.10329595650697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53170</v>
      </c>
      <c r="D28" s="31">
        <v>51232</v>
      </c>
      <c r="E28" s="31">
        <v>63591</v>
      </c>
      <c r="F28" s="32"/>
      <c r="G28" s="32"/>
      <c r="H28" s="125">
        <v>253.542</v>
      </c>
      <c r="I28" s="125">
        <v>203.409</v>
      </c>
      <c r="J28" s="125">
        <v>203.524</v>
      </c>
      <c r="K28" s="34"/>
    </row>
    <row r="29" spans="1:11" s="35" customFormat="1" ht="11.25" customHeight="1">
      <c r="A29" s="37" t="s">
        <v>22</v>
      </c>
      <c r="B29" s="30"/>
      <c r="C29" s="31">
        <v>43476</v>
      </c>
      <c r="D29" s="31">
        <v>42167</v>
      </c>
      <c r="E29" s="31">
        <v>41780</v>
      </c>
      <c r="F29" s="32"/>
      <c r="G29" s="32"/>
      <c r="H29" s="125">
        <v>121.672</v>
      </c>
      <c r="I29" s="125">
        <v>70.615</v>
      </c>
      <c r="J29" s="125">
        <v>76.072</v>
      </c>
      <c r="K29" s="34"/>
    </row>
    <row r="30" spans="1:11" s="35" customFormat="1" ht="11.25" customHeight="1">
      <c r="A30" s="37" t="s">
        <v>23</v>
      </c>
      <c r="B30" s="30"/>
      <c r="C30" s="31">
        <v>161476</v>
      </c>
      <c r="D30" s="31">
        <v>143022</v>
      </c>
      <c r="E30" s="31">
        <v>159977</v>
      </c>
      <c r="F30" s="32"/>
      <c r="G30" s="32"/>
      <c r="H30" s="125">
        <v>452.90200000000004</v>
      </c>
      <c r="I30" s="125">
        <v>313.637</v>
      </c>
      <c r="J30" s="125">
        <v>369.815</v>
      </c>
      <c r="K30" s="34"/>
    </row>
    <row r="31" spans="1:11" s="44" customFormat="1" ht="11.25" customHeight="1">
      <c r="A31" s="45" t="s">
        <v>24</v>
      </c>
      <c r="B31" s="39"/>
      <c r="C31" s="40">
        <v>258122</v>
      </c>
      <c r="D31" s="40">
        <v>236421</v>
      </c>
      <c r="E31" s="40">
        <v>265348</v>
      </c>
      <c r="F31" s="41">
        <f>IF(D31&gt;0,100*E31/D31,0)</f>
        <v>112.235376722034</v>
      </c>
      <c r="G31" s="42"/>
      <c r="H31" s="126">
        <v>828.116</v>
      </c>
      <c r="I31" s="127">
        <v>587.6610000000001</v>
      </c>
      <c r="J31" s="127">
        <v>649.4110000000001</v>
      </c>
      <c r="K31" s="43">
        <f>IF(I31&gt;0,100*J31/I31,0)</f>
        <v>110.50775872484306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24211</v>
      </c>
      <c r="D33" s="31">
        <v>24086</v>
      </c>
      <c r="E33" s="31">
        <v>23786</v>
      </c>
      <c r="F33" s="32"/>
      <c r="G33" s="32"/>
      <c r="H33" s="125">
        <v>101.556</v>
      </c>
      <c r="I33" s="125">
        <v>88.648</v>
      </c>
      <c r="J33" s="125">
        <v>64.595</v>
      </c>
      <c r="K33" s="34"/>
    </row>
    <row r="34" spans="1:11" s="35" customFormat="1" ht="11.25" customHeight="1">
      <c r="A34" s="37" t="s">
        <v>26</v>
      </c>
      <c r="B34" s="30"/>
      <c r="C34" s="31">
        <v>14994</v>
      </c>
      <c r="D34" s="31">
        <v>14609</v>
      </c>
      <c r="E34" s="31">
        <v>11223</v>
      </c>
      <c r="F34" s="32"/>
      <c r="G34" s="32"/>
      <c r="H34" s="125">
        <v>67.20299999999999</v>
      </c>
      <c r="I34" s="125">
        <v>55.436</v>
      </c>
      <c r="J34" s="125">
        <v>40.36</v>
      </c>
      <c r="K34" s="34"/>
    </row>
    <row r="35" spans="1:11" s="35" customFormat="1" ht="11.25" customHeight="1">
      <c r="A35" s="37" t="s">
        <v>27</v>
      </c>
      <c r="B35" s="30"/>
      <c r="C35" s="31">
        <v>49354</v>
      </c>
      <c r="D35" s="31">
        <v>48150</v>
      </c>
      <c r="E35" s="31">
        <v>50160</v>
      </c>
      <c r="F35" s="32"/>
      <c r="G35" s="32"/>
      <c r="H35" s="125">
        <v>250.464</v>
      </c>
      <c r="I35" s="125">
        <v>180.5</v>
      </c>
      <c r="J35" s="125">
        <v>169.94</v>
      </c>
      <c r="K35" s="34"/>
    </row>
    <row r="36" spans="1:11" s="35" customFormat="1" ht="11.25" customHeight="1">
      <c r="A36" s="37" t="s">
        <v>28</v>
      </c>
      <c r="B36" s="30"/>
      <c r="C36" s="31">
        <v>7156</v>
      </c>
      <c r="D36" s="31">
        <v>6242</v>
      </c>
      <c r="E36" s="31">
        <v>6056</v>
      </c>
      <c r="F36" s="32"/>
      <c r="G36" s="32"/>
      <c r="H36" s="125">
        <v>34.993</v>
      </c>
      <c r="I36" s="125">
        <v>17.348</v>
      </c>
      <c r="J36" s="125">
        <v>16.534</v>
      </c>
      <c r="K36" s="34"/>
    </row>
    <row r="37" spans="1:11" s="44" customFormat="1" ht="11.25" customHeight="1">
      <c r="A37" s="38" t="s">
        <v>29</v>
      </c>
      <c r="B37" s="39"/>
      <c r="C37" s="40">
        <v>95715</v>
      </c>
      <c r="D37" s="40">
        <v>93087</v>
      </c>
      <c r="E37" s="40">
        <v>91225</v>
      </c>
      <c r="F37" s="41">
        <f>IF(D37&gt;0,100*E37/D37,0)</f>
        <v>97.99972069139622</v>
      </c>
      <c r="G37" s="42"/>
      <c r="H37" s="126">
        <v>454.21599999999995</v>
      </c>
      <c r="I37" s="127">
        <v>341.932</v>
      </c>
      <c r="J37" s="127">
        <v>291.429</v>
      </c>
      <c r="K37" s="43">
        <f>IF(I37&gt;0,100*J37/I37,0)</f>
        <v>85.23010423125065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4205</v>
      </c>
      <c r="D39" s="40">
        <v>4805</v>
      </c>
      <c r="E39" s="40">
        <v>4995</v>
      </c>
      <c r="F39" s="41">
        <f>IF(D39&gt;0,100*E39/D39,0)</f>
        <v>103.95421436004162</v>
      </c>
      <c r="G39" s="42"/>
      <c r="H39" s="126">
        <v>9.540999999999999</v>
      </c>
      <c r="I39" s="127">
        <v>9.541</v>
      </c>
      <c r="J39" s="127">
        <v>8.13</v>
      </c>
      <c r="K39" s="43">
        <f>IF(I39&gt;0,100*J39/I39,0)</f>
        <v>85.21119379519968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34120</v>
      </c>
      <c r="D41" s="31">
        <v>38869</v>
      </c>
      <c r="E41" s="31">
        <v>39214</v>
      </c>
      <c r="F41" s="32"/>
      <c r="G41" s="32"/>
      <c r="H41" s="125">
        <v>106.99300000000001</v>
      </c>
      <c r="I41" s="125">
        <v>72.309</v>
      </c>
      <c r="J41" s="125">
        <v>104.345</v>
      </c>
      <c r="K41" s="34"/>
    </row>
    <row r="42" spans="1:11" s="35" customFormat="1" ht="11.25" customHeight="1">
      <c r="A42" s="37" t="s">
        <v>32</v>
      </c>
      <c r="B42" s="30"/>
      <c r="C42" s="31">
        <v>220982</v>
      </c>
      <c r="D42" s="31">
        <v>233676</v>
      </c>
      <c r="E42" s="31">
        <v>214571</v>
      </c>
      <c r="F42" s="32"/>
      <c r="G42" s="32"/>
      <c r="H42" s="125">
        <v>1044.14</v>
      </c>
      <c r="I42" s="125">
        <v>977.241</v>
      </c>
      <c r="J42" s="125">
        <v>824.403</v>
      </c>
      <c r="K42" s="34"/>
    </row>
    <row r="43" spans="1:11" s="35" customFormat="1" ht="11.25" customHeight="1">
      <c r="A43" s="37" t="s">
        <v>33</v>
      </c>
      <c r="B43" s="30"/>
      <c r="C43" s="31">
        <v>60224</v>
      </c>
      <c r="D43" s="31">
        <v>62594</v>
      </c>
      <c r="E43" s="31">
        <v>57431</v>
      </c>
      <c r="F43" s="32"/>
      <c r="G43" s="32"/>
      <c r="H43" s="125">
        <v>268.409</v>
      </c>
      <c r="I43" s="125">
        <v>221.978</v>
      </c>
      <c r="J43" s="125">
        <v>243.369</v>
      </c>
      <c r="K43" s="34"/>
    </row>
    <row r="44" spans="1:11" s="35" customFormat="1" ht="11.25" customHeight="1">
      <c r="A44" s="37" t="s">
        <v>34</v>
      </c>
      <c r="B44" s="30"/>
      <c r="C44" s="31">
        <v>119384</v>
      </c>
      <c r="D44" s="31">
        <v>125899</v>
      </c>
      <c r="E44" s="31">
        <v>127204</v>
      </c>
      <c r="F44" s="32"/>
      <c r="G44" s="32"/>
      <c r="H44" s="125">
        <v>537.471</v>
      </c>
      <c r="I44" s="125">
        <v>420.472</v>
      </c>
      <c r="J44" s="125">
        <v>451.841</v>
      </c>
      <c r="K44" s="34"/>
    </row>
    <row r="45" spans="1:11" s="35" customFormat="1" ht="11.25" customHeight="1">
      <c r="A45" s="37" t="s">
        <v>35</v>
      </c>
      <c r="B45" s="30"/>
      <c r="C45" s="31">
        <v>65759</v>
      </c>
      <c r="D45" s="31">
        <v>76726</v>
      </c>
      <c r="E45" s="31">
        <v>73006</v>
      </c>
      <c r="F45" s="32"/>
      <c r="G45" s="32"/>
      <c r="H45" s="125">
        <v>226.81199999999998</v>
      </c>
      <c r="I45" s="125">
        <v>184.452</v>
      </c>
      <c r="J45" s="125">
        <v>198.751</v>
      </c>
      <c r="K45" s="34"/>
    </row>
    <row r="46" spans="1:11" s="35" customFormat="1" ht="11.25" customHeight="1">
      <c r="A46" s="37" t="s">
        <v>36</v>
      </c>
      <c r="B46" s="30"/>
      <c r="C46" s="31">
        <v>69894</v>
      </c>
      <c r="D46" s="31">
        <v>71511</v>
      </c>
      <c r="E46" s="31">
        <v>73299</v>
      </c>
      <c r="F46" s="32"/>
      <c r="G46" s="32"/>
      <c r="H46" s="125">
        <v>253.03799999999998</v>
      </c>
      <c r="I46" s="125">
        <v>160.046</v>
      </c>
      <c r="J46" s="125">
        <v>186.051</v>
      </c>
      <c r="K46" s="34"/>
    </row>
    <row r="47" spans="1:11" s="35" customFormat="1" ht="11.25" customHeight="1">
      <c r="A47" s="37" t="s">
        <v>37</v>
      </c>
      <c r="B47" s="30"/>
      <c r="C47" s="31">
        <v>102011</v>
      </c>
      <c r="D47" s="31">
        <v>106269</v>
      </c>
      <c r="E47" s="31">
        <v>103555</v>
      </c>
      <c r="F47" s="32"/>
      <c r="G47" s="32"/>
      <c r="H47" s="125">
        <v>410.68800000000005</v>
      </c>
      <c r="I47" s="125">
        <v>299.708</v>
      </c>
      <c r="J47" s="125">
        <v>290.747</v>
      </c>
      <c r="K47" s="34"/>
    </row>
    <row r="48" spans="1:11" s="35" customFormat="1" ht="11.25" customHeight="1">
      <c r="A48" s="37" t="s">
        <v>38</v>
      </c>
      <c r="B48" s="30"/>
      <c r="C48" s="31">
        <v>79214</v>
      </c>
      <c r="D48" s="31">
        <v>94689</v>
      </c>
      <c r="E48" s="31">
        <v>101150</v>
      </c>
      <c r="F48" s="32"/>
      <c r="G48" s="32"/>
      <c r="H48" s="125">
        <v>330.11</v>
      </c>
      <c r="I48" s="125">
        <v>270.666</v>
      </c>
      <c r="J48" s="125">
        <v>327.106</v>
      </c>
      <c r="K48" s="34"/>
    </row>
    <row r="49" spans="1:11" s="35" customFormat="1" ht="11.25" customHeight="1">
      <c r="A49" s="37" t="s">
        <v>39</v>
      </c>
      <c r="B49" s="30"/>
      <c r="C49" s="31">
        <v>67871</v>
      </c>
      <c r="D49" s="31">
        <v>75172</v>
      </c>
      <c r="E49" s="31">
        <v>76172</v>
      </c>
      <c r="F49" s="32"/>
      <c r="G49" s="32"/>
      <c r="H49" s="125">
        <v>265.531</v>
      </c>
      <c r="I49" s="125">
        <v>177.605</v>
      </c>
      <c r="J49" s="125">
        <v>211.228</v>
      </c>
      <c r="K49" s="34"/>
    </row>
    <row r="50" spans="1:11" s="44" customFormat="1" ht="11.25" customHeight="1">
      <c r="A50" s="45" t="s">
        <v>40</v>
      </c>
      <c r="B50" s="39"/>
      <c r="C50" s="40">
        <v>819459</v>
      </c>
      <c r="D50" s="40">
        <v>885405</v>
      </c>
      <c r="E50" s="40">
        <v>865602</v>
      </c>
      <c r="F50" s="41">
        <f>IF(D50&gt;0,100*E50/D50,0)</f>
        <v>97.76339641181154</v>
      </c>
      <c r="G50" s="42"/>
      <c r="H50" s="126">
        <v>3443.192</v>
      </c>
      <c r="I50" s="127">
        <v>2784.4770000000003</v>
      </c>
      <c r="J50" s="127">
        <v>2837.8410000000003</v>
      </c>
      <c r="K50" s="43">
        <f>IF(I50&gt;0,100*J50/I50,0)</f>
        <v>101.91648198207419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26988</v>
      </c>
      <c r="D52" s="40">
        <v>26980</v>
      </c>
      <c r="E52" s="40">
        <v>26988</v>
      </c>
      <c r="F52" s="41">
        <f>IF(D52&gt;0,100*E52/D52,0)</f>
        <v>100.02965159377317</v>
      </c>
      <c r="G52" s="42"/>
      <c r="H52" s="126">
        <v>140.794</v>
      </c>
      <c r="I52" s="127">
        <v>86.40496279547791</v>
      </c>
      <c r="J52" s="127">
        <v>77.81160000000001</v>
      </c>
      <c r="K52" s="43">
        <f>IF(I52&gt;0,100*J52/I52,0)</f>
        <v>90.0545495102885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72323</v>
      </c>
      <c r="D54" s="31">
        <v>68549</v>
      </c>
      <c r="E54" s="31">
        <v>73034</v>
      </c>
      <c r="F54" s="32"/>
      <c r="G54" s="32"/>
      <c r="H54" s="125">
        <v>244.536</v>
      </c>
      <c r="I54" s="125">
        <v>162.921</v>
      </c>
      <c r="J54" s="125">
        <v>201.868</v>
      </c>
      <c r="K54" s="34"/>
    </row>
    <row r="55" spans="1:11" s="35" customFormat="1" ht="11.25" customHeight="1">
      <c r="A55" s="37" t="s">
        <v>43</v>
      </c>
      <c r="B55" s="30"/>
      <c r="C55" s="31">
        <v>54343</v>
      </c>
      <c r="D55" s="31">
        <v>55003</v>
      </c>
      <c r="E55" s="31">
        <v>56953</v>
      </c>
      <c r="F55" s="32"/>
      <c r="G55" s="32"/>
      <c r="H55" s="125">
        <v>105.531</v>
      </c>
      <c r="I55" s="125">
        <v>70.025</v>
      </c>
      <c r="J55" s="125">
        <v>93.159</v>
      </c>
      <c r="K55" s="34"/>
    </row>
    <row r="56" spans="1:11" s="35" customFormat="1" ht="11.25" customHeight="1">
      <c r="A56" s="37" t="s">
        <v>44</v>
      </c>
      <c r="B56" s="30"/>
      <c r="C56" s="31">
        <v>36346</v>
      </c>
      <c r="D56" s="31">
        <v>36075</v>
      </c>
      <c r="E56" s="31">
        <v>30660</v>
      </c>
      <c r="F56" s="32"/>
      <c r="G56" s="32"/>
      <c r="H56" s="125">
        <v>120.465</v>
      </c>
      <c r="I56" s="125">
        <v>107.63</v>
      </c>
      <c r="J56" s="125">
        <v>59.188</v>
      </c>
      <c r="K56" s="34"/>
    </row>
    <row r="57" spans="1:11" s="35" customFormat="1" ht="11.25" customHeight="1">
      <c r="A57" s="37" t="s">
        <v>45</v>
      </c>
      <c r="B57" s="30"/>
      <c r="C57" s="31">
        <v>71144</v>
      </c>
      <c r="D57" s="31">
        <v>71520</v>
      </c>
      <c r="E57" s="31">
        <v>66716</v>
      </c>
      <c r="F57" s="32"/>
      <c r="G57" s="32"/>
      <c r="H57" s="125">
        <v>229.53</v>
      </c>
      <c r="I57" s="125">
        <v>142.677</v>
      </c>
      <c r="J57" s="125">
        <v>123.1835</v>
      </c>
      <c r="K57" s="34"/>
    </row>
    <row r="58" spans="1:11" s="35" customFormat="1" ht="11.25" customHeight="1">
      <c r="A58" s="37" t="s">
        <v>46</v>
      </c>
      <c r="B58" s="30"/>
      <c r="C58" s="31">
        <v>67236</v>
      </c>
      <c r="D58" s="31">
        <v>66160</v>
      </c>
      <c r="E58" s="31">
        <v>65028</v>
      </c>
      <c r="F58" s="32"/>
      <c r="G58" s="32"/>
      <c r="H58" s="125">
        <v>202.458</v>
      </c>
      <c r="I58" s="125">
        <v>103.329</v>
      </c>
      <c r="J58" s="125">
        <v>81.221</v>
      </c>
      <c r="K58" s="34"/>
    </row>
    <row r="59" spans="1:11" s="44" customFormat="1" ht="11.25" customHeight="1">
      <c r="A59" s="38" t="s">
        <v>47</v>
      </c>
      <c r="B59" s="39"/>
      <c r="C59" s="40">
        <v>301392</v>
      </c>
      <c r="D59" s="40">
        <v>297307</v>
      </c>
      <c r="E59" s="40">
        <v>292391</v>
      </c>
      <c r="F59" s="41">
        <f>IF(D59&gt;0,100*E59/D59,0)</f>
        <v>98.34649032817929</v>
      </c>
      <c r="G59" s="42"/>
      <c r="H59" s="126">
        <v>902.52</v>
      </c>
      <c r="I59" s="127">
        <v>586.582</v>
      </c>
      <c r="J59" s="127">
        <v>558.6195</v>
      </c>
      <c r="K59" s="43">
        <f>IF(I59&gt;0,100*J59/I59,0)</f>
        <v>95.23297680460703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1484</v>
      </c>
      <c r="D61" s="31">
        <v>1220</v>
      </c>
      <c r="E61" s="31">
        <v>1650</v>
      </c>
      <c r="F61" s="32"/>
      <c r="G61" s="32"/>
      <c r="H61" s="125">
        <v>5.277</v>
      </c>
      <c r="I61" s="125">
        <v>2.05</v>
      </c>
      <c r="J61" s="125">
        <v>3.326</v>
      </c>
      <c r="K61" s="34"/>
    </row>
    <row r="62" spans="1:11" s="35" customFormat="1" ht="11.25" customHeight="1">
      <c r="A62" s="37" t="s">
        <v>49</v>
      </c>
      <c r="B62" s="30"/>
      <c r="C62" s="31">
        <v>664</v>
      </c>
      <c r="D62" s="31">
        <v>600</v>
      </c>
      <c r="E62" s="31">
        <v>645</v>
      </c>
      <c r="F62" s="32"/>
      <c r="G62" s="32"/>
      <c r="H62" s="125">
        <v>1.176</v>
      </c>
      <c r="I62" s="125">
        <v>0.341</v>
      </c>
      <c r="J62" s="125">
        <v>0.822</v>
      </c>
      <c r="K62" s="34"/>
    </row>
    <row r="63" spans="1:11" s="35" customFormat="1" ht="11.25" customHeight="1">
      <c r="A63" s="37" t="s">
        <v>50</v>
      </c>
      <c r="B63" s="30"/>
      <c r="C63" s="31">
        <v>1600</v>
      </c>
      <c r="D63" s="31">
        <v>1560</v>
      </c>
      <c r="E63" s="31">
        <v>2117</v>
      </c>
      <c r="F63" s="32"/>
      <c r="G63" s="32"/>
      <c r="H63" s="125">
        <v>4.303</v>
      </c>
      <c r="I63" s="125">
        <v>0.924</v>
      </c>
      <c r="J63" s="125">
        <v>3.7</v>
      </c>
      <c r="K63" s="34"/>
    </row>
    <row r="64" spans="1:11" s="44" customFormat="1" ht="11.25" customHeight="1">
      <c r="A64" s="38" t="s">
        <v>51</v>
      </c>
      <c r="B64" s="39"/>
      <c r="C64" s="40">
        <v>3748</v>
      </c>
      <c r="D64" s="40">
        <v>3380</v>
      </c>
      <c r="E64" s="40">
        <v>4412</v>
      </c>
      <c r="F64" s="41">
        <f>IF(D64&gt;0,100*E64/D64,0)</f>
        <v>130.53254437869822</v>
      </c>
      <c r="G64" s="42"/>
      <c r="H64" s="126">
        <v>10.756</v>
      </c>
      <c r="I64" s="127">
        <v>3.315</v>
      </c>
      <c r="J64" s="127">
        <v>7.848</v>
      </c>
      <c r="K64" s="43">
        <f>IF(I64&gt;0,100*J64/I64,0)</f>
        <v>236.74208144796378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7980</v>
      </c>
      <c r="D66" s="40">
        <v>5880</v>
      </c>
      <c r="E66" s="40">
        <v>7226</v>
      </c>
      <c r="F66" s="41">
        <f>IF(D66&gt;0,100*E66/D66,0)</f>
        <v>122.89115646258503</v>
      </c>
      <c r="G66" s="42"/>
      <c r="H66" s="126">
        <v>19.278</v>
      </c>
      <c r="I66" s="127">
        <v>11.56</v>
      </c>
      <c r="J66" s="127">
        <v>13.804</v>
      </c>
      <c r="K66" s="43">
        <f>IF(I66&gt;0,100*J66/I66,0)</f>
        <v>119.41176470588236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73576</v>
      </c>
      <c r="D68" s="31">
        <v>84070</v>
      </c>
      <c r="E68" s="31">
        <v>78900</v>
      </c>
      <c r="F68" s="32"/>
      <c r="G68" s="32"/>
      <c r="H68" s="125">
        <v>148.918</v>
      </c>
      <c r="I68" s="125">
        <v>174.2</v>
      </c>
      <c r="J68" s="125">
        <v>165</v>
      </c>
      <c r="K68" s="34"/>
    </row>
    <row r="69" spans="1:11" s="35" customFormat="1" ht="11.25" customHeight="1">
      <c r="A69" s="37" t="s">
        <v>54</v>
      </c>
      <c r="B69" s="30"/>
      <c r="C69" s="31">
        <v>5994</v>
      </c>
      <c r="D69" s="31">
        <v>5764</v>
      </c>
      <c r="E69" s="31">
        <v>4900</v>
      </c>
      <c r="F69" s="32"/>
      <c r="G69" s="32"/>
      <c r="H69" s="125">
        <v>9.914</v>
      </c>
      <c r="I69" s="125">
        <v>8.507</v>
      </c>
      <c r="J69" s="125">
        <v>8</v>
      </c>
      <c r="K69" s="34"/>
    </row>
    <row r="70" spans="1:11" s="44" customFormat="1" ht="11.25" customHeight="1">
      <c r="A70" s="38" t="s">
        <v>55</v>
      </c>
      <c r="B70" s="39"/>
      <c r="C70" s="40">
        <v>79570</v>
      </c>
      <c r="D70" s="40">
        <v>89834</v>
      </c>
      <c r="E70" s="40">
        <v>83800</v>
      </c>
      <c r="F70" s="41">
        <f>IF(D70&gt;0,100*E70/D70,0)</f>
        <v>93.28316672974597</v>
      </c>
      <c r="G70" s="42"/>
      <c r="H70" s="126">
        <v>158.832</v>
      </c>
      <c r="I70" s="127">
        <v>182.707</v>
      </c>
      <c r="J70" s="127">
        <v>173</v>
      </c>
      <c r="K70" s="43">
        <f>IF(I70&gt;0,100*J70/I70,0)</f>
        <v>94.68712200408304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2108</v>
      </c>
      <c r="D72" s="31">
        <v>1800</v>
      </c>
      <c r="E72" s="31">
        <v>2412</v>
      </c>
      <c r="F72" s="32"/>
      <c r="G72" s="32"/>
      <c r="H72" s="125">
        <v>2.962</v>
      </c>
      <c r="I72" s="125">
        <v>0.541</v>
      </c>
      <c r="J72" s="125">
        <v>2.886</v>
      </c>
      <c r="K72" s="34"/>
    </row>
    <row r="73" spans="1:11" s="35" customFormat="1" ht="11.25" customHeight="1">
      <c r="A73" s="37" t="s">
        <v>57</v>
      </c>
      <c r="B73" s="30"/>
      <c r="C73" s="31">
        <v>67952</v>
      </c>
      <c r="D73" s="31">
        <v>64555</v>
      </c>
      <c r="E73" s="31">
        <v>66708</v>
      </c>
      <c r="F73" s="32"/>
      <c r="G73" s="32"/>
      <c r="H73" s="125">
        <v>165.55</v>
      </c>
      <c r="I73" s="125">
        <v>216.15</v>
      </c>
      <c r="J73" s="125">
        <v>222.3</v>
      </c>
      <c r="K73" s="34"/>
    </row>
    <row r="74" spans="1:11" s="35" customFormat="1" ht="11.25" customHeight="1">
      <c r="A74" s="37" t="s">
        <v>58</v>
      </c>
      <c r="B74" s="30"/>
      <c r="C74" s="31">
        <v>83692</v>
      </c>
      <c r="D74" s="31">
        <v>86181</v>
      </c>
      <c r="E74" s="31">
        <v>84310</v>
      </c>
      <c r="F74" s="32"/>
      <c r="G74" s="32"/>
      <c r="H74" s="125">
        <v>243.781</v>
      </c>
      <c r="I74" s="125">
        <v>278.765</v>
      </c>
      <c r="J74" s="125">
        <v>208.027</v>
      </c>
      <c r="K74" s="34"/>
    </row>
    <row r="75" spans="1:11" s="35" customFormat="1" ht="11.25" customHeight="1">
      <c r="A75" s="37" t="s">
        <v>59</v>
      </c>
      <c r="B75" s="30"/>
      <c r="C75" s="31">
        <v>17103</v>
      </c>
      <c r="D75" s="31">
        <v>13593.54</v>
      </c>
      <c r="E75" s="31">
        <v>13000</v>
      </c>
      <c r="F75" s="32"/>
      <c r="G75" s="32"/>
      <c r="H75" s="125">
        <v>41.603</v>
      </c>
      <c r="I75" s="125">
        <v>15.804470164198717</v>
      </c>
      <c r="J75" s="125">
        <v>19.2007</v>
      </c>
      <c r="K75" s="34"/>
    </row>
    <row r="76" spans="1:11" s="35" customFormat="1" ht="11.25" customHeight="1">
      <c r="A76" s="37" t="s">
        <v>60</v>
      </c>
      <c r="B76" s="30"/>
      <c r="C76" s="31">
        <v>15538</v>
      </c>
      <c r="D76" s="31">
        <v>15571</v>
      </c>
      <c r="E76" s="31">
        <v>16347</v>
      </c>
      <c r="F76" s="32"/>
      <c r="G76" s="32"/>
      <c r="H76" s="125">
        <v>66.813</v>
      </c>
      <c r="I76" s="125">
        <v>48.571</v>
      </c>
      <c r="J76" s="125">
        <v>61.804</v>
      </c>
      <c r="K76" s="34"/>
    </row>
    <row r="77" spans="1:11" s="35" customFormat="1" ht="11.25" customHeight="1">
      <c r="A77" s="37" t="s">
        <v>61</v>
      </c>
      <c r="B77" s="30"/>
      <c r="C77" s="31">
        <v>9359</v>
      </c>
      <c r="D77" s="31">
        <v>9765</v>
      </c>
      <c r="E77" s="31">
        <v>9255</v>
      </c>
      <c r="F77" s="32"/>
      <c r="G77" s="32"/>
      <c r="H77" s="125">
        <v>17.674</v>
      </c>
      <c r="I77" s="125">
        <v>19.485</v>
      </c>
      <c r="J77" s="125">
        <v>25.944</v>
      </c>
      <c r="K77" s="34"/>
    </row>
    <row r="78" spans="1:11" s="35" customFormat="1" ht="11.25" customHeight="1">
      <c r="A78" s="37" t="s">
        <v>62</v>
      </c>
      <c r="B78" s="30"/>
      <c r="C78" s="31">
        <v>22392</v>
      </c>
      <c r="D78" s="31">
        <v>22425</v>
      </c>
      <c r="E78" s="31">
        <v>21550</v>
      </c>
      <c r="F78" s="32"/>
      <c r="G78" s="32"/>
      <c r="H78" s="125">
        <v>56.727</v>
      </c>
      <c r="I78" s="125">
        <v>40.722</v>
      </c>
      <c r="J78" s="125">
        <v>50.27</v>
      </c>
      <c r="K78" s="34"/>
    </row>
    <row r="79" spans="1:11" s="35" customFormat="1" ht="11.25" customHeight="1">
      <c r="A79" s="37" t="s">
        <v>63</v>
      </c>
      <c r="B79" s="30"/>
      <c r="C79" s="31">
        <v>165291</v>
      </c>
      <c r="D79" s="31">
        <v>167700</v>
      </c>
      <c r="E79" s="31">
        <v>166600</v>
      </c>
      <c r="F79" s="32"/>
      <c r="G79" s="32"/>
      <c r="H79" s="125">
        <v>536.364</v>
      </c>
      <c r="I79" s="125">
        <v>605.41</v>
      </c>
      <c r="J79" s="125">
        <v>554.45</v>
      </c>
      <c r="K79" s="34"/>
    </row>
    <row r="80" spans="1:11" s="44" customFormat="1" ht="11.25" customHeight="1">
      <c r="A80" s="45" t="s">
        <v>64</v>
      </c>
      <c r="B80" s="39"/>
      <c r="C80" s="40">
        <v>383435</v>
      </c>
      <c r="D80" s="40">
        <v>381590.54000000004</v>
      </c>
      <c r="E80" s="40">
        <v>380182</v>
      </c>
      <c r="F80" s="41">
        <f>IF(D80&gt;0,100*E80/D80,0)</f>
        <v>99.630876593534</v>
      </c>
      <c r="G80" s="42"/>
      <c r="H80" s="126">
        <v>1131.4740000000002</v>
      </c>
      <c r="I80" s="127">
        <v>1225.4484701641986</v>
      </c>
      <c r="J80" s="127">
        <v>1144.8817</v>
      </c>
      <c r="K80" s="43">
        <f>IF(I80&gt;0,100*J80/I80,0)</f>
        <v>93.4255277046938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10</v>
      </c>
      <c r="D82" s="31"/>
      <c r="E82" s="31"/>
      <c r="F82" s="32"/>
      <c r="G82" s="32"/>
      <c r="H82" s="125">
        <v>0.016</v>
      </c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>
        <v>183</v>
      </c>
      <c r="D83" s="31">
        <v>180</v>
      </c>
      <c r="E83" s="31">
        <v>192</v>
      </c>
      <c r="F83" s="32"/>
      <c r="G83" s="32"/>
      <c r="H83" s="125">
        <v>0.183</v>
      </c>
      <c r="I83" s="125">
        <v>0.18</v>
      </c>
      <c r="J83" s="125">
        <v>0.192</v>
      </c>
      <c r="K83" s="34"/>
    </row>
    <row r="84" spans="1:11" s="44" customFormat="1" ht="11.25" customHeight="1">
      <c r="A84" s="38" t="s">
        <v>67</v>
      </c>
      <c r="B84" s="39"/>
      <c r="C84" s="40">
        <v>193</v>
      </c>
      <c r="D84" s="40">
        <v>180</v>
      </c>
      <c r="E84" s="40">
        <v>192</v>
      </c>
      <c r="F84" s="41">
        <f>IF(D84&gt;0,100*E84/D84,0)</f>
        <v>106.66666666666667</v>
      </c>
      <c r="G84" s="42"/>
      <c r="H84" s="126">
        <v>0.199</v>
      </c>
      <c r="I84" s="127">
        <v>0.18</v>
      </c>
      <c r="J84" s="127">
        <v>0.192</v>
      </c>
      <c r="K84" s="43">
        <f>IF(I84&gt;0,100*J84/I84,0)</f>
        <v>106.66666666666667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2124969</v>
      </c>
      <c r="D87" s="57">
        <v>2167357.54</v>
      </c>
      <c r="E87" s="57">
        <v>2163902.704593786</v>
      </c>
      <c r="F87" s="58">
        <f>IF(D87&gt;0,100*E87/D87,0)</f>
        <v>99.84059688618731</v>
      </c>
      <c r="G87" s="42"/>
      <c r="H87" s="128">
        <v>7744.929</v>
      </c>
      <c r="I87" s="129">
        <v>6487.832432959678</v>
      </c>
      <c r="J87" s="129">
        <v>6353.185075563996</v>
      </c>
      <c r="K87" s="58">
        <f>IF(I87&gt;0,100*J87/I87,0)</f>
        <v>97.92461721557969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="80" zoomScaleSheetLayoutView="80" zoomScalePageLayoutView="0" workbookViewId="0" topLeftCell="A64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/>
      <c r="D9" s="31"/>
      <c r="E9" s="31"/>
      <c r="F9" s="32"/>
      <c r="G9" s="32"/>
      <c r="H9" s="125"/>
      <c r="I9" s="125"/>
      <c r="J9" s="125"/>
      <c r="K9" s="34"/>
    </row>
    <row r="10" spans="1:11" s="35" customFormat="1" ht="11.25" customHeight="1">
      <c r="A10" s="37" t="s">
        <v>9</v>
      </c>
      <c r="B10" s="30"/>
      <c r="C10" s="31"/>
      <c r="D10" s="31"/>
      <c r="E10" s="31"/>
      <c r="F10" s="32"/>
      <c r="G10" s="32"/>
      <c r="H10" s="125"/>
      <c r="I10" s="125"/>
      <c r="J10" s="125"/>
      <c r="K10" s="34"/>
    </row>
    <row r="11" spans="1:11" s="35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25"/>
      <c r="I11" s="125"/>
      <c r="J11" s="125"/>
      <c r="K11" s="34"/>
    </row>
    <row r="12" spans="1:11" s="35" customFormat="1" ht="11.25" customHeight="1">
      <c r="A12" s="37" t="s">
        <v>11</v>
      </c>
      <c r="B12" s="30"/>
      <c r="C12" s="31"/>
      <c r="D12" s="31"/>
      <c r="E12" s="31"/>
      <c r="F12" s="32"/>
      <c r="G12" s="32"/>
      <c r="H12" s="125"/>
      <c r="I12" s="125"/>
      <c r="J12" s="125"/>
      <c r="K12" s="34"/>
    </row>
    <row r="13" spans="1:11" s="44" customFormat="1" ht="11.25" customHeight="1">
      <c r="A13" s="38" t="s">
        <v>12</v>
      </c>
      <c r="B13" s="39"/>
      <c r="C13" s="40"/>
      <c r="D13" s="40"/>
      <c r="E13" s="40"/>
      <c r="F13" s="41"/>
      <c r="G13" s="42"/>
      <c r="H13" s="126"/>
      <c r="I13" s="127"/>
      <c r="J13" s="127"/>
      <c r="K13" s="43"/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162</v>
      </c>
      <c r="D17" s="40">
        <v>85</v>
      </c>
      <c r="E17" s="40">
        <v>144.83</v>
      </c>
      <c r="F17" s="41">
        <f>IF(D17&gt;0,100*E17/D17,0)</f>
        <v>170.38823529411766</v>
      </c>
      <c r="G17" s="42"/>
      <c r="H17" s="126">
        <v>0.211</v>
      </c>
      <c r="I17" s="127">
        <v>0.119</v>
      </c>
      <c r="J17" s="127">
        <v>0.203</v>
      </c>
      <c r="K17" s="43">
        <f>IF(I17&gt;0,100*J17/I17,0)</f>
        <v>170.58823529411765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25"/>
      <c r="I19" s="125"/>
      <c r="J19" s="125"/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/>
      <c r="D22" s="40"/>
      <c r="E22" s="40"/>
      <c r="F22" s="41"/>
      <c r="G22" s="42"/>
      <c r="H22" s="126"/>
      <c r="I22" s="127"/>
      <c r="J22" s="127"/>
      <c r="K22" s="43"/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/>
      <c r="D24" s="40"/>
      <c r="E24" s="40"/>
      <c r="F24" s="41"/>
      <c r="G24" s="42"/>
      <c r="H24" s="126"/>
      <c r="I24" s="127"/>
      <c r="J24" s="127"/>
      <c r="K24" s="43"/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/>
      <c r="D26" s="40"/>
      <c r="E26" s="40"/>
      <c r="F26" s="41"/>
      <c r="G26" s="42"/>
      <c r="H26" s="126"/>
      <c r="I26" s="127"/>
      <c r="J26" s="127"/>
      <c r="K26" s="43"/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5539</v>
      </c>
      <c r="D28" s="31">
        <v>8200</v>
      </c>
      <c r="E28" s="31">
        <v>6348</v>
      </c>
      <c r="F28" s="32"/>
      <c r="G28" s="32"/>
      <c r="H28" s="125">
        <v>22.09</v>
      </c>
      <c r="I28" s="125">
        <v>31.26</v>
      </c>
      <c r="J28" s="125">
        <v>21.432</v>
      </c>
      <c r="K28" s="34"/>
    </row>
    <row r="29" spans="1:11" s="35" customFormat="1" ht="11.25" customHeight="1">
      <c r="A29" s="37" t="s">
        <v>22</v>
      </c>
      <c r="B29" s="30"/>
      <c r="C29" s="31">
        <v>12088</v>
      </c>
      <c r="D29" s="31">
        <v>12820</v>
      </c>
      <c r="E29" s="31">
        <v>2689</v>
      </c>
      <c r="F29" s="32"/>
      <c r="G29" s="32"/>
      <c r="H29" s="125">
        <v>36.027</v>
      </c>
      <c r="I29" s="125">
        <v>20.903</v>
      </c>
      <c r="J29" s="125">
        <v>3.749</v>
      </c>
      <c r="K29" s="34"/>
    </row>
    <row r="30" spans="1:11" s="35" customFormat="1" ht="11.25" customHeight="1">
      <c r="A30" s="37" t="s">
        <v>23</v>
      </c>
      <c r="B30" s="30"/>
      <c r="C30" s="31">
        <v>18291</v>
      </c>
      <c r="D30" s="31">
        <v>21650</v>
      </c>
      <c r="E30" s="31">
        <v>20002</v>
      </c>
      <c r="F30" s="32"/>
      <c r="G30" s="32"/>
      <c r="H30" s="125">
        <v>61.002</v>
      </c>
      <c r="I30" s="125">
        <v>49.862</v>
      </c>
      <c r="J30" s="125">
        <v>46.289</v>
      </c>
      <c r="K30" s="34"/>
    </row>
    <row r="31" spans="1:11" s="44" customFormat="1" ht="11.25" customHeight="1">
      <c r="A31" s="45" t="s">
        <v>24</v>
      </c>
      <c r="B31" s="39"/>
      <c r="C31" s="40">
        <v>35918</v>
      </c>
      <c r="D31" s="40">
        <v>42670</v>
      </c>
      <c r="E31" s="40">
        <v>29039</v>
      </c>
      <c r="F31" s="41">
        <f>IF(D31&gt;0,100*E31/D31,0)</f>
        <v>68.05483946566675</v>
      </c>
      <c r="G31" s="42"/>
      <c r="H31" s="126">
        <v>119.119</v>
      </c>
      <c r="I31" s="127">
        <v>102.025</v>
      </c>
      <c r="J31" s="127">
        <v>71.47</v>
      </c>
      <c r="K31" s="43">
        <f>IF(I31&gt;0,100*J31/I31,0)</f>
        <v>70.05145797598627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315</v>
      </c>
      <c r="D33" s="31">
        <v>300</v>
      </c>
      <c r="E33" s="31">
        <v>375</v>
      </c>
      <c r="F33" s="32"/>
      <c r="G33" s="32"/>
      <c r="H33" s="125">
        <v>1.193</v>
      </c>
      <c r="I33" s="125">
        <v>0.9</v>
      </c>
      <c r="J33" s="125">
        <v>0.897</v>
      </c>
      <c r="K33" s="34"/>
    </row>
    <row r="34" spans="1:11" s="35" customFormat="1" ht="11.25" customHeight="1">
      <c r="A34" s="37" t="s">
        <v>26</v>
      </c>
      <c r="B34" s="30"/>
      <c r="C34" s="31">
        <v>528</v>
      </c>
      <c r="D34" s="31">
        <v>725</v>
      </c>
      <c r="E34" s="31">
        <v>721</v>
      </c>
      <c r="F34" s="32"/>
      <c r="G34" s="32"/>
      <c r="H34" s="125">
        <v>2.304</v>
      </c>
      <c r="I34" s="125">
        <v>2.203</v>
      </c>
      <c r="J34" s="125">
        <v>2</v>
      </c>
      <c r="K34" s="34"/>
    </row>
    <row r="35" spans="1:11" s="35" customFormat="1" ht="11.25" customHeight="1">
      <c r="A35" s="37" t="s">
        <v>27</v>
      </c>
      <c r="B35" s="30"/>
      <c r="C35" s="31">
        <v>14840</v>
      </c>
      <c r="D35" s="31">
        <v>15600</v>
      </c>
      <c r="E35" s="31">
        <v>15000</v>
      </c>
      <c r="F35" s="32"/>
      <c r="G35" s="32"/>
      <c r="H35" s="125">
        <v>74.901</v>
      </c>
      <c r="I35" s="125">
        <v>48.5</v>
      </c>
      <c r="J35" s="125">
        <v>45.2</v>
      </c>
      <c r="K35" s="34"/>
    </row>
    <row r="36" spans="1:11" s="35" customFormat="1" ht="11.25" customHeight="1">
      <c r="A36" s="37" t="s">
        <v>28</v>
      </c>
      <c r="B36" s="30"/>
      <c r="C36" s="31"/>
      <c r="D36" s="31"/>
      <c r="E36" s="31"/>
      <c r="F36" s="32"/>
      <c r="G36" s="32"/>
      <c r="H36" s="125"/>
      <c r="I36" s="125"/>
      <c r="J36" s="125"/>
      <c r="K36" s="34"/>
    </row>
    <row r="37" spans="1:11" s="44" customFormat="1" ht="11.25" customHeight="1">
      <c r="A37" s="38" t="s">
        <v>29</v>
      </c>
      <c r="B37" s="39"/>
      <c r="C37" s="40">
        <v>15683</v>
      </c>
      <c r="D37" s="40">
        <v>16625</v>
      </c>
      <c r="E37" s="40">
        <v>16096</v>
      </c>
      <c r="F37" s="41">
        <f>IF(D37&gt;0,100*E37/D37,0)</f>
        <v>96.81804511278196</v>
      </c>
      <c r="G37" s="42"/>
      <c r="H37" s="126">
        <v>78.398</v>
      </c>
      <c r="I37" s="127">
        <v>51.603</v>
      </c>
      <c r="J37" s="127">
        <v>48.097</v>
      </c>
      <c r="K37" s="43">
        <f>IF(I37&gt;0,100*J37/I37,0)</f>
        <v>93.20582136697479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13898</v>
      </c>
      <c r="D39" s="40">
        <v>13898</v>
      </c>
      <c r="E39" s="40">
        <v>14040</v>
      </c>
      <c r="F39" s="41">
        <f>IF(D39&gt;0,100*E39/D39,0)</f>
        <v>101.02172974528709</v>
      </c>
      <c r="G39" s="42"/>
      <c r="H39" s="126">
        <v>27.914</v>
      </c>
      <c r="I39" s="127">
        <v>27.914</v>
      </c>
      <c r="J39" s="127">
        <v>19.225</v>
      </c>
      <c r="K39" s="43">
        <f>IF(I39&gt;0,100*J39/I39,0)</f>
        <v>68.87225048362829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12625</v>
      </c>
      <c r="D41" s="31">
        <v>12835</v>
      </c>
      <c r="E41" s="31">
        <v>12030</v>
      </c>
      <c r="F41" s="32"/>
      <c r="G41" s="32"/>
      <c r="H41" s="125">
        <v>31.525</v>
      </c>
      <c r="I41" s="125">
        <v>17.247</v>
      </c>
      <c r="J41" s="125">
        <v>24.796</v>
      </c>
      <c r="K41" s="34"/>
    </row>
    <row r="42" spans="1:11" s="35" customFormat="1" ht="11.25" customHeight="1">
      <c r="A42" s="37" t="s">
        <v>32</v>
      </c>
      <c r="B42" s="30"/>
      <c r="C42" s="31">
        <v>5000</v>
      </c>
      <c r="D42" s="31">
        <v>3500</v>
      </c>
      <c r="E42" s="31">
        <v>4000</v>
      </c>
      <c r="F42" s="32"/>
      <c r="G42" s="32"/>
      <c r="H42" s="125">
        <v>21.455</v>
      </c>
      <c r="I42" s="125">
        <v>12.404</v>
      </c>
      <c r="J42" s="125">
        <v>13</v>
      </c>
      <c r="K42" s="34"/>
    </row>
    <row r="43" spans="1:11" s="35" customFormat="1" ht="11.25" customHeight="1">
      <c r="A43" s="37" t="s">
        <v>33</v>
      </c>
      <c r="B43" s="30"/>
      <c r="C43" s="31">
        <v>2000</v>
      </c>
      <c r="D43" s="31">
        <v>1200</v>
      </c>
      <c r="E43" s="31">
        <v>1100</v>
      </c>
      <c r="F43" s="32"/>
      <c r="G43" s="32"/>
      <c r="H43" s="125">
        <v>7</v>
      </c>
      <c r="I43" s="125">
        <v>2.64</v>
      </c>
      <c r="J43" s="125">
        <v>3.08</v>
      </c>
      <c r="K43" s="34"/>
    </row>
    <row r="44" spans="1:11" s="35" customFormat="1" ht="11.25" customHeight="1">
      <c r="A44" s="37" t="s">
        <v>34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25">
        <v>40.396</v>
      </c>
      <c r="I44" s="125">
        <v>21.975</v>
      </c>
      <c r="J44" s="125">
        <v>31.005</v>
      </c>
      <c r="K44" s="34"/>
    </row>
    <row r="45" spans="1:11" s="35" customFormat="1" ht="11.25" customHeight="1">
      <c r="A45" s="37" t="s">
        <v>35</v>
      </c>
      <c r="B45" s="30"/>
      <c r="C45" s="31">
        <v>4000</v>
      </c>
      <c r="D45" s="31">
        <v>3000</v>
      </c>
      <c r="E45" s="31">
        <v>2800</v>
      </c>
      <c r="F45" s="32"/>
      <c r="G45" s="32"/>
      <c r="H45" s="125">
        <v>10.772</v>
      </c>
      <c r="I45" s="125">
        <v>5.55</v>
      </c>
      <c r="J45" s="125">
        <v>7.168</v>
      </c>
      <c r="K45" s="34"/>
    </row>
    <row r="46" spans="1:11" s="35" customFormat="1" ht="11.25" customHeight="1">
      <c r="A46" s="37" t="s">
        <v>36</v>
      </c>
      <c r="B46" s="30"/>
      <c r="C46" s="31">
        <v>25000</v>
      </c>
      <c r="D46" s="31">
        <v>24000</v>
      </c>
      <c r="E46" s="31">
        <v>19000</v>
      </c>
      <c r="F46" s="32"/>
      <c r="G46" s="32"/>
      <c r="H46" s="125">
        <v>86.18</v>
      </c>
      <c r="I46" s="125">
        <v>45.559</v>
      </c>
      <c r="J46" s="125">
        <v>44.26</v>
      </c>
      <c r="K46" s="34"/>
    </row>
    <row r="47" spans="1:11" s="35" customFormat="1" ht="11.25" customHeight="1">
      <c r="A47" s="37" t="s">
        <v>37</v>
      </c>
      <c r="B47" s="30"/>
      <c r="C47" s="31">
        <v>5000</v>
      </c>
      <c r="D47" s="31">
        <v>5000</v>
      </c>
      <c r="E47" s="31">
        <v>5000</v>
      </c>
      <c r="F47" s="32"/>
      <c r="G47" s="32"/>
      <c r="H47" s="125">
        <v>20.075</v>
      </c>
      <c r="I47" s="125">
        <v>12.89</v>
      </c>
      <c r="J47" s="125">
        <v>13.52</v>
      </c>
      <c r="K47" s="34"/>
    </row>
    <row r="48" spans="1:11" s="35" customFormat="1" ht="11.25" customHeight="1">
      <c r="A48" s="37" t="s">
        <v>38</v>
      </c>
      <c r="B48" s="30"/>
      <c r="C48" s="31">
        <v>3000</v>
      </c>
      <c r="D48" s="31">
        <v>2681</v>
      </c>
      <c r="E48" s="31">
        <v>2006</v>
      </c>
      <c r="F48" s="32"/>
      <c r="G48" s="32"/>
      <c r="H48" s="125">
        <v>12.029</v>
      </c>
      <c r="I48" s="125">
        <v>6.442</v>
      </c>
      <c r="J48" s="125">
        <v>5.695</v>
      </c>
      <c r="K48" s="34"/>
    </row>
    <row r="49" spans="1:11" s="35" customFormat="1" ht="11.25" customHeight="1">
      <c r="A49" s="37" t="s">
        <v>39</v>
      </c>
      <c r="B49" s="30"/>
      <c r="C49" s="31">
        <v>12000</v>
      </c>
      <c r="D49" s="31">
        <v>11560</v>
      </c>
      <c r="E49" s="31">
        <v>9237</v>
      </c>
      <c r="F49" s="32"/>
      <c r="G49" s="32"/>
      <c r="H49" s="125">
        <v>46.728</v>
      </c>
      <c r="I49" s="125">
        <v>22.341</v>
      </c>
      <c r="J49" s="125">
        <v>24.165</v>
      </c>
      <c r="K49" s="34"/>
    </row>
    <row r="50" spans="1:11" s="44" customFormat="1" ht="11.25" customHeight="1">
      <c r="A50" s="45" t="s">
        <v>40</v>
      </c>
      <c r="B50" s="39"/>
      <c r="C50" s="40">
        <v>78625</v>
      </c>
      <c r="D50" s="40">
        <v>73776</v>
      </c>
      <c r="E50" s="40">
        <v>65173</v>
      </c>
      <c r="F50" s="41">
        <f>IF(D50&gt;0,100*E50/D50,0)</f>
        <v>88.33902624159619</v>
      </c>
      <c r="G50" s="42"/>
      <c r="H50" s="126">
        <v>276.16</v>
      </c>
      <c r="I50" s="127">
        <v>147.048</v>
      </c>
      <c r="J50" s="127">
        <v>166.689</v>
      </c>
      <c r="K50" s="43">
        <f>IF(I50&gt;0,100*J50/I50,0)</f>
        <v>113.35686306512157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106</v>
      </c>
      <c r="D52" s="40">
        <v>106</v>
      </c>
      <c r="E52" s="40">
        <v>106</v>
      </c>
      <c r="F52" s="41">
        <f>IF(D52&gt;0,100*E52/D52,0)</f>
        <v>100</v>
      </c>
      <c r="G52" s="42"/>
      <c r="H52" s="126">
        <v>0.463</v>
      </c>
      <c r="I52" s="127">
        <v>0.41925</v>
      </c>
      <c r="J52" s="127">
        <v>0.41925</v>
      </c>
      <c r="K52" s="43">
        <f>IF(I52&gt;0,100*J52/I52,0)</f>
        <v>100.00000000000001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49950</v>
      </c>
      <c r="D54" s="31">
        <v>33000</v>
      </c>
      <c r="E54" s="31">
        <v>33022</v>
      </c>
      <c r="F54" s="32"/>
      <c r="G54" s="32"/>
      <c r="H54" s="125">
        <v>147.69</v>
      </c>
      <c r="I54" s="125">
        <v>45.9</v>
      </c>
      <c r="J54" s="125">
        <v>55.632</v>
      </c>
      <c r="K54" s="34"/>
    </row>
    <row r="55" spans="1:11" s="35" customFormat="1" ht="11.25" customHeight="1">
      <c r="A55" s="37" t="s">
        <v>43</v>
      </c>
      <c r="B55" s="30"/>
      <c r="C55" s="31">
        <v>62831</v>
      </c>
      <c r="D55" s="31">
        <v>59800</v>
      </c>
      <c r="E55" s="31">
        <v>56980</v>
      </c>
      <c r="F55" s="32"/>
      <c r="G55" s="32"/>
      <c r="H55" s="125">
        <v>188.922</v>
      </c>
      <c r="I55" s="125">
        <v>125.92</v>
      </c>
      <c r="J55" s="125">
        <v>133.607</v>
      </c>
      <c r="K55" s="34"/>
    </row>
    <row r="56" spans="1:11" s="35" customFormat="1" ht="11.25" customHeight="1">
      <c r="A56" s="37" t="s">
        <v>44</v>
      </c>
      <c r="B56" s="30"/>
      <c r="C56" s="31">
        <v>61000</v>
      </c>
      <c r="D56" s="31">
        <v>34250</v>
      </c>
      <c r="E56" s="31">
        <v>32850</v>
      </c>
      <c r="F56" s="32"/>
      <c r="G56" s="32"/>
      <c r="H56" s="125">
        <v>108.615</v>
      </c>
      <c r="I56" s="125">
        <v>97.8</v>
      </c>
      <c r="J56" s="125">
        <v>72.27</v>
      </c>
      <c r="K56" s="34"/>
    </row>
    <row r="57" spans="1:11" s="35" customFormat="1" ht="11.25" customHeight="1">
      <c r="A57" s="37" t="s">
        <v>45</v>
      </c>
      <c r="B57" s="30"/>
      <c r="C57" s="31">
        <v>9634</v>
      </c>
      <c r="D57" s="31">
        <v>9450</v>
      </c>
      <c r="E57" s="31">
        <v>8333</v>
      </c>
      <c r="F57" s="32"/>
      <c r="G57" s="32"/>
      <c r="H57" s="125">
        <v>30.115</v>
      </c>
      <c r="I57" s="125">
        <v>16.28150401</v>
      </c>
      <c r="J57" s="125">
        <v>14.408</v>
      </c>
      <c r="K57" s="34"/>
    </row>
    <row r="58" spans="1:11" s="35" customFormat="1" ht="11.25" customHeight="1">
      <c r="A58" s="37" t="s">
        <v>46</v>
      </c>
      <c r="B58" s="30"/>
      <c r="C58" s="31">
        <v>5668</v>
      </c>
      <c r="D58" s="31">
        <v>2781</v>
      </c>
      <c r="E58" s="31">
        <v>4143</v>
      </c>
      <c r="F58" s="32"/>
      <c r="G58" s="32"/>
      <c r="H58" s="125">
        <v>22.244</v>
      </c>
      <c r="I58" s="125">
        <v>4.171</v>
      </c>
      <c r="J58" s="125">
        <v>5.22</v>
      </c>
      <c r="K58" s="34"/>
    </row>
    <row r="59" spans="1:11" s="44" customFormat="1" ht="11.25" customHeight="1">
      <c r="A59" s="38" t="s">
        <v>47</v>
      </c>
      <c r="B59" s="39"/>
      <c r="C59" s="40">
        <v>189083</v>
      </c>
      <c r="D59" s="40">
        <v>139281</v>
      </c>
      <c r="E59" s="40">
        <v>135328</v>
      </c>
      <c r="F59" s="41">
        <f>IF(D59&gt;0,100*E59/D59,0)</f>
        <v>97.16185265757713</v>
      </c>
      <c r="G59" s="42"/>
      <c r="H59" s="126">
        <v>497.586</v>
      </c>
      <c r="I59" s="127">
        <v>290.07250401</v>
      </c>
      <c r="J59" s="127">
        <v>281.13700000000006</v>
      </c>
      <c r="K59" s="43">
        <f>IF(I59&gt;0,100*J59/I59,0)</f>
        <v>96.91956187281649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1888</v>
      </c>
      <c r="D61" s="31">
        <v>1000</v>
      </c>
      <c r="E61" s="31">
        <v>1025</v>
      </c>
      <c r="F61" s="32"/>
      <c r="G61" s="32"/>
      <c r="H61" s="125">
        <v>5.193</v>
      </c>
      <c r="I61" s="125">
        <v>1</v>
      </c>
      <c r="J61" s="125">
        <v>1.48</v>
      </c>
      <c r="K61" s="34"/>
    </row>
    <row r="62" spans="1:11" s="35" customFormat="1" ht="11.25" customHeight="1">
      <c r="A62" s="37" t="s">
        <v>49</v>
      </c>
      <c r="B62" s="30"/>
      <c r="C62" s="31">
        <v>425</v>
      </c>
      <c r="D62" s="31">
        <v>375</v>
      </c>
      <c r="E62" s="31">
        <v>450</v>
      </c>
      <c r="F62" s="32"/>
      <c r="G62" s="32"/>
      <c r="H62" s="125">
        <v>0.566</v>
      </c>
      <c r="I62" s="125">
        <v>0.15</v>
      </c>
      <c r="J62" s="125">
        <v>0.42</v>
      </c>
      <c r="K62" s="34"/>
    </row>
    <row r="63" spans="1:11" s="35" customFormat="1" ht="11.25" customHeight="1">
      <c r="A63" s="37" t="s">
        <v>50</v>
      </c>
      <c r="B63" s="30"/>
      <c r="C63" s="31">
        <v>3296</v>
      </c>
      <c r="D63" s="31">
        <v>3375</v>
      </c>
      <c r="E63" s="31">
        <v>2132</v>
      </c>
      <c r="F63" s="32"/>
      <c r="G63" s="32"/>
      <c r="H63" s="125">
        <v>9.54</v>
      </c>
      <c r="I63" s="125">
        <v>1.476</v>
      </c>
      <c r="J63" s="125">
        <v>3.14</v>
      </c>
      <c r="K63" s="34"/>
    </row>
    <row r="64" spans="1:11" s="44" customFormat="1" ht="11.25" customHeight="1">
      <c r="A64" s="38" t="s">
        <v>51</v>
      </c>
      <c r="B64" s="39"/>
      <c r="C64" s="40">
        <v>5609</v>
      </c>
      <c r="D64" s="40">
        <v>4750</v>
      </c>
      <c r="E64" s="40">
        <v>3607</v>
      </c>
      <c r="F64" s="41">
        <f>IF(D64&gt;0,100*E64/D64,0)</f>
        <v>75.93684210526315</v>
      </c>
      <c r="G64" s="42"/>
      <c r="H64" s="126">
        <v>15.299</v>
      </c>
      <c r="I64" s="127">
        <v>2.626</v>
      </c>
      <c r="J64" s="127">
        <v>5.04</v>
      </c>
      <c r="K64" s="43">
        <f>IF(I64&gt;0,100*J64/I64,0)</f>
        <v>191.92688499619194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21290</v>
      </c>
      <c r="D66" s="40">
        <v>15821</v>
      </c>
      <c r="E66" s="40">
        <v>8100</v>
      </c>
      <c r="F66" s="41">
        <f>IF(D66&gt;0,100*E66/D66,0)</f>
        <v>51.1977751090323</v>
      </c>
      <c r="G66" s="42"/>
      <c r="H66" s="126">
        <v>27.559</v>
      </c>
      <c r="I66" s="127">
        <v>8.454</v>
      </c>
      <c r="J66" s="127">
        <v>5.901</v>
      </c>
      <c r="K66" s="43">
        <f>IF(I66&gt;0,100*J66/I66,0)</f>
        <v>69.80127750177431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/>
      <c r="D68" s="31"/>
      <c r="E68" s="31"/>
      <c r="F68" s="32"/>
      <c r="G68" s="32"/>
      <c r="H68" s="125"/>
      <c r="I68" s="125"/>
      <c r="J68" s="125"/>
      <c r="K68" s="34"/>
    </row>
    <row r="69" spans="1:11" s="35" customFormat="1" ht="11.25" customHeight="1">
      <c r="A69" s="37" t="s">
        <v>54</v>
      </c>
      <c r="B69" s="30"/>
      <c r="C69" s="31"/>
      <c r="D69" s="31"/>
      <c r="E69" s="31"/>
      <c r="F69" s="32"/>
      <c r="G69" s="32"/>
      <c r="H69" s="125"/>
      <c r="I69" s="125"/>
      <c r="J69" s="125"/>
      <c r="K69" s="34"/>
    </row>
    <row r="70" spans="1:11" s="44" customFormat="1" ht="11.25" customHeight="1">
      <c r="A70" s="38" t="s">
        <v>55</v>
      </c>
      <c r="B70" s="39"/>
      <c r="C70" s="40"/>
      <c r="D70" s="40"/>
      <c r="E70" s="40"/>
      <c r="F70" s="41"/>
      <c r="G70" s="42"/>
      <c r="H70" s="126"/>
      <c r="I70" s="127"/>
      <c r="J70" s="127"/>
      <c r="K70" s="43"/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10765</v>
      </c>
      <c r="D72" s="31">
        <v>10490</v>
      </c>
      <c r="E72" s="31">
        <v>11130</v>
      </c>
      <c r="F72" s="32"/>
      <c r="G72" s="32"/>
      <c r="H72" s="125">
        <v>20.516</v>
      </c>
      <c r="I72" s="125">
        <v>3.535</v>
      </c>
      <c r="J72" s="125">
        <v>18.368</v>
      </c>
      <c r="K72" s="34"/>
    </row>
    <row r="73" spans="1:11" s="35" customFormat="1" ht="11.25" customHeight="1">
      <c r="A73" s="37" t="s">
        <v>57</v>
      </c>
      <c r="B73" s="30"/>
      <c r="C73" s="31">
        <v>6275</v>
      </c>
      <c r="D73" s="31">
        <v>6250</v>
      </c>
      <c r="E73" s="31">
        <v>6663</v>
      </c>
      <c r="F73" s="32"/>
      <c r="G73" s="32"/>
      <c r="H73" s="125">
        <v>15.043</v>
      </c>
      <c r="I73" s="125">
        <v>21.9</v>
      </c>
      <c r="J73" s="125">
        <v>17.82</v>
      </c>
      <c r="K73" s="34"/>
    </row>
    <row r="74" spans="1:11" s="35" customFormat="1" ht="11.25" customHeight="1">
      <c r="A74" s="37" t="s">
        <v>58</v>
      </c>
      <c r="B74" s="30"/>
      <c r="C74" s="31">
        <v>5954</v>
      </c>
      <c r="D74" s="31">
        <v>6645</v>
      </c>
      <c r="E74" s="31">
        <v>8075</v>
      </c>
      <c r="F74" s="32"/>
      <c r="G74" s="32"/>
      <c r="H74" s="125">
        <v>8.574</v>
      </c>
      <c r="I74" s="125">
        <v>13.32</v>
      </c>
      <c r="J74" s="125">
        <v>12.112</v>
      </c>
      <c r="K74" s="34"/>
    </row>
    <row r="75" spans="1:11" s="35" customFormat="1" ht="11.25" customHeight="1">
      <c r="A75" s="37" t="s">
        <v>59</v>
      </c>
      <c r="B75" s="30"/>
      <c r="C75" s="31">
        <v>33622</v>
      </c>
      <c r="D75" s="31">
        <v>32547.192715868507</v>
      </c>
      <c r="E75" s="31">
        <v>37287</v>
      </c>
      <c r="F75" s="32"/>
      <c r="G75" s="32"/>
      <c r="H75" s="125">
        <v>82.272</v>
      </c>
      <c r="I75" s="125">
        <v>25.724573839715816</v>
      </c>
      <c r="J75" s="125">
        <v>34.341327</v>
      </c>
      <c r="K75" s="34"/>
    </row>
    <row r="76" spans="1:11" s="35" customFormat="1" ht="11.25" customHeight="1">
      <c r="A76" s="37" t="s">
        <v>60</v>
      </c>
      <c r="B76" s="30"/>
      <c r="C76" s="31">
        <v>1000</v>
      </c>
      <c r="D76" s="31">
        <v>790</v>
      </c>
      <c r="E76" s="31">
        <v>1183</v>
      </c>
      <c r="F76" s="32"/>
      <c r="G76" s="32"/>
      <c r="H76" s="125">
        <v>4.55</v>
      </c>
      <c r="I76" s="125">
        <v>1.625</v>
      </c>
      <c r="J76" s="125">
        <v>2.958</v>
      </c>
      <c r="K76" s="34"/>
    </row>
    <row r="77" spans="1:11" s="35" customFormat="1" ht="11.25" customHeight="1">
      <c r="A77" s="37" t="s">
        <v>61</v>
      </c>
      <c r="B77" s="30"/>
      <c r="C77" s="31">
        <v>3490</v>
      </c>
      <c r="D77" s="31">
        <v>3490</v>
      </c>
      <c r="E77" s="31">
        <v>5030</v>
      </c>
      <c r="F77" s="32"/>
      <c r="G77" s="32"/>
      <c r="H77" s="125">
        <v>8.027</v>
      </c>
      <c r="I77" s="125">
        <v>5.86</v>
      </c>
      <c r="J77" s="125">
        <v>15.09</v>
      </c>
      <c r="K77" s="34"/>
    </row>
    <row r="78" spans="1:11" s="35" customFormat="1" ht="11.25" customHeight="1">
      <c r="A78" s="37" t="s">
        <v>62</v>
      </c>
      <c r="B78" s="30"/>
      <c r="C78" s="31">
        <v>1330</v>
      </c>
      <c r="D78" s="31">
        <v>2280</v>
      </c>
      <c r="E78" s="31">
        <v>2250</v>
      </c>
      <c r="F78" s="32"/>
      <c r="G78" s="32"/>
      <c r="H78" s="125">
        <v>3.065</v>
      </c>
      <c r="I78" s="125">
        <v>4.309</v>
      </c>
      <c r="J78" s="125">
        <v>5.737</v>
      </c>
      <c r="K78" s="34"/>
    </row>
    <row r="79" spans="1:11" s="35" customFormat="1" ht="11.25" customHeight="1">
      <c r="A79" s="37" t="s">
        <v>63</v>
      </c>
      <c r="B79" s="30"/>
      <c r="C79" s="31">
        <v>1250</v>
      </c>
      <c r="D79" s="31">
        <v>850</v>
      </c>
      <c r="E79" s="31">
        <v>500</v>
      </c>
      <c r="F79" s="32"/>
      <c r="G79" s="32"/>
      <c r="H79" s="125">
        <v>2.5</v>
      </c>
      <c r="I79" s="125">
        <v>1.7</v>
      </c>
      <c r="J79" s="125">
        <v>1.2</v>
      </c>
      <c r="K79" s="34"/>
    </row>
    <row r="80" spans="1:11" s="44" customFormat="1" ht="11.25" customHeight="1">
      <c r="A80" s="45" t="s">
        <v>64</v>
      </c>
      <c r="B80" s="39"/>
      <c r="C80" s="40">
        <v>63686</v>
      </c>
      <c r="D80" s="40">
        <v>63342.19271586851</v>
      </c>
      <c r="E80" s="40">
        <v>72118</v>
      </c>
      <c r="F80" s="41">
        <f>IF(D80&gt;0,100*E80/D80,0)</f>
        <v>113.85459976653598</v>
      </c>
      <c r="G80" s="42"/>
      <c r="H80" s="126">
        <v>144.547</v>
      </c>
      <c r="I80" s="127">
        <v>77.97357383971581</v>
      </c>
      <c r="J80" s="127">
        <v>107.626327</v>
      </c>
      <c r="K80" s="43">
        <f>IF(I80&gt;0,100*J80/I80,0)</f>
        <v>138.0292343932305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2</v>
      </c>
      <c r="D82" s="31"/>
      <c r="E82" s="31"/>
      <c r="F82" s="32"/>
      <c r="G82" s="32"/>
      <c r="H82" s="125">
        <v>0.003</v>
      </c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>
        <v>91</v>
      </c>
      <c r="D83" s="31">
        <v>90</v>
      </c>
      <c r="E83" s="31"/>
      <c r="F83" s="32"/>
      <c r="G83" s="32"/>
      <c r="H83" s="125">
        <v>0.091</v>
      </c>
      <c r="I83" s="125">
        <v>0.09</v>
      </c>
      <c r="J83" s="125"/>
      <c r="K83" s="34"/>
    </row>
    <row r="84" spans="1:11" s="44" customFormat="1" ht="11.25" customHeight="1">
      <c r="A84" s="38" t="s">
        <v>67</v>
      </c>
      <c r="B84" s="39"/>
      <c r="C84" s="40">
        <v>93</v>
      </c>
      <c r="D84" s="40">
        <v>90</v>
      </c>
      <c r="E84" s="40"/>
      <c r="F84" s="41"/>
      <c r="G84" s="42"/>
      <c r="H84" s="126">
        <v>0.094</v>
      </c>
      <c r="I84" s="127">
        <v>0.09</v>
      </c>
      <c r="J84" s="127"/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424153</v>
      </c>
      <c r="D87" s="57">
        <v>370444.1927158685</v>
      </c>
      <c r="E87" s="57">
        <v>343751.83</v>
      </c>
      <c r="F87" s="58">
        <f>IF(D87&gt;0,100*E87/D87,0)</f>
        <v>92.79449826971869</v>
      </c>
      <c r="G87" s="42"/>
      <c r="H87" s="128">
        <v>1187.3500000000001</v>
      </c>
      <c r="I87" s="129">
        <v>708.3443278497158</v>
      </c>
      <c r="J87" s="129">
        <v>705.807577</v>
      </c>
      <c r="K87" s="58">
        <f>IF(I87&gt;0,100*J87/I87,0)</f>
        <v>99.64187602695762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="80" zoomScaleSheetLayoutView="80" zoomScalePageLayoutView="0" workbookViewId="0" topLeftCell="A71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44</v>
      </c>
      <c r="D9" s="31">
        <v>49</v>
      </c>
      <c r="E9" s="31">
        <v>49.347844852547475</v>
      </c>
      <c r="F9" s="32"/>
      <c r="G9" s="32"/>
      <c r="H9" s="125">
        <v>0.093</v>
      </c>
      <c r="I9" s="125">
        <v>0.092</v>
      </c>
      <c r="J9" s="125">
        <v>0.129</v>
      </c>
      <c r="K9" s="34"/>
    </row>
    <row r="10" spans="1:11" s="35" customFormat="1" ht="11.25" customHeight="1">
      <c r="A10" s="37" t="s">
        <v>9</v>
      </c>
      <c r="B10" s="30"/>
      <c r="C10" s="31">
        <v>190</v>
      </c>
      <c r="D10" s="31">
        <v>189</v>
      </c>
      <c r="E10" s="31">
        <v>188.89449639979205</v>
      </c>
      <c r="F10" s="32"/>
      <c r="G10" s="32"/>
      <c r="H10" s="125">
        <v>0.372</v>
      </c>
      <c r="I10" s="125">
        <v>0.372</v>
      </c>
      <c r="J10" s="125">
        <v>0.381</v>
      </c>
      <c r="K10" s="34"/>
    </row>
    <row r="11" spans="1:11" s="35" customFormat="1" ht="11.25" customHeight="1">
      <c r="A11" s="29" t="s">
        <v>10</v>
      </c>
      <c r="B11" s="30"/>
      <c r="C11" s="31">
        <v>163</v>
      </c>
      <c r="D11" s="31">
        <v>315</v>
      </c>
      <c r="E11" s="31">
        <v>315.07252888174537</v>
      </c>
      <c r="F11" s="32"/>
      <c r="G11" s="32"/>
      <c r="H11" s="125">
        <v>0.328</v>
      </c>
      <c r="I11" s="125">
        <v>0.633</v>
      </c>
      <c r="J11" s="125">
        <v>0.635</v>
      </c>
      <c r="K11" s="34"/>
    </row>
    <row r="12" spans="1:11" s="35" customFormat="1" ht="11.25" customHeight="1">
      <c r="A12" s="37" t="s">
        <v>11</v>
      </c>
      <c r="B12" s="30"/>
      <c r="C12" s="31">
        <v>5</v>
      </c>
      <c r="D12" s="31">
        <v>2</v>
      </c>
      <c r="E12" s="31">
        <v>2.3354745708440676</v>
      </c>
      <c r="F12" s="32"/>
      <c r="G12" s="32"/>
      <c r="H12" s="125">
        <v>0.01</v>
      </c>
      <c r="I12" s="125">
        <v>0.011</v>
      </c>
      <c r="J12" s="125">
        <v>0.004714856063620003</v>
      </c>
      <c r="K12" s="34"/>
    </row>
    <row r="13" spans="1:11" s="44" customFormat="1" ht="11.25" customHeight="1">
      <c r="A13" s="38" t="s">
        <v>12</v>
      </c>
      <c r="B13" s="39"/>
      <c r="C13" s="40">
        <v>402</v>
      </c>
      <c r="D13" s="40">
        <v>555</v>
      </c>
      <c r="E13" s="40">
        <v>555.650344704929</v>
      </c>
      <c r="F13" s="41">
        <f>IF(D13&gt;0,100*E13/D13,0)</f>
        <v>100.11717922611334</v>
      </c>
      <c r="G13" s="42"/>
      <c r="H13" s="126">
        <v>0.8029999999999999</v>
      </c>
      <c r="I13" s="127">
        <v>1.1079999999999999</v>
      </c>
      <c r="J13" s="127">
        <v>1.1497148560636201</v>
      </c>
      <c r="K13" s="43">
        <f>IF(I13&gt;0,100*J13/I13,0)</f>
        <v>103.7648787061029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/>
      <c r="D17" s="40"/>
      <c r="E17" s="40"/>
      <c r="F17" s="41"/>
      <c r="G17" s="42"/>
      <c r="H17" s="126"/>
      <c r="I17" s="127"/>
      <c r="J17" s="127"/>
      <c r="K17" s="43"/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14870</v>
      </c>
      <c r="D19" s="31">
        <v>15000</v>
      </c>
      <c r="E19" s="31">
        <v>14097</v>
      </c>
      <c r="F19" s="32"/>
      <c r="G19" s="32"/>
      <c r="H19" s="125">
        <v>62.454</v>
      </c>
      <c r="I19" s="125">
        <v>64.07</v>
      </c>
      <c r="J19" s="125">
        <v>59.207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14870</v>
      </c>
      <c r="D22" s="40">
        <v>15000</v>
      </c>
      <c r="E22" s="40">
        <v>14097</v>
      </c>
      <c r="F22" s="41">
        <f>IF(D22&gt;0,100*E22/D22,0)</f>
        <v>93.98</v>
      </c>
      <c r="G22" s="42"/>
      <c r="H22" s="126">
        <v>62.454</v>
      </c>
      <c r="I22" s="127">
        <v>64.07</v>
      </c>
      <c r="J22" s="127">
        <v>59.207</v>
      </c>
      <c r="K22" s="43">
        <f>IF(I22&gt;0,100*J22/I22,0)</f>
        <v>92.40986421101921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95787</v>
      </c>
      <c r="D24" s="40">
        <v>93564</v>
      </c>
      <c r="E24" s="40">
        <v>85407</v>
      </c>
      <c r="F24" s="41">
        <f>IF(D24&gt;0,100*E24/D24,0)</f>
        <v>91.28190329613955</v>
      </c>
      <c r="G24" s="42"/>
      <c r="H24" s="126">
        <v>376.75</v>
      </c>
      <c r="I24" s="127">
        <v>354.794</v>
      </c>
      <c r="J24" s="127">
        <v>329.39</v>
      </c>
      <c r="K24" s="43">
        <f>IF(I24&gt;0,100*J24/I24,0)</f>
        <v>92.83978872246995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19023</v>
      </c>
      <c r="D26" s="40">
        <v>17800</v>
      </c>
      <c r="E26" s="40">
        <v>19000</v>
      </c>
      <c r="F26" s="41">
        <f>IF(D26&gt;0,100*E26/D26,0)</f>
        <v>106.74157303370787</v>
      </c>
      <c r="G26" s="42"/>
      <c r="H26" s="126">
        <v>97.975</v>
      </c>
      <c r="I26" s="127">
        <v>62.5</v>
      </c>
      <c r="J26" s="127">
        <v>60</v>
      </c>
      <c r="K26" s="43">
        <f>IF(I26&gt;0,100*J26/I26,0)</f>
        <v>96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176896</v>
      </c>
      <c r="D28" s="31">
        <v>187731</v>
      </c>
      <c r="E28" s="31">
        <v>172020</v>
      </c>
      <c r="F28" s="32"/>
      <c r="G28" s="32"/>
      <c r="H28" s="125">
        <v>809.3</v>
      </c>
      <c r="I28" s="125">
        <v>662.529</v>
      </c>
      <c r="J28" s="125">
        <v>570.585</v>
      </c>
      <c r="K28" s="34"/>
    </row>
    <row r="29" spans="1:11" s="35" customFormat="1" ht="11.25" customHeight="1">
      <c r="A29" s="37" t="s">
        <v>22</v>
      </c>
      <c r="B29" s="30"/>
      <c r="C29" s="31">
        <v>88645</v>
      </c>
      <c r="D29" s="31">
        <v>94012</v>
      </c>
      <c r="E29" s="31">
        <v>101713</v>
      </c>
      <c r="F29" s="32"/>
      <c r="G29" s="32"/>
      <c r="H29" s="125">
        <v>301.065</v>
      </c>
      <c r="I29" s="125">
        <v>164.492</v>
      </c>
      <c r="J29" s="125">
        <v>174.093</v>
      </c>
      <c r="K29" s="34"/>
    </row>
    <row r="30" spans="1:11" s="35" customFormat="1" ht="11.25" customHeight="1">
      <c r="A30" s="37" t="s">
        <v>23</v>
      </c>
      <c r="B30" s="30"/>
      <c r="C30" s="31">
        <v>133919</v>
      </c>
      <c r="D30" s="31">
        <v>158812</v>
      </c>
      <c r="E30" s="31">
        <v>143712</v>
      </c>
      <c r="F30" s="32"/>
      <c r="G30" s="32"/>
      <c r="H30" s="125">
        <v>502.051</v>
      </c>
      <c r="I30" s="125">
        <v>374.448</v>
      </c>
      <c r="J30" s="125">
        <v>335.951</v>
      </c>
      <c r="K30" s="34"/>
    </row>
    <row r="31" spans="1:11" s="44" customFormat="1" ht="11.25" customHeight="1">
      <c r="A31" s="45" t="s">
        <v>24</v>
      </c>
      <c r="B31" s="39"/>
      <c r="C31" s="40">
        <v>399460</v>
      </c>
      <c r="D31" s="40">
        <v>440555</v>
      </c>
      <c r="E31" s="40">
        <v>417445</v>
      </c>
      <c r="F31" s="41">
        <f>IF(D31&gt;0,100*E31/D31,0)</f>
        <v>94.75434395251445</v>
      </c>
      <c r="G31" s="42"/>
      <c r="H31" s="126">
        <v>1612.416</v>
      </c>
      <c r="I31" s="127">
        <v>1201.469</v>
      </c>
      <c r="J31" s="127">
        <v>1080.629</v>
      </c>
      <c r="K31" s="43">
        <f>IF(I31&gt;0,100*J31/I31,0)</f>
        <v>89.94231228604316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38998</v>
      </c>
      <c r="D33" s="31">
        <v>39836</v>
      </c>
      <c r="E33" s="31">
        <v>36628</v>
      </c>
      <c r="F33" s="32"/>
      <c r="G33" s="32"/>
      <c r="H33" s="125">
        <v>147.921</v>
      </c>
      <c r="I33" s="125">
        <v>131.821</v>
      </c>
      <c r="J33" s="125">
        <v>80.985</v>
      </c>
      <c r="K33" s="34"/>
    </row>
    <row r="34" spans="1:11" s="35" customFormat="1" ht="11.25" customHeight="1">
      <c r="A34" s="37" t="s">
        <v>26</v>
      </c>
      <c r="B34" s="30"/>
      <c r="C34" s="31">
        <v>17058</v>
      </c>
      <c r="D34" s="31">
        <v>17430</v>
      </c>
      <c r="E34" s="31">
        <v>17430</v>
      </c>
      <c r="F34" s="32"/>
      <c r="G34" s="32"/>
      <c r="H34" s="125">
        <v>79.965</v>
      </c>
      <c r="I34" s="125">
        <v>69.18</v>
      </c>
      <c r="J34" s="125">
        <v>58</v>
      </c>
      <c r="K34" s="34"/>
    </row>
    <row r="35" spans="1:11" s="35" customFormat="1" ht="11.25" customHeight="1">
      <c r="A35" s="37" t="s">
        <v>27</v>
      </c>
      <c r="B35" s="30"/>
      <c r="C35" s="31">
        <v>91921</v>
      </c>
      <c r="D35" s="31">
        <v>91400</v>
      </c>
      <c r="E35" s="31">
        <v>85000</v>
      </c>
      <c r="F35" s="32"/>
      <c r="G35" s="32"/>
      <c r="H35" s="125">
        <v>456.312</v>
      </c>
      <c r="I35" s="125">
        <v>283</v>
      </c>
      <c r="J35" s="125">
        <v>254.8</v>
      </c>
      <c r="K35" s="34"/>
    </row>
    <row r="36" spans="1:11" s="35" customFormat="1" ht="11.25" customHeight="1">
      <c r="A36" s="37" t="s">
        <v>28</v>
      </c>
      <c r="B36" s="30"/>
      <c r="C36" s="31">
        <v>14851</v>
      </c>
      <c r="D36" s="31">
        <v>15609</v>
      </c>
      <c r="E36" s="31">
        <v>14961</v>
      </c>
      <c r="F36" s="32"/>
      <c r="G36" s="32"/>
      <c r="H36" s="125">
        <v>62.082</v>
      </c>
      <c r="I36" s="125">
        <v>41.68</v>
      </c>
      <c r="J36" s="125">
        <v>38.898</v>
      </c>
      <c r="K36" s="34"/>
    </row>
    <row r="37" spans="1:11" s="44" customFormat="1" ht="11.25" customHeight="1">
      <c r="A37" s="38" t="s">
        <v>29</v>
      </c>
      <c r="B37" s="39"/>
      <c r="C37" s="40">
        <v>162828</v>
      </c>
      <c r="D37" s="40">
        <v>164275</v>
      </c>
      <c r="E37" s="40">
        <v>154019</v>
      </c>
      <c r="F37" s="41">
        <f>IF(D37&gt;0,100*E37/D37,0)</f>
        <v>93.75681022675391</v>
      </c>
      <c r="G37" s="42"/>
      <c r="H37" s="126">
        <v>746.28</v>
      </c>
      <c r="I37" s="127">
        <v>525.6809999999999</v>
      </c>
      <c r="J37" s="127">
        <v>432.68300000000005</v>
      </c>
      <c r="K37" s="43">
        <f>IF(I37&gt;0,100*J37/I37,0)</f>
        <v>82.30904293668596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9265</v>
      </c>
      <c r="D39" s="40">
        <v>9265</v>
      </c>
      <c r="E39" s="40">
        <v>9360</v>
      </c>
      <c r="F39" s="41">
        <f>IF(D39&gt;0,100*E39/D39,0)</f>
        <v>101.02536427415002</v>
      </c>
      <c r="G39" s="42"/>
      <c r="H39" s="126">
        <v>18.609</v>
      </c>
      <c r="I39" s="127">
        <v>18.609</v>
      </c>
      <c r="J39" s="127">
        <v>12.815</v>
      </c>
      <c r="K39" s="43">
        <f>IF(I39&gt;0,100*J39/I39,0)</f>
        <v>68.86452791659949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37874</v>
      </c>
      <c r="D41" s="31">
        <v>38542</v>
      </c>
      <c r="E41" s="31">
        <v>36726</v>
      </c>
      <c r="F41" s="32"/>
      <c r="G41" s="32"/>
      <c r="H41" s="125">
        <v>101.729</v>
      </c>
      <c r="I41" s="125">
        <v>65.591</v>
      </c>
      <c r="J41" s="125">
        <v>95.469</v>
      </c>
      <c r="K41" s="34"/>
    </row>
    <row r="42" spans="1:11" s="35" customFormat="1" ht="11.25" customHeight="1">
      <c r="A42" s="37" t="s">
        <v>32</v>
      </c>
      <c r="B42" s="30"/>
      <c r="C42" s="31">
        <v>152623</v>
      </c>
      <c r="D42" s="31">
        <v>153327</v>
      </c>
      <c r="E42" s="31">
        <v>149598</v>
      </c>
      <c r="F42" s="32"/>
      <c r="G42" s="32"/>
      <c r="H42" s="125">
        <v>662.304</v>
      </c>
      <c r="I42" s="125">
        <v>549.945</v>
      </c>
      <c r="J42" s="125">
        <v>486.051</v>
      </c>
      <c r="K42" s="34"/>
    </row>
    <row r="43" spans="1:11" s="35" customFormat="1" ht="11.25" customHeight="1">
      <c r="A43" s="37" t="s">
        <v>33</v>
      </c>
      <c r="B43" s="30"/>
      <c r="C43" s="31">
        <v>18486</v>
      </c>
      <c r="D43" s="31">
        <v>20251</v>
      </c>
      <c r="E43" s="31">
        <v>17572</v>
      </c>
      <c r="F43" s="32"/>
      <c r="G43" s="32"/>
      <c r="H43" s="125">
        <v>73.049</v>
      </c>
      <c r="I43" s="125">
        <v>58.457</v>
      </c>
      <c r="J43" s="125">
        <v>57.692</v>
      </c>
      <c r="K43" s="34"/>
    </row>
    <row r="44" spans="1:11" s="35" customFormat="1" ht="11.25" customHeight="1">
      <c r="A44" s="37" t="s">
        <v>34</v>
      </c>
      <c r="B44" s="30"/>
      <c r="C44" s="31">
        <v>130918</v>
      </c>
      <c r="D44" s="31">
        <v>125222</v>
      </c>
      <c r="E44" s="31">
        <v>113407</v>
      </c>
      <c r="F44" s="32"/>
      <c r="G44" s="32"/>
      <c r="H44" s="125">
        <v>526.104</v>
      </c>
      <c r="I44" s="125">
        <v>349.597</v>
      </c>
      <c r="J44" s="125">
        <v>347.832</v>
      </c>
      <c r="K44" s="34"/>
    </row>
    <row r="45" spans="1:11" s="35" customFormat="1" ht="11.25" customHeight="1">
      <c r="A45" s="37" t="s">
        <v>35</v>
      </c>
      <c r="B45" s="30"/>
      <c r="C45" s="31">
        <v>41921</v>
      </c>
      <c r="D45" s="31">
        <v>38812</v>
      </c>
      <c r="E45" s="31">
        <v>33816</v>
      </c>
      <c r="F45" s="32"/>
      <c r="G45" s="32"/>
      <c r="H45" s="125">
        <v>114.943</v>
      </c>
      <c r="I45" s="125">
        <v>74.966</v>
      </c>
      <c r="J45" s="125">
        <v>89.775</v>
      </c>
      <c r="K45" s="34"/>
    </row>
    <row r="46" spans="1:11" s="35" customFormat="1" ht="11.25" customHeight="1">
      <c r="A46" s="37" t="s">
        <v>36</v>
      </c>
      <c r="B46" s="30"/>
      <c r="C46" s="31">
        <v>67069</v>
      </c>
      <c r="D46" s="31">
        <v>64402</v>
      </c>
      <c r="E46" s="31">
        <v>60448</v>
      </c>
      <c r="F46" s="32"/>
      <c r="G46" s="32"/>
      <c r="H46" s="125">
        <v>219.558</v>
      </c>
      <c r="I46" s="125">
        <v>124.061</v>
      </c>
      <c r="J46" s="125">
        <v>149.948</v>
      </c>
      <c r="K46" s="34"/>
    </row>
    <row r="47" spans="1:11" s="35" customFormat="1" ht="11.25" customHeight="1">
      <c r="A47" s="37" t="s">
        <v>37</v>
      </c>
      <c r="B47" s="30"/>
      <c r="C47" s="31">
        <v>100158</v>
      </c>
      <c r="D47" s="31">
        <v>99934</v>
      </c>
      <c r="E47" s="31">
        <v>94638</v>
      </c>
      <c r="F47" s="32"/>
      <c r="G47" s="32"/>
      <c r="H47" s="125">
        <v>405.587</v>
      </c>
      <c r="I47" s="125">
        <v>266.063</v>
      </c>
      <c r="J47" s="125">
        <v>262.458</v>
      </c>
      <c r="K47" s="34"/>
    </row>
    <row r="48" spans="1:11" s="35" customFormat="1" ht="11.25" customHeight="1">
      <c r="A48" s="37" t="s">
        <v>38</v>
      </c>
      <c r="B48" s="30"/>
      <c r="C48" s="31">
        <v>224996</v>
      </c>
      <c r="D48" s="31">
        <v>213260</v>
      </c>
      <c r="E48" s="31">
        <v>187557</v>
      </c>
      <c r="F48" s="32"/>
      <c r="G48" s="32"/>
      <c r="H48" s="125">
        <v>893.323</v>
      </c>
      <c r="I48" s="125">
        <v>512.254</v>
      </c>
      <c r="J48" s="125">
        <v>525.315</v>
      </c>
      <c r="K48" s="34"/>
    </row>
    <row r="49" spans="1:11" s="35" customFormat="1" ht="11.25" customHeight="1">
      <c r="A49" s="37" t="s">
        <v>39</v>
      </c>
      <c r="B49" s="30"/>
      <c r="C49" s="31">
        <v>57674</v>
      </c>
      <c r="D49" s="31">
        <v>56423</v>
      </c>
      <c r="E49" s="31">
        <v>45203</v>
      </c>
      <c r="F49" s="32"/>
      <c r="G49" s="32"/>
      <c r="H49" s="125">
        <v>224.575</v>
      </c>
      <c r="I49" s="125">
        <v>109.059</v>
      </c>
      <c r="J49" s="125">
        <v>118.5</v>
      </c>
      <c r="K49" s="34"/>
    </row>
    <row r="50" spans="1:11" s="44" customFormat="1" ht="11.25" customHeight="1">
      <c r="A50" s="45" t="s">
        <v>40</v>
      </c>
      <c r="B50" s="39"/>
      <c r="C50" s="40">
        <v>831719</v>
      </c>
      <c r="D50" s="40">
        <v>810173</v>
      </c>
      <c r="E50" s="40">
        <v>738965</v>
      </c>
      <c r="F50" s="41">
        <f>IF(D50&gt;0,100*E50/D50,0)</f>
        <v>91.21076609563636</v>
      </c>
      <c r="G50" s="42"/>
      <c r="H50" s="126">
        <v>3221.172</v>
      </c>
      <c r="I50" s="127">
        <v>2109.993</v>
      </c>
      <c r="J50" s="127">
        <v>2133.04</v>
      </c>
      <c r="K50" s="43">
        <f>IF(I50&gt;0,100*J50/I50,0)</f>
        <v>101.09227850518936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40760</v>
      </c>
      <c r="D52" s="40">
        <v>40760</v>
      </c>
      <c r="E52" s="40">
        <v>40760</v>
      </c>
      <c r="F52" s="41">
        <f>IF(D52&gt;0,100*E52/D52,0)</f>
        <v>100</v>
      </c>
      <c r="G52" s="42"/>
      <c r="H52" s="126">
        <v>178.027</v>
      </c>
      <c r="I52" s="127">
        <v>109.74070771331058</v>
      </c>
      <c r="J52" s="127">
        <v>98.985</v>
      </c>
      <c r="K52" s="43">
        <f>IF(I52&gt;0,100*J52/I52,0)</f>
        <v>90.19898090924558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107588</v>
      </c>
      <c r="D54" s="31">
        <v>125000</v>
      </c>
      <c r="E54" s="31">
        <v>121592</v>
      </c>
      <c r="F54" s="32"/>
      <c r="G54" s="32"/>
      <c r="H54" s="125">
        <v>369.245</v>
      </c>
      <c r="I54" s="125">
        <v>232.209</v>
      </c>
      <c r="J54" s="125">
        <v>252.07</v>
      </c>
      <c r="K54" s="34"/>
    </row>
    <row r="55" spans="1:11" s="35" customFormat="1" ht="11.25" customHeight="1">
      <c r="A55" s="37" t="s">
        <v>43</v>
      </c>
      <c r="B55" s="30"/>
      <c r="C55" s="31">
        <v>96033</v>
      </c>
      <c r="D55" s="31">
        <v>91269</v>
      </c>
      <c r="E55" s="31">
        <v>85466</v>
      </c>
      <c r="F55" s="32"/>
      <c r="G55" s="32"/>
      <c r="H55" s="125">
        <v>288.074</v>
      </c>
      <c r="I55" s="125">
        <v>188.88</v>
      </c>
      <c r="J55" s="125">
        <v>200.401</v>
      </c>
      <c r="K55" s="34"/>
    </row>
    <row r="56" spans="1:11" s="35" customFormat="1" ht="11.25" customHeight="1">
      <c r="A56" s="37" t="s">
        <v>44</v>
      </c>
      <c r="B56" s="30"/>
      <c r="C56" s="31">
        <v>220945</v>
      </c>
      <c r="D56" s="31">
        <v>246300</v>
      </c>
      <c r="E56" s="31">
        <v>227600</v>
      </c>
      <c r="F56" s="32"/>
      <c r="G56" s="32"/>
      <c r="H56" s="125">
        <v>850</v>
      </c>
      <c r="I56" s="125">
        <v>723</v>
      </c>
      <c r="J56" s="125">
        <v>455.2</v>
      </c>
      <c r="K56" s="34"/>
    </row>
    <row r="57" spans="1:11" s="35" customFormat="1" ht="11.25" customHeight="1">
      <c r="A57" s="37" t="s">
        <v>45</v>
      </c>
      <c r="B57" s="30"/>
      <c r="C57" s="31">
        <v>90552</v>
      </c>
      <c r="D57" s="31">
        <v>92075</v>
      </c>
      <c r="E57" s="31">
        <v>81626</v>
      </c>
      <c r="F57" s="32"/>
      <c r="G57" s="32"/>
      <c r="H57" s="125">
        <v>283.211</v>
      </c>
      <c r="I57" s="125">
        <v>159.481</v>
      </c>
      <c r="J57" s="125">
        <v>141.125</v>
      </c>
      <c r="K57" s="34"/>
    </row>
    <row r="58" spans="1:11" s="35" customFormat="1" ht="11.25" customHeight="1">
      <c r="A58" s="37" t="s">
        <v>46</v>
      </c>
      <c r="B58" s="30"/>
      <c r="C58" s="31">
        <v>153066</v>
      </c>
      <c r="D58" s="31">
        <v>148892</v>
      </c>
      <c r="E58" s="31">
        <v>145231</v>
      </c>
      <c r="F58" s="32"/>
      <c r="G58" s="32"/>
      <c r="H58" s="125">
        <v>476.493</v>
      </c>
      <c r="I58" s="125">
        <v>279.665</v>
      </c>
      <c r="J58" s="125">
        <v>229.132</v>
      </c>
      <c r="K58" s="34"/>
    </row>
    <row r="59" spans="1:11" s="44" customFormat="1" ht="11.25" customHeight="1">
      <c r="A59" s="38" t="s">
        <v>47</v>
      </c>
      <c r="B59" s="39"/>
      <c r="C59" s="40">
        <v>668184</v>
      </c>
      <c r="D59" s="40">
        <v>703536</v>
      </c>
      <c r="E59" s="40">
        <v>661515</v>
      </c>
      <c r="F59" s="41">
        <f>IF(D59&gt;0,100*E59/D59,0)</f>
        <v>94.02717131745923</v>
      </c>
      <c r="G59" s="42"/>
      <c r="H59" s="126">
        <v>2267.023</v>
      </c>
      <c r="I59" s="127">
        <v>1583.235</v>
      </c>
      <c r="J59" s="127">
        <v>1277.928</v>
      </c>
      <c r="K59" s="43">
        <f>IF(I59&gt;0,100*J59/I59,0)</f>
        <v>80.71625500952166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2023</v>
      </c>
      <c r="D61" s="31">
        <v>3000</v>
      </c>
      <c r="E61" s="31">
        <v>3075</v>
      </c>
      <c r="F61" s="32"/>
      <c r="G61" s="32"/>
      <c r="H61" s="125">
        <v>3.724</v>
      </c>
      <c r="I61" s="125">
        <v>3</v>
      </c>
      <c r="J61" s="125">
        <v>4.46</v>
      </c>
      <c r="K61" s="34"/>
    </row>
    <row r="62" spans="1:11" s="35" customFormat="1" ht="11.25" customHeight="1">
      <c r="A62" s="37" t="s">
        <v>49</v>
      </c>
      <c r="B62" s="30"/>
      <c r="C62" s="31">
        <v>4168</v>
      </c>
      <c r="D62" s="31">
        <v>3970</v>
      </c>
      <c r="E62" s="31">
        <v>4000</v>
      </c>
      <c r="F62" s="32"/>
      <c r="G62" s="32"/>
      <c r="H62" s="125">
        <v>4.905</v>
      </c>
      <c r="I62" s="125">
        <v>1.402</v>
      </c>
      <c r="J62" s="125">
        <v>3.419</v>
      </c>
      <c r="K62" s="34"/>
    </row>
    <row r="63" spans="1:11" s="35" customFormat="1" ht="11.25" customHeight="1">
      <c r="A63" s="37" t="s">
        <v>50</v>
      </c>
      <c r="B63" s="30"/>
      <c r="C63" s="31">
        <v>7678</v>
      </c>
      <c r="D63" s="31">
        <v>7875</v>
      </c>
      <c r="E63" s="31">
        <v>8526</v>
      </c>
      <c r="F63" s="32"/>
      <c r="G63" s="32"/>
      <c r="H63" s="125">
        <v>22.47</v>
      </c>
      <c r="I63" s="125">
        <v>3.444</v>
      </c>
      <c r="J63" s="125">
        <v>12.56</v>
      </c>
      <c r="K63" s="34"/>
    </row>
    <row r="64" spans="1:11" s="44" customFormat="1" ht="11.25" customHeight="1">
      <c r="A64" s="38" t="s">
        <v>51</v>
      </c>
      <c r="B64" s="39"/>
      <c r="C64" s="40">
        <v>13869</v>
      </c>
      <c r="D64" s="40">
        <v>14845</v>
      </c>
      <c r="E64" s="40">
        <v>15601</v>
      </c>
      <c r="F64" s="41">
        <f>IF(D64&gt;0,100*E64/D64,0)</f>
        <v>105.09262377905019</v>
      </c>
      <c r="G64" s="42"/>
      <c r="H64" s="126">
        <v>31.099</v>
      </c>
      <c r="I64" s="127">
        <v>7.846</v>
      </c>
      <c r="J64" s="127">
        <v>20.439</v>
      </c>
      <c r="K64" s="43">
        <f>IF(I64&gt;0,100*J64/I64,0)</f>
        <v>260.50216670915114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6089</v>
      </c>
      <c r="D66" s="40">
        <v>4525</v>
      </c>
      <c r="E66" s="40">
        <v>11460</v>
      </c>
      <c r="F66" s="41">
        <f>IF(D66&gt;0,100*E66/D66,0)</f>
        <v>253.2596685082873</v>
      </c>
      <c r="G66" s="42"/>
      <c r="H66" s="126">
        <v>8.75</v>
      </c>
      <c r="I66" s="127">
        <v>2.684</v>
      </c>
      <c r="J66" s="127">
        <v>12.622</v>
      </c>
      <c r="K66" s="43">
        <f>IF(I66&gt;0,100*J66/I66,0)</f>
        <v>470.2682563338301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45551</v>
      </c>
      <c r="D68" s="31">
        <v>43000</v>
      </c>
      <c r="E68" s="31">
        <v>47000</v>
      </c>
      <c r="F68" s="32"/>
      <c r="G68" s="32"/>
      <c r="H68" s="125">
        <v>74.885</v>
      </c>
      <c r="I68" s="125">
        <v>65.5</v>
      </c>
      <c r="J68" s="125">
        <v>97</v>
      </c>
      <c r="K68" s="34"/>
    </row>
    <row r="69" spans="1:11" s="35" customFormat="1" ht="11.25" customHeight="1">
      <c r="A69" s="37" t="s">
        <v>54</v>
      </c>
      <c r="B69" s="30"/>
      <c r="C69" s="31">
        <v>756</v>
      </c>
      <c r="D69" s="31">
        <v>500</v>
      </c>
      <c r="E69" s="31">
        <v>740</v>
      </c>
      <c r="F69" s="32"/>
      <c r="G69" s="32"/>
      <c r="H69" s="125">
        <v>1.16</v>
      </c>
      <c r="I69" s="125">
        <v>0.7</v>
      </c>
      <c r="J69" s="125">
        <v>1.3</v>
      </c>
      <c r="K69" s="34"/>
    </row>
    <row r="70" spans="1:11" s="44" customFormat="1" ht="11.25" customHeight="1">
      <c r="A70" s="38" t="s">
        <v>55</v>
      </c>
      <c r="B70" s="39"/>
      <c r="C70" s="40">
        <v>46307</v>
      </c>
      <c r="D70" s="40">
        <v>43500</v>
      </c>
      <c r="E70" s="40">
        <v>47740</v>
      </c>
      <c r="F70" s="41">
        <f>IF(D70&gt;0,100*E70/D70,0)</f>
        <v>109.74712643678161</v>
      </c>
      <c r="G70" s="42"/>
      <c r="H70" s="126">
        <v>76.045</v>
      </c>
      <c r="I70" s="127">
        <v>66.2</v>
      </c>
      <c r="J70" s="127">
        <v>98.3</v>
      </c>
      <c r="K70" s="43">
        <f>IF(I70&gt;0,100*J70/I70,0)</f>
        <v>148.4894259818731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/>
      <c r="D72" s="31"/>
      <c r="E72" s="31"/>
      <c r="F72" s="32"/>
      <c r="G72" s="32"/>
      <c r="H72" s="125"/>
      <c r="I72" s="125"/>
      <c r="J72" s="125"/>
      <c r="K72" s="34"/>
    </row>
    <row r="73" spans="1:11" s="35" customFormat="1" ht="11.25" customHeight="1">
      <c r="A73" s="37" t="s">
        <v>57</v>
      </c>
      <c r="B73" s="30"/>
      <c r="C73" s="31">
        <v>700</v>
      </c>
      <c r="D73" s="31">
        <v>2135</v>
      </c>
      <c r="E73" s="31">
        <v>2365</v>
      </c>
      <c r="F73" s="32"/>
      <c r="G73" s="32"/>
      <c r="H73" s="125">
        <v>1.62</v>
      </c>
      <c r="I73" s="125">
        <v>7.8</v>
      </c>
      <c r="J73" s="125">
        <v>6.4</v>
      </c>
      <c r="K73" s="34"/>
    </row>
    <row r="74" spans="1:11" s="35" customFormat="1" ht="11.25" customHeight="1">
      <c r="A74" s="37" t="s">
        <v>58</v>
      </c>
      <c r="B74" s="30"/>
      <c r="C74" s="31">
        <v>1489</v>
      </c>
      <c r="D74" s="31">
        <v>1661</v>
      </c>
      <c r="E74" s="31">
        <v>2020</v>
      </c>
      <c r="F74" s="32"/>
      <c r="G74" s="32"/>
      <c r="H74" s="125">
        <v>2.17</v>
      </c>
      <c r="I74" s="125">
        <v>3.33</v>
      </c>
      <c r="J74" s="125">
        <v>2.828</v>
      </c>
      <c r="K74" s="34"/>
    </row>
    <row r="75" spans="1:11" s="35" customFormat="1" ht="11.25" customHeight="1">
      <c r="A75" s="37" t="s">
        <v>59</v>
      </c>
      <c r="B75" s="30"/>
      <c r="C75" s="31">
        <v>21254</v>
      </c>
      <c r="D75" s="31">
        <v>20574.5652841315</v>
      </c>
      <c r="E75" s="31">
        <v>16713</v>
      </c>
      <c r="F75" s="32"/>
      <c r="G75" s="32"/>
      <c r="H75" s="125">
        <v>46.974</v>
      </c>
      <c r="I75" s="125">
        <v>28.272244506469868</v>
      </c>
      <c r="J75" s="125">
        <v>27.994275000000002</v>
      </c>
      <c r="K75" s="34"/>
    </row>
    <row r="76" spans="1:11" s="35" customFormat="1" ht="11.25" customHeight="1">
      <c r="A76" s="37" t="s">
        <v>60</v>
      </c>
      <c r="B76" s="30"/>
      <c r="C76" s="31">
        <v>272</v>
      </c>
      <c r="D76" s="31">
        <v>190</v>
      </c>
      <c r="E76" s="31">
        <v>120</v>
      </c>
      <c r="F76" s="32"/>
      <c r="G76" s="32"/>
      <c r="H76" s="125">
        <v>1.238</v>
      </c>
      <c r="I76" s="125">
        <v>0.637</v>
      </c>
      <c r="J76" s="125">
        <v>0.42</v>
      </c>
      <c r="K76" s="34"/>
    </row>
    <row r="77" spans="1:11" s="35" customFormat="1" ht="11.25" customHeight="1">
      <c r="A77" s="37" t="s">
        <v>61</v>
      </c>
      <c r="B77" s="30"/>
      <c r="C77" s="31">
        <v>5350</v>
      </c>
      <c r="D77" s="31">
        <v>5350</v>
      </c>
      <c r="E77" s="31">
        <v>3077</v>
      </c>
      <c r="F77" s="32"/>
      <c r="G77" s="32"/>
      <c r="H77" s="125">
        <v>11.916</v>
      </c>
      <c r="I77" s="125">
        <v>9.16</v>
      </c>
      <c r="J77" s="125">
        <v>9.23</v>
      </c>
      <c r="K77" s="34"/>
    </row>
    <row r="78" spans="1:11" s="35" customFormat="1" ht="11.25" customHeight="1">
      <c r="A78" s="37" t="s">
        <v>62</v>
      </c>
      <c r="B78" s="30"/>
      <c r="C78" s="31">
        <v>10762</v>
      </c>
      <c r="D78" s="31">
        <v>11040</v>
      </c>
      <c r="E78" s="31">
        <v>11200</v>
      </c>
      <c r="F78" s="32"/>
      <c r="G78" s="32"/>
      <c r="H78" s="125">
        <v>24.796</v>
      </c>
      <c r="I78" s="125">
        <v>21.638</v>
      </c>
      <c r="J78" s="125">
        <v>29.12</v>
      </c>
      <c r="K78" s="34"/>
    </row>
    <row r="79" spans="1:11" s="35" customFormat="1" ht="11.25" customHeight="1">
      <c r="A79" s="37" t="s">
        <v>63</v>
      </c>
      <c r="B79" s="30"/>
      <c r="C79" s="31">
        <v>11737</v>
      </c>
      <c r="D79" s="31">
        <v>16035</v>
      </c>
      <c r="E79" s="31">
        <v>14500</v>
      </c>
      <c r="F79" s="32"/>
      <c r="G79" s="32"/>
      <c r="H79" s="125">
        <v>31.529</v>
      </c>
      <c r="I79" s="125">
        <v>46.343</v>
      </c>
      <c r="J79" s="125">
        <v>40.6</v>
      </c>
      <c r="K79" s="34"/>
    </row>
    <row r="80" spans="1:11" s="44" customFormat="1" ht="11.25" customHeight="1">
      <c r="A80" s="45" t="s">
        <v>64</v>
      </c>
      <c r="B80" s="39"/>
      <c r="C80" s="40">
        <v>51564</v>
      </c>
      <c r="D80" s="40">
        <v>56985.5652841315</v>
      </c>
      <c r="E80" s="40">
        <v>49995</v>
      </c>
      <c r="F80" s="41">
        <f>IF(D80&gt;0,100*E80/D80,0)</f>
        <v>87.73274381103992</v>
      </c>
      <c r="G80" s="42"/>
      <c r="H80" s="126">
        <v>120.243</v>
      </c>
      <c r="I80" s="127">
        <v>117.18024450646988</v>
      </c>
      <c r="J80" s="127">
        <v>116.592275</v>
      </c>
      <c r="K80" s="43">
        <f>IF(I80&gt;0,100*J80/I80,0)</f>
        <v>99.49823495509312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2</v>
      </c>
      <c r="D82" s="31"/>
      <c r="E82" s="31"/>
      <c r="F82" s="32"/>
      <c r="G82" s="32"/>
      <c r="H82" s="125">
        <v>0.002</v>
      </c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/>
      <c r="D83" s="31"/>
      <c r="E83" s="31">
        <v>81</v>
      </c>
      <c r="F83" s="32"/>
      <c r="G83" s="32"/>
      <c r="H83" s="125"/>
      <c r="I83" s="125"/>
      <c r="J83" s="125">
        <v>0.082</v>
      </c>
      <c r="K83" s="34"/>
    </row>
    <row r="84" spans="1:11" s="44" customFormat="1" ht="11.25" customHeight="1">
      <c r="A84" s="38" t="s">
        <v>67</v>
      </c>
      <c r="B84" s="39"/>
      <c r="C84" s="40">
        <v>2</v>
      </c>
      <c r="D84" s="40"/>
      <c r="E84" s="40">
        <v>81</v>
      </c>
      <c r="F84" s="41"/>
      <c r="G84" s="42"/>
      <c r="H84" s="126">
        <v>0.002</v>
      </c>
      <c r="I84" s="127"/>
      <c r="J84" s="127">
        <v>0.082</v>
      </c>
      <c r="K84" s="43"/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2360129</v>
      </c>
      <c r="D87" s="57">
        <v>2415338.5652841316</v>
      </c>
      <c r="E87" s="57">
        <v>2266000.650344705</v>
      </c>
      <c r="F87" s="58">
        <f>IF(D87&gt;0,100*E87/D87,0)</f>
        <v>93.81710220314979</v>
      </c>
      <c r="G87" s="42"/>
      <c r="H87" s="128">
        <v>8817.648000000001</v>
      </c>
      <c r="I87" s="129">
        <v>6225.109952219779</v>
      </c>
      <c r="J87" s="129">
        <v>5733.861989856065</v>
      </c>
      <c r="K87" s="58">
        <f>IF(I87&gt;0,100*J87/I87,0)</f>
        <v>92.10860585380435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zoomScalePageLayoutView="0" workbookViewId="0" topLeftCell="B6">
      <selection activeCell="E12" sqref="E12"/>
    </sheetView>
  </sheetViews>
  <sheetFormatPr defaultColWidth="9.8515625" defaultRowHeight="11.25" customHeight="1"/>
  <cols>
    <col min="1" max="1" width="19.421875" style="66" customWidth="1"/>
    <col min="2" max="2" width="0.85546875" style="66" customWidth="1"/>
    <col min="3" max="6" width="12.421875" style="66" customWidth="1"/>
    <col min="7" max="7" width="0.71875" style="66" customWidth="1"/>
    <col min="8" max="11" width="12.421875" style="66" customWidth="1"/>
    <col min="12" max="15" width="11.57421875" style="7" customWidth="1"/>
    <col min="16" max="16384" width="9.8515625" style="66" customWidth="1"/>
  </cols>
  <sheetData>
    <row r="1" spans="1:11" s="1" customFormat="1" ht="12.75" customHeight="1">
      <c r="A1" s="186" t="s">
        <v>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7" t="s">
        <v>70</v>
      </c>
      <c r="K2" s="187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8" t="s">
        <v>3</v>
      </c>
      <c r="D4" s="189"/>
      <c r="E4" s="189"/>
      <c r="F4" s="190"/>
      <c r="G4" s="10"/>
      <c r="H4" s="191" t="s">
        <v>4</v>
      </c>
      <c r="I4" s="192"/>
      <c r="J4" s="192"/>
      <c r="K4" s="193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2013</v>
      </c>
      <c r="D6" s="17">
        <f>E6-1</f>
        <v>2014</v>
      </c>
      <c r="E6" s="17">
        <v>2015</v>
      </c>
      <c r="F6" s="18">
        <f>E6</f>
        <v>2015</v>
      </c>
      <c r="G6" s="19"/>
      <c r="H6" s="16">
        <f>J6-2</f>
        <v>2013</v>
      </c>
      <c r="I6" s="17">
        <f>J6-1</f>
        <v>2014</v>
      </c>
      <c r="J6" s="17">
        <v>2015</v>
      </c>
      <c r="K6" s="18">
        <f>J6</f>
        <v>2015</v>
      </c>
    </row>
    <row r="7" spans="1:11" s="11" customFormat="1" ht="11.25" customHeight="1" thickBot="1">
      <c r="A7" s="20"/>
      <c r="B7" s="9"/>
      <c r="C7" s="21" t="s">
        <v>300</v>
      </c>
      <c r="D7" s="22" t="s">
        <v>7</v>
      </c>
      <c r="E7" s="22">
        <v>9</v>
      </c>
      <c r="F7" s="23" t="str">
        <f>CONCATENATE(D6,"=100")</f>
        <v>2014=100</v>
      </c>
      <c r="G7" s="24"/>
      <c r="H7" s="21" t="s">
        <v>300</v>
      </c>
      <c r="I7" s="22" t="s">
        <v>7</v>
      </c>
      <c r="J7" s="22">
        <v>9</v>
      </c>
      <c r="K7" s="23" t="str">
        <f>CONCATENATE(I6,"=100")</f>
        <v>2014=100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5" customFormat="1" ht="11.25" customHeight="1">
      <c r="A9" s="29" t="s">
        <v>8</v>
      </c>
      <c r="B9" s="30"/>
      <c r="C9" s="31">
        <v>44</v>
      </c>
      <c r="D9" s="31">
        <v>49</v>
      </c>
      <c r="E9" s="31">
        <v>49.347844852547475</v>
      </c>
      <c r="F9" s="32"/>
      <c r="G9" s="32"/>
      <c r="H9" s="125">
        <v>0.093</v>
      </c>
      <c r="I9" s="125">
        <v>0.092</v>
      </c>
      <c r="J9" s="125">
        <v>0.129</v>
      </c>
      <c r="K9" s="34"/>
    </row>
    <row r="10" spans="1:11" s="35" customFormat="1" ht="11.25" customHeight="1">
      <c r="A10" s="37" t="s">
        <v>9</v>
      </c>
      <c r="B10" s="30"/>
      <c r="C10" s="31">
        <v>190</v>
      </c>
      <c r="D10" s="31">
        <v>189</v>
      </c>
      <c r="E10" s="31">
        <v>188.89449639979205</v>
      </c>
      <c r="F10" s="32"/>
      <c r="G10" s="32"/>
      <c r="H10" s="125">
        <v>0.372</v>
      </c>
      <c r="I10" s="125">
        <v>0.372</v>
      </c>
      <c r="J10" s="125">
        <v>0.381</v>
      </c>
      <c r="K10" s="34"/>
    </row>
    <row r="11" spans="1:11" s="35" customFormat="1" ht="11.25" customHeight="1">
      <c r="A11" s="29" t="s">
        <v>10</v>
      </c>
      <c r="B11" s="30"/>
      <c r="C11" s="31">
        <v>163</v>
      </c>
      <c r="D11" s="31">
        <v>315</v>
      </c>
      <c r="E11" s="31">
        <v>315.07252888174537</v>
      </c>
      <c r="F11" s="32"/>
      <c r="G11" s="32"/>
      <c r="H11" s="125">
        <v>0.328</v>
      </c>
      <c r="I11" s="125">
        <v>0.633</v>
      </c>
      <c r="J11" s="125">
        <v>0.635</v>
      </c>
      <c r="K11" s="34"/>
    </row>
    <row r="12" spans="1:11" s="35" customFormat="1" ht="11.25" customHeight="1">
      <c r="A12" s="37" t="s">
        <v>11</v>
      </c>
      <c r="B12" s="30"/>
      <c r="C12" s="31">
        <v>5</v>
      </c>
      <c r="D12" s="31">
        <v>2</v>
      </c>
      <c r="E12" s="31">
        <v>2.3354745708440676</v>
      </c>
      <c r="F12" s="32"/>
      <c r="G12" s="32"/>
      <c r="H12" s="125">
        <v>0.01</v>
      </c>
      <c r="I12" s="125">
        <v>0.011</v>
      </c>
      <c r="J12" s="125">
        <v>0.004714856063620003</v>
      </c>
      <c r="K12" s="34"/>
    </row>
    <row r="13" spans="1:11" s="44" customFormat="1" ht="11.25" customHeight="1">
      <c r="A13" s="38" t="s">
        <v>12</v>
      </c>
      <c r="B13" s="39"/>
      <c r="C13" s="40">
        <v>402</v>
      </c>
      <c r="D13" s="40">
        <v>555</v>
      </c>
      <c r="E13" s="40">
        <v>555.650344704929</v>
      </c>
      <c r="F13" s="41">
        <f>IF(D13&gt;0,100*E13/D13,0)</f>
        <v>100.11717922611334</v>
      </c>
      <c r="G13" s="42"/>
      <c r="H13" s="126">
        <v>0.8029999999999999</v>
      </c>
      <c r="I13" s="127">
        <v>1.1079999999999999</v>
      </c>
      <c r="J13" s="127">
        <v>1.1497148560636201</v>
      </c>
      <c r="K13" s="43">
        <f>IF(I13&gt;0,100*J13/I13,0)</f>
        <v>103.7648787061029</v>
      </c>
    </row>
    <row r="14" spans="1:11" s="35" customFormat="1" ht="11.25" customHeight="1">
      <c r="A14" s="37"/>
      <c r="B14" s="30"/>
      <c r="C14" s="31"/>
      <c r="D14" s="31"/>
      <c r="E14" s="31"/>
      <c r="F14" s="32"/>
      <c r="G14" s="32"/>
      <c r="H14" s="125"/>
      <c r="I14" s="125"/>
      <c r="J14" s="125"/>
      <c r="K14" s="34"/>
    </row>
    <row r="15" spans="1:11" s="44" customFormat="1" ht="11.25" customHeight="1">
      <c r="A15" s="38" t="s">
        <v>13</v>
      </c>
      <c r="B15" s="39"/>
      <c r="C15" s="40"/>
      <c r="D15" s="40"/>
      <c r="E15" s="40"/>
      <c r="F15" s="41"/>
      <c r="G15" s="42"/>
      <c r="H15" s="126"/>
      <c r="I15" s="127"/>
      <c r="J15" s="127"/>
      <c r="K15" s="43"/>
    </row>
    <row r="16" spans="1:11" s="35" customFormat="1" ht="11.25" customHeight="1">
      <c r="A16" s="36"/>
      <c r="B16" s="30"/>
      <c r="C16" s="31"/>
      <c r="D16" s="31"/>
      <c r="E16" s="31"/>
      <c r="F16" s="32"/>
      <c r="G16" s="32"/>
      <c r="H16" s="125"/>
      <c r="I16" s="125"/>
      <c r="J16" s="125"/>
      <c r="K16" s="34"/>
    </row>
    <row r="17" spans="1:11" s="44" customFormat="1" ht="11.25" customHeight="1">
      <c r="A17" s="38" t="s">
        <v>14</v>
      </c>
      <c r="B17" s="39"/>
      <c r="C17" s="40">
        <v>162</v>
      </c>
      <c r="D17" s="40">
        <v>85</v>
      </c>
      <c r="E17" s="40">
        <v>144.83</v>
      </c>
      <c r="F17" s="41">
        <f>IF(D17&gt;0,100*E17/D17,0)</f>
        <v>170.38823529411766</v>
      </c>
      <c r="G17" s="42"/>
      <c r="H17" s="126">
        <v>0.211</v>
      </c>
      <c r="I17" s="127">
        <v>0.119</v>
      </c>
      <c r="J17" s="127">
        <v>0.203</v>
      </c>
      <c r="K17" s="43">
        <f>IF(I17&gt;0,100*J17/I17,0)</f>
        <v>170.58823529411765</v>
      </c>
    </row>
    <row r="18" spans="1:11" s="35" customFormat="1" ht="11.25" customHeight="1">
      <c r="A18" s="37"/>
      <c r="B18" s="30"/>
      <c r="C18" s="31"/>
      <c r="D18" s="31"/>
      <c r="E18" s="31"/>
      <c r="F18" s="32"/>
      <c r="G18" s="32"/>
      <c r="H18" s="125"/>
      <c r="I18" s="125"/>
      <c r="J18" s="125"/>
      <c r="K18" s="34"/>
    </row>
    <row r="19" spans="1:11" s="35" customFormat="1" ht="11.25" customHeight="1">
      <c r="A19" s="29" t="s">
        <v>15</v>
      </c>
      <c r="B19" s="30"/>
      <c r="C19" s="31">
        <v>14870</v>
      </c>
      <c r="D19" s="31">
        <v>15000</v>
      </c>
      <c r="E19" s="31">
        <v>14097</v>
      </c>
      <c r="F19" s="32"/>
      <c r="G19" s="32"/>
      <c r="H19" s="125">
        <v>62.454</v>
      </c>
      <c r="I19" s="125">
        <v>64.07</v>
      </c>
      <c r="J19" s="125">
        <v>59.207</v>
      </c>
      <c r="K19" s="34"/>
    </row>
    <row r="20" spans="1:11" s="35" customFormat="1" ht="11.25" customHeight="1">
      <c r="A20" s="37" t="s">
        <v>16</v>
      </c>
      <c r="B20" s="30"/>
      <c r="C20" s="31"/>
      <c r="D20" s="31"/>
      <c r="E20" s="31"/>
      <c r="F20" s="32"/>
      <c r="G20" s="32"/>
      <c r="H20" s="125"/>
      <c r="I20" s="125"/>
      <c r="J20" s="125"/>
      <c r="K20" s="34"/>
    </row>
    <row r="21" spans="1:11" s="35" customFormat="1" ht="11.25" customHeight="1">
      <c r="A21" s="37" t="s">
        <v>17</v>
      </c>
      <c r="B21" s="30"/>
      <c r="C21" s="31"/>
      <c r="D21" s="31"/>
      <c r="E21" s="31"/>
      <c r="F21" s="32"/>
      <c r="G21" s="32"/>
      <c r="H21" s="125"/>
      <c r="I21" s="125"/>
      <c r="J21" s="125"/>
      <c r="K21" s="34"/>
    </row>
    <row r="22" spans="1:11" s="44" customFormat="1" ht="11.25" customHeight="1">
      <c r="A22" s="38" t="s">
        <v>18</v>
      </c>
      <c r="B22" s="39"/>
      <c r="C22" s="40">
        <v>14870</v>
      </c>
      <c r="D22" s="40">
        <v>15000</v>
      </c>
      <c r="E22" s="40">
        <v>14097</v>
      </c>
      <c r="F22" s="41">
        <f>IF(D22&gt;0,100*E22/D22,0)</f>
        <v>93.98</v>
      </c>
      <c r="G22" s="42"/>
      <c r="H22" s="126">
        <v>62.454</v>
      </c>
      <c r="I22" s="127">
        <v>64.07</v>
      </c>
      <c r="J22" s="127">
        <v>59.207</v>
      </c>
      <c r="K22" s="43">
        <f>IF(I22&gt;0,100*J22/I22,0)</f>
        <v>92.40986421101921</v>
      </c>
    </row>
    <row r="23" spans="1:11" s="35" customFormat="1" ht="11.25" customHeight="1">
      <c r="A23" s="37"/>
      <c r="B23" s="30"/>
      <c r="C23" s="31"/>
      <c r="D23" s="31"/>
      <c r="E23" s="31"/>
      <c r="F23" s="32"/>
      <c r="G23" s="32"/>
      <c r="H23" s="125"/>
      <c r="I23" s="125"/>
      <c r="J23" s="125"/>
      <c r="K23" s="34"/>
    </row>
    <row r="24" spans="1:11" s="44" customFormat="1" ht="11.25" customHeight="1">
      <c r="A24" s="38" t="s">
        <v>19</v>
      </c>
      <c r="B24" s="39"/>
      <c r="C24" s="40">
        <v>95787</v>
      </c>
      <c r="D24" s="40">
        <v>93564</v>
      </c>
      <c r="E24" s="40">
        <v>85407</v>
      </c>
      <c r="F24" s="41">
        <f>IF(D24&gt;0,100*E24/D24,0)</f>
        <v>91.28190329613955</v>
      </c>
      <c r="G24" s="42"/>
      <c r="H24" s="126">
        <v>376.75</v>
      </c>
      <c r="I24" s="127">
        <v>354.794</v>
      </c>
      <c r="J24" s="127">
        <v>329.39</v>
      </c>
      <c r="K24" s="43">
        <f>IF(I24&gt;0,100*J24/I24,0)</f>
        <v>92.83978872246995</v>
      </c>
    </row>
    <row r="25" spans="1:11" s="35" customFormat="1" ht="11.25" customHeight="1">
      <c r="A25" s="37"/>
      <c r="B25" s="30"/>
      <c r="C25" s="31"/>
      <c r="D25" s="31"/>
      <c r="E25" s="31"/>
      <c r="F25" s="32"/>
      <c r="G25" s="32"/>
      <c r="H25" s="125"/>
      <c r="I25" s="125"/>
      <c r="J25" s="125"/>
      <c r="K25" s="34"/>
    </row>
    <row r="26" spans="1:11" s="44" customFormat="1" ht="11.25" customHeight="1">
      <c r="A26" s="38" t="s">
        <v>20</v>
      </c>
      <c r="B26" s="39"/>
      <c r="C26" s="40">
        <v>19023</v>
      </c>
      <c r="D26" s="40">
        <v>17800</v>
      </c>
      <c r="E26" s="40">
        <v>19000</v>
      </c>
      <c r="F26" s="41">
        <f>IF(D26&gt;0,100*E26/D26,0)</f>
        <v>106.74157303370787</v>
      </c>
      <c r="G26" s="42"/>
      <c r="H26" s="126">
        <v>97.975</v>
      </c>
      <c r="I26" s="127">
        <v>62.5</v>
      </c>
      <c r="J26" s="127">
        <v>60</v>
      </c>
      <c r="K26" s="43">
        <f>IF(I26&gt;0,100*J26/I26,0)</f>
        <v>96</v>
      </c>
    </row>
    <row r="27" spans="1:11" s="35" customFormat="1" ht="11.25" customHeight="1">
      <c r="A27" s="37"/>
      <c r="B27" s="30"/>
      <c r="C27" s="31"/>
      <c r="D27" s="31"/>
      <c r="E27" s="31"/>
      <c r="F27" s="32"/>
      <c r="G27" s="32"/>
      <c r="H27" s="125"/>
      <c r="I27" s="125"/>
      <c r="J27" s="125"/>
      <c r="K27" s="34"/>
    </row>
    <row r="28" spans="1:11" s="35" customFormat="1" ht="11.25" customHeight="1">
      <c r="A28" s="37" t="s">
        <v>21</v>
      </c>
      <c r="B28" s="30"/>
      <c r="C28" s="31">
        <v>182435</v>
      </c>
      <c r="D28" s="31">
        <v>195931</v>
      </c>
      <c r="E28" s="31">
        <v>178368</v>
      </c>
      <c r="F28" s="32"/>
      <c r="G28" s="32"/>
      <c r="H28" s="125">
        <v>831.39</v>
      </c>
      <c r="I28" s="125">
        <v>693.789</v>
      </c>
      <c r="J28" s="125">
        <v>592.017</v>
      </c>
      <c r="K28" s="34"/>
    </row>
    <row r="29" spans="1:11" s="35" customFormat="1" ht="11.25" customHeight="1">
      <c r="A29" s="37" t="s">
        <v>22</v>
      </c>
      <c r="B29" s="30"/>
      <c r="C29" s="31">
        <v>100733</v>
      </c>
      <c r="D29" s="31">
        <v>106832</v>
      </c>
      <c r="E29" s="31">
        <v>104402</v>
      </c>
      <c r="F29" s="32"/>
      <c r="G29" s="32"/>
      <c r="H29" s="125">
        <v>337.092</v>
      </c>
      <c r="I29" s="125">
        <v>185.395</v>
      </c>
      <c r="J29" s="125">
        <v>177.842</v>
      </c>
      <c r="K29" s="34"/>
    </row>
    <row r="30" spans="1:11" s="35" customFormat="1" ht="11.25" customHeight="1">
      <c r="A30" s="37" t="s">
        <v>23</v>
      </c>
      <c r="B30" s="30"/>
      <c r="C30" s="31">
        <v>152210</v>
      </c>
      <c r="D30" s="31">
        <v>180462</v>
      </c>
      <c r="E30" s="31">
        <v>163714</v>
      </c>
      <c r="F30" s="32"/>
      <c r="G30" s="32"/>
      <c r="H30" s="125">
        <v>563.053</v>
      </c>
      <c r="I30" s="125">
        <v>424.31</v>
      </c>
      <c r="J30" s="125">
        <v>382.24</v>
      </c>
      <c r="K30" s="34"/>
    </row>
    <row r="31" spans="1:11" s="44" customFormat="1" ht="11.25" customHeight="1">
      <c r="A31" s="45" t="s">
        <v>24</v>
      </c>
      <c r="B31" s="39"/>
      <c r="C31" s="40">
        <v>435378</v>
      </c>
      <c r="D31" s="40">
        <v>483225</v>
      </c>
      <c r="E31" s="40">
        <v>446484</v>
      </c>
      <c r="F31" s="41">
        <f>IF(D31&gt;0,100*E31/D31,0)</f>
        <v>92.39670960732577</v>
      </c>
      <c r="G31" s="42"/>
      <c r="H31" s="126">
        <v>1731.5349999999999</v>
      </c>
      <c r="I31" s="127">
        <v>1303.494</v>
      </c>
      <c r="J31" s="127">
        <v>1152.0990000000002</v>
      </c>
      <c r="K31" s="43">
        <f>IF(I31&gt;0,100*J31/I31,0)</f>
        <v>88.38544711368064</v>
      </c>
    </row>
    <row r="32" spans="1:11" s="35" customFormat="1" ht="11.25" customHeight="1">
      <c r="A32" s="37"/>
      <c r="B32" s="30"/>
      <c r="C32" s="31"/>
      <c r="D32" s="31"/>
      <c r="E32" s="31"/>
      <c r="F32" s="32"/>
      <c r="G32" s="32"/>
      <c r="H32" s="125"/>
      <c r="I32" s="125"/>
      <c r="J32" s="125"/>
      <c r="K32" s="34"/>
    </row>
    <row r="33" spans="1:11" s="35" customFormat="1" ht="11.25" customHeight="1">
      <c r="A33" s="37" t="s">
        <v>25</v>
      </c>
      <c r="B33" s="30"/>
      <c r="C33" s="31">
        <v>39313</v>
      </c>
      <c r="D33" s="31">
        <v>40136</v>
      </c>
      <c r="E33" s="31">
        <v>37003</v>
      </c>
      <c r="F33" s="32"/>
      <c r="G33" s="32"/>
      <c r="H33" s="125">
        <v>149.114</v>
      </c>
      <c r="I33" s="125">
        <v>132.721</v>
      </c>
      <c r="J33" s="125">
        <v>81.882</v>
      </c>
      <c r="K33" s="34"/>
    </row>
    <row r="34" spans="1:11" s="35" customFormat="1" ht="11.25" customHeight="1">
      <c r="A34" s="37" t="s">
        <v>26</v>
      </c>
      <c r="B34" s="30"/>
      <c r="C34" s="31">
        <v>17586</v>
      </c>
      <c r="D34" s="31">
        <v>18155</v>
      </c>
      <c r="E34" s="31">
        <v>18151</v>
      </c>
      <c r="F34" s="32"/>
      <c r="G34" s="32"/>
      <c r="H34" s="125">
        <v>82.269</v>
      </c>
      <c r="I34" s="125">
        <v>71.383</v>
      </c>
      <c r="J34" s="125">
        <v>60</v>
      </c>
      <c r="K34" s="34"/>
    </row>
    <row r="35" spans="1:11" s="35" customFormat="1" ht="11.25" customHeight="1">
      <c r="A35" s="37" t="s">
        <v>27</v>
      </c>
      <c r="B35" s="30"/>
      <c r="C35" s="31">
        <v>106761</v>
      </c>
      <c r="D35" s="31">
        <v>107000</v>
      </c>
      <c r="E35" s="31">
        <v>100000</v>
      </c>
      <c r="F35" s="32"/>
      <c r="G35" s="32"/>
      <c r="H35" s="125">
        <v>531.213</v>
      </c>
      <c r="I35" s="125">
        <v>331.5</v>
      </c>
      <c r="J35" s="125">
        <v>300</v>
      </c>
      <c r="K35" s="34"/>
    </row>
    <row r="36" spans="1:11" s="35" customFormat="1" ht="11.25" customHeight="1">
      <c r="A36" s="37" t="s">
        <v>28</v>
      </c>
      <c r="B36" s="30"/>
      <c r="C36" s="31">
        <v>14851</v>
      </c>
      <c r="D36" s="31">
        <v>15609</v>
      </c>
      <c r="E36" s="31">
        <v>14961</v>
      </c>
      <c r="F36" s="32"/>
      <c r="G36" s="32"/>
      <c r="H36" s="125">
        <v>62.082</v>
      </c>
      <c r="I36" s="125">
        <v>41.68</v>
      </c>
      <c r="J36" s="125">
        <v>38.898</v>
      </c>
      <c r="K36" s="34"/>
    </row>
    <row r="37" spans="1:11" s="44" customFormat="1" ht="11.25" customHeight="1">
      <c r="A37" s="38" t="s">
        <v>29</v>
      </c>
      <c r="B37" s="39"/>
      <c r="C37" s="40">
        <v>178511</v>
      </c>
      <c r="D37" s="40">
        <v>180900</v>
      </c>
      <c r="E37" s="40">
        <v>170115</v>
      </c>
      <c r="F37" s="41">
        <f>IF(D37&gt;0,100*E37/D37,0)</f>
        <v>94.03814262023218</v>
      </c>
      <c r="G37" s="42"/>
      <c r="H37" s="126">
        <v>824.678</v>
      </c>
      <c r="I37" s="127">
        <v>577.284</v>
      </c>
      <c r="J37" s="127">
        <v>480.78000000000003</v>
      </c>
      <c r="K37" s="43">
        <f>IF(I37&gt;0,100*J37/I37,0)</f>
        <v>83.28309809383249</v>
      </c>
    </row>
    <row r="38" spans="1:11" s="35" customFormat="1" ht="11.25" customHeight="1">
      <c r="A38" s="37"/>
      <c r="B38" s="30"/>
      <c r="C38" s="31"/>
      <c r="D38" s="31"/>
      <c r="E38" s="31"/>
      <c r="F38" s="32"/>
      <c r="G38" s="32"/>
      <c r="H38" s="125"/>
      <c r="I38" s="125"/>
      <c r="J38" s="125"/>
      <c r="K38" s="34"/>
    </row>
    <row r="39" spans="1:11" s="44" customFormat="1" ht="11.25" customHeight="1">
      <c r="A39" s="38" t="s">
        <v>30</v>
      </c>
      <c r="B39" s="39"/>
      <c r="C39" s="40">
        <v>23163</v>
      </c>
      <c r="D39" s="40">
        <v>23163</v>
      </c>
      <c r="E39" s="40">
        <v>23400</v>
      </c>
      <c r="F39" s="41">
        <f>IF(D39&gt;0,100*E39/D39,0)</f>
        <v>101.02318352545007</v>
      </c>
      <c r="G39" s="42"/>
      <c r="H39" s="126">
        <v>46.523</v>
      </c>
      <c r="I39" s="127">
        <v>46.523</v>
      </c>
      <c r="J39" s="127">
        <v>32.04</v>
      </c>
      <c r="K39" s="43">
        <f>IF(I39&gt;0,100*J39/I39,0)</f>
        <v>68.86916149001568</v>
      </c>
    </row>
    <row r="40" spans="1:11" s="35" customFormat="1" ht="11.25" customHeight="1">
      <c r="A40" s="37"/>
      <c r="B40" s="30"/>
      <c r="C40" s="31"/>
      <c r="D40" s="31"/>
      <c r="E40" s="31"/>
      <c r="F40" s="32"/>
      <c r="G40" s="32"/>
      <c r="H40" s="125"/>
      <c r="I40" s="125"/>
      <c r="J40" s="125"/>
      <c r="K40" s="34"/>
    </row>
    <row r="41" spans="1:11" s="35" customFormat="1" ht="11.25" customHeight="1">
      <c r="A41" s="29" t="s">
        <v>31</v>
      </c>
      <c r="B41" s="30"/>
      <c r="C41" s="31">
        <v>50499</v>
      </c>
      <c r="D41" s="31">
        <v>51377</v>
      </c>
      <c r="E41" s="31">
        <v>48756</v>
      </c>
      <c r="F41" s="32"/>
      <c r="G41" s="32"/>
      <c r="H41" s="125">
        <v>133.254</v>
      </c>
      <c r="I41" s="125">
        <v>82.838</v>
      </c>
      <c r="J41" s="125">
        <v>120.265</v>
      </c>
      <c r="K41" s="34"/>
    </row>
    <row r="42" spans="1:11" s="35" customFormat="1" ht="11.25" customHeight="1">
      <c r="A42" s="37" t="s">
        <v>32</v>
      </c>
      <c r="B42" s="30"/>
      <c r="C42" s="31">
        <v>157623</v>
      </c>
      <c r="D42" s="31">
        <v>156827</v>
      </c>
      <c r="E42" s="31">
        <v>153598</v>
      </c>
      <c r="F42" s="32"/>
      <c r="G42" s="32"/>
      <c r="H42" s="125">
        <v>683.759</v>
      </c>
      <c r="I42" s="125">
        <v>562.349</v>
      </c>
      <c r="J42" s="125">
        <v>499.051</v>
      </c>
      <c r="K42" s="34"/>
    </row>
    <row r="43" spans="1:11" s="35" customFormat="1" ht="11.25" customHeight="1">
      <c r="A43" s="37" t="s">
        <v>33</v>
      </c>
      <c r="B43" s="30"/>
      <c r="C43" s="31">
        <v>20486</v>
      </c>
      <c r="D43" s="31">
        <v>21451</v>
      </c>
      <c r="E43" s="31">
        <v>18672</v>
      </c>
      <c r="F43" s="32"/>
      <c r="G43" s="32"/>
      <c r="H43" s="125">
        <v>80.049</v>
      </c>
      <c r="I43" s="125">
        <v>61.097</v>
      </c>
      <c r="J43" s="125">
        <v>60.772</v>
      </c>
      <c r="K43" s="34"/>
    </row>
    <row r="44" spans="1:11" s="35" customFormat="1" ht="11.25" customHeight="1">
      <c r="A44" s="37" t="s">
        <v>34</v>
      </c>
      <c r="B44" s="30"/>
      <c r="C44" s="31">
        <v>140918</v>
      </c>
      <c r="D44" s="31">
        <v>135222</v>
      </c>
      <c r="E44" s="31">
        <v>123407</v>
      </c>
      <c r="F44" s="32"/>
      <c r="G44" s="32"/>
      <c r="H44" s="125">
        <v>566.5</v>
      </c>
      <c r="I44" s="125">
        <v>371.572</v>
      </c>
      <c r="J44" s="125">
        <v>378.837</v>
      </c>
      <c r="K44" s="34"/>
    </row>
    <row r="45" spans="1:11" s="35" customFormat="1" ht="11.25" customHeight="1">
      <c r="A45" s="37" t="s">
        <v>35</v>
      </c>
      <c r="B45" s="30"/>
      <c r="C45" s="31">
        <v>45921</v>
      </c>
      <c r="D45" s="31">
        <v>41812</v>
      </c>
      <c r="E45" s="31">
        <v>36616</v>
      </c>
      <c r="F45" s="32"/>
      <c r="G45" s="32"/>
      <c r="H45" s="125">
        <v>125.715</v>
      </c>
      <c r="I45" s="125">
        <v>80.516</v>
      </c>
      <c r="J45" s="125">
        <v>96.943</v>
      </c>
      <c r="K45" s="34"/>
    </row>
    <row r="46" spans="1:11" s="35" customFormat="1" ht="11.25" customHeight="1">
      <c r="A46" s="37" t="s">
        <v>36</v>
      </c>
      <c r="B46" s="30"/>
      <c r="C46" s="31">
        <v>92069</v>
      </c>
      <c r="D46" s="31">
        <v>88402</v>
      </c>
      <c r="E46" s="31">
        <v>79448</v>
      </c>
      <c r="F46" s="32"/>
      <c r="G46" s="32"/>
      <c r="H46" s="125">
        <v>305.738</v>
      </c>
      <c r="I46" s="125">
        <v>169.62</v>
      </c>
      <c r="J46" s="125">
        <v>194.208</v>
      </c>
      <c r="K46" s="34"/>
    </row>
    <row r="47" spans="1:11" s="35" customFormat="1" ht="11.25" customHeight="1">
      <c r="A47" s="37" t="s">
        <v>37</v>
      </c>
      <c r="B47" s="30"/>
      <c r="C47" s="31">
        <v>105158</v>
      </c>
      <c r="D47" s="31">
        <v>104934</v>
      </c>
      <c r="E47" s="31">
        <v>99638</v>
      </c>
      <c r="F47" s="32"/>
      <c r="G47" s="32"/>
      <c r="H47" s="125">
        <v>425.662</v>
      </c>
      <c r="I47" s="125">
        <v>278.953</v>
      </c>
      <c r="J47" s="125">
        <v>275.978</v>
      </c>
      <c r="K47" s="34"/>
    </row>
    <row r="48" spans="1:11" s="35" customFormat="1" ht="11.25" customHeight="1">
      <c r="A48" s="37" t="s">
        <v>38</v>
      </c>
      <c r="B48" s="30"/>
      <c r="C48" s="31">
        <v>227996</v>
      </c>
      <c r="D48" s="31">
        <v>215941</v>
      </c>
      <c r="E48" s="31">
        <v>189563</v>
      </c>
      <c r="F48" s="32"/>
      <c r="G48" s="32"/>
      <c r="H48" s="125">
        <v>905.352</v>
      </c>
      <c r="I48" s="125">
        <v>518.696</v>
      </c>
      <c r="J48" s="125">
        <v>531.01</v>
      </c>
      <c r="K48" s="34"/>
    </row>
    <row r="49" spans="1:11" s="35" customFormat="1" ht="11.25" customHeight="1">
      <c r="A49" s="37" t="s">
        <v>39</v>
      </c>
      <c r="B49" s="30"/>
      <c r="C49" s="31">
        <v>69674</v>
      </c>
      <c r="D49" s="31">
        <v>67983</v>
      </c>
      <c r="E49" s="31">
        <v>54440</v>
      </c>
      <c r="F49" s="32"/>
      <c r="G49" s="32"/>
      <c r="H49" s="125">
        <v>271.303</v>
      </c>
      <c r="I49" s="125">
        <v>131.4</v>
      </c>
      <c r="J49" s="125">
        <v>142.665</v>
      </c>
      <c r="K49" s="34"/>
    </row>
    <row r="50" spans="1:11" s="44" customFormat="1" ht="11.25" customHeight="1">
      <c r="A50" s="45" t="s">
        <v>40</v>
      </c>
      <c r="B50" s="39"/>
      <c r="C50" s="40">
        <v>910344</v>
      </c>
      <c r="D50" s="40">
        <v>883949</v>
      </c>
      <c r="E50" s="40">
        <v>804138</v>
      </c>
      <c r="F50" s="41">
        <f>IF(D50&gt;0,100*E50/D50,0)</f>
        <v>90.97108543592446</v>
      </c>
      <c r="G50" s="42"/>
      <c r="H50" s="126">
        <v>3497.3319999999994</v>
      </c>
      <c r="I50" s="127">
        <v>2257.041</v>
      </c>
      <c r="J50" s="127">
        <v>2299.7290000000003</v>
      </c>
      <c r="K50" s="43">
        <f>IF(I50&gt;0,100*J50/I50,0)</f>
        <v>101.89132585540095</v>
      </c>
    </row>
    <row r="51" spans="1:11" s="35" customFormat="1" ht="11.25" customHeight="1">
      <c r="A51" s="37"/>
      <c r="B51" s="46"/>
      <c r="C51" s="47"/>
      <c r="D51" s="47"/>
      <c r="E51" s="47"/>
      <c r="F51" s="48"/>
      <c r="G51" s="32"/>
      <c r="H51" s="125"/>
      <c r="I51" s="125"/>
      <c r="J51" s="125"/>
      <c r="K51" s="34"/>
    </row>
    <row r="52" spans="1:11" s="44" customFormat="1" ht="11.25" customHeight="1">
      <c r="A52" s="38" t="s">
        <v>41</v>
      </c>
      <c r="B52" s="39"/>
      <c r="C52" s="40">
        <v>40866</v>
      </c>
      <c r="D52" s="40">
        <v>40866</v>
      </c>
      <c r="E52" s="40">
        <v>40866</v>
      </c>
      <c r="F52" s="41">
        <f>IF(D52&gt;0,100*E52/D52,0)</f>
        <v>100</v>
      </c>
      <c r="G52" s="42"/>
      <c r="H52" s="126">
        <v>178.48999999999998</v>
      </c>
      <c r="I52" s="127">
        <v>110.15995771331058</v>
      </c>
      <c r="J52" s="127">
        <v>99.40425</v>
      </c>
      <c r="K52" s="43">
        <f>IF(I52&gt;0,100*J52/I52,0)</f>
        <v>90.23628191533795</v>
      </c>
    </row>
    <row r="53" spans="1:11" s="35" customFormat="1" ht="11.25" customHeight="1">
      <c r="A53" s="37"/>
      <c r="B53" s="30"/>
      <c r="C53" s="31"/>
      <c r="D53" s="31"/>
      <c r="E53" s="31"/>
      <c r="F53" s="32"/>
      <c r="G53" s="32"/>
      <c r="H53" s="125"/>
      <c r="I53" s="125"/>
      <c r="J53" s="125"/>
      <c r="K53" s="34"/>
    </row>
    <row r="54" spans="1:11" s="35" customFormat="1" ht="11.25" customHeight="1">
      <c r="A54" s="37" t="s">
        <v>42</v>
      </c>
      <c r="B54" s="30"/>
      <c r="C54" s="31">
        <v>157538</v>
      </c>
      <c r="D54" s="31">
        <v>158000</v>
      </c>
      <c r="E54" s="31">
        <v>154614</v>
      </c>
      <c r="F54" s="32"/>
      <c r="G54" s="32"/>
      <c r="H54" s="125">
        <v>516.935</v>
      </c>
      <c r="I54" s="125">
        <v>278.109</v>
      </c>
      <c r="J54" s="125">
        <v>307.702</v>
      </c>
      <c r="K54" s="34"/>
    </row>
    <row r="55" spans="1:11" s="35" customFormat="1" ht="11.25" customHeight="1">
      <c r="A55" s="37" t="s">
        <v>43</v>
      </c>
      <c r="B55" s="30"/>
      <c r="C55" s="31">
        <v>158864</v>
      </c>
      <c r="D55" s="31">
        <v>151069</v>
      </c>
      <c r="E55" s="31">
        <v>142446</v>
      </c>
      <c r="F55" s="32"/>
      <c r="G55" s="32"/>
      <c r="H55" s="125">
        <v>476.996</v>
      </c>
      <c r="I55" s="125">
        <v>314.8</v>
      </c>
      <c r="J55" s="125">
        <v>334.008</v>
      </c>
      <c r="K55" s="34"/>
    </row>
    <row r="56" spans="1:11" s="35" customFormat="1" ht="11.25" customHeight="1">
      <c r="A56" s="37" t="s">
        <v>44</v>
      </c>
      <c r="B56" s="30"/>
      <c r="C56" s="31">
        <v>281945</v>
      </c>
      <c r="D56" s="31">
        <v>280550</v>
      </c>
      <c r="E56" s="31">
        <v>260450</v>
      </c>
      <c r="F56" s="32"/>
      <c r="G56" s="32"/>
      <c r="H56" s="125">
        <v>958.615</v>
      </c>
      <c r="I56" s="125">
        <v>820.8</v>
      </c>
      <c r="J56" s="125">
        <v>527.47</v>
      </c>
      <c r="K56" s="34"/>
    </row>
    <row r="57" spans="1:11" s="35" customFormat="1" ht="11.25" customHeight="1">
      <c r="A57" s="37" t="s">
        <v>45</v>
      </c>
      <c r="B57" s="30"/>
      <c r="C57" s="31">
        <v>100186</v>
      </c>
      <c r="D57" s="31">
        <v>101525</v>
      </c>
      <c r="E57" s="31">
        <v>89959</v>
      </c>
      <c r="F57" s="32"/>
      <c r="G57" s="32"/>
      <c r="H57" s="125">
        <v>313.326</v>
      </c>
      <c r="I57" s="125">
        <v>175.76250401</v>
      </c>
      <c r="J57" s="125">
        <v>155.533</v>
      </c>
      <c r="K57" s="34"/>
    </row>
    <row r="58" spans="1:11" s="35" customFormat="1" ht="11.25" customHeight="1">
      <c r="A58" s="37" t="s">
        <v>46</v>
      </c>
      <c r="B58" s="30"/>
      <c r="C58" s="31">
        <v>158734</v>
      </c>
      <c r="D58" s="31">
        <v>151673</v>
      </c>
      <c r="E58" s="31">
        <v>149374</v>
      </c>
      <c r="F58" s="32"/>
      <c r="G58" s="32"/>
      <c r="H58" s="125">
        <v>498.73699999999997</v>
      </c>
      <c r="I58" s="125">
        <v>283.836</v>
      </c>
      <c r="J58" s="125">
        <v>234.352</v>
      </c>
      <c r="K58" s="34"/>
    </row>
    <row r="59" spans="1:11" s="44" customFormat="1" ht="11.25" customHeight="1">
      <c r="A59" s="38" t="s">
        <v>47</v>
      </c>
      <c r="B59" s="39"/>
      <c r="C59" s="40">
        <v>857267</v>
      </c>
      <c r="D59" s="40">
        <v>842817</v>
      </c>
      <c r="E59" s="40">
        <v>796843</v>
      </c>
      <c r="F59" s="41">
        <f>IF(D59&gt;0,100*E59/D59,0)</f>
        <v>94.54519783060854</v>
      </c>
      <c r="G59" s="42"/>
      <c r="H59" s="126">
        <v>2764.609</v>
      </c>
      <c r="I59" s="127">
        <v>1873.3075040099998</v>
      </c>
      <c r="J59" s="127">
        <v>1559.065</v>
      </c>
      <c r="K59" s="43">
        <f>IF(I59&gt;0,100*J59/I59,0)</f>
        <v>83.22525782140238</v>
      </c>
    </row>
    <row r="60" spans="1:11" s="35" customFormat="1" ht="11.25" customHeight="1">
      <c r="A60" s="37"/>
      <c r="B60" s="30"/>
      <c r="C60" s="31"/>
      <c r="D60" s="31"/>
      <c r="E60" s="31"/>
      <c r="F60" s="32"/>
      <c r="G60" s="32"/>
      <c r="H60" s="125"/>
      <c r="I60" s="125"/>
      <c r="J60" s="125"/>
      <c r="K60" s="34"/>
    </row>
    <row r="61" spans="1:11" s="35" customFormat="1" ht="11.25" customHeight="1">
      <c r="A61" s="37" t="s">
        <v>48</v>
      </c>
      <c r="B61" s="30"/>
      <c r="C61" s="31">
        <v>3911</v>
      </c>
      <c r="D61" s="31">
        <v>4000</v>
      </c>
      <c r="E61" s="31">
        <v>4100</v>
      </c>
      <c r="F61" s="32"/>
      <c r="G61" s="32"/>
      <c r="H61" s="125">
        <v>8.917</v>
      </c>
      <c r="I61" s="125">
        <v>4</v>
      </c>
      <c r="J61" s="125">
        <v>5.94</v>
      </c>
      <c r="K61" s="34"/>
    </row>
    <row r="62" spans="1:11" s="35" customFormat="1" ht="11.25" customHeight="1">
      <c r="A62" s="37" t="s">
        <v>49</v>
      </c>
      <c r="B62" s="30"/>
      <c r="C62" s="31">
        <v>4593</v>
      </c>
      <c r="D62" s="31">
        <v>4345</v>
      </c>
      <c r="E62" s="31">
        <v>4450</v>
      </c>
      <c r="F62" s="32"/>
      <c r="G62" s="32"/>
      <c r="H62" s="125">
        <v>5.471</v>
      </c>
      <c r="I62" s="125">
        <v>1.552</v>
      </c>
      <c r="J62" s="125">
        <v>3.839</v>
      </c>
      <c r="K62" s="34"/>
    </row>
    <row r="63" spans="1:11" s="35" customFormat="1" ht="11.25" customHeight="1">
      <c r="A63" s="37" t="s">
        <v>50</v>
      </c>
      <c r="B63" s="30"/>
      <c r="C63" s="31">
        <v>10974</v>
      </c>
      <c r="D63" s="31">
        <v>11250</v>
      </c>
      <c r="E63" s="31">
        <v>10658</v>
      </c>
      <c r="F63" s="32"/>
      <c r="G63" s="32"/>
      <c r="H63" s="125">
        <v>32.01</v>
      </c>
      <c r="I63" s="125">
        <v>4.92</v>
      </c>
      <c r="J63" s="125">
        <v>15.7</v>
      </c>
      <c r="K63" s="34"/>
    </row>
    <row r="64" spans="1:11" s="44" customFormat="1" ht="11.25" customHeight="1">
      <c r="A64" s="38" t="s">
        <v>51</v>
      </c>
      <c r="B64" s="39"/>
      <c r="C64" s="40">
        <v>19478</v>
      </c>
      <c r="D64" s="40">
        <v>19595</v>
      </c>
      <c r="E64" s="40">
        <v>19208</v>
      </c>
      <c r="F64" s="41">
        <f>IF(D64&gt;0,100*E64/D64,0)</f>
        <v>98.02500637917836</v>
      </c>
      <c r="G64" s="42"/>
      <c r="H64" s="126">
        <v>46.397999999999996</v>
      </c>
      <c r="I64" s="127">
        <v>10.472</v>
      </c>
      <c r="J64" s="127">
        <v>25.479</v>
      </c>
      <c r="K64" s="43">
        <f>IF(I64&gt;0,100*J64/I64,0)</f>
        <v>243.30595874713524</v>
      </c>
    </row>
    <row r="65" spans="1:11" s="35" customFormat="1" ht="11.25" customHeight="1">
      <c r="A65" s="37"/>
      <c r="B65" s="30"/>
      <c r="C65" s="31"/>
      <c r="D65" s="31"/>
      <c r="E65" s="31"/>
      <c r="F65" s="32"/>
      <c r="G65" s="32"/>
      <c r="H65" s="125"/>
      <c r="I65" s="125"/>
      <c r="J65" s="125"/>
      <c r="K65" s="34"/>
    </row>
    <row r="66" spans="1:11" s="44" customFormat="1" ht="11.25" customHeight="1">
      <c r="A66" s="38" t="s">
        <v>52</v>
      </c>
      <c r="B66" s="39"/>
      <c r="C66" s="40">
        <v>27379</v>
      </c>
      <c r="D66" s="40">
        <v>20346</v>
      </c>
      <c r="E66" s="40">
        <v>19560</v>
      </c>
      <c r="F66" s="41">
        <f>IF(D66&gt;0,100*E66/D66,0)</f>
        <v>96.13683279268652</v>
      </c>
      <c r="G66" s="42"/>
      <c r="H66" s="126">
        <v>36.309</v>
      </c>
      <c r="I66" s="127">
        <v>11.138</v>
      </c>
      <c r="J66" s="127">
        <v>18.523</v>
      </c>
      <c r="K66" s="43">
        <f>IF(I66&gt;0,100*J66/I66,0)</f>
        <v>166.30454300592567</v>
      </c>
    </row>
    <row r="67" spans="1:11" s="35" customFormat="1" ht="11.25" customHeight="1">
      <c r="A67" s="37"/>
      <c r="B67" s="30"/>
      <c r="C67" s="31"/>
      <c r="D67" s="31"/>
      <c r="E67" s="31"/>
      <c r="F67" s="32"/>
      <c r="G67" s="32"/>
      <c r="H67" s="125"/>
      <c r="I67" s="125"/>
      <c r="J67" s="125"/>
      <c r="K67" s="34"/>
    </row>
    <row r="68" spans="1:11" s="35" customFormat="1" ht="11.25" customHeight="1">
      <c r="A68" s="37" t="s">
        <v>53</v>
      </c>
      <c r="B68" s="30"/>
      <c r="C68" s="31">
        <v>45551</v>
      </c>
      <c r="D68" s="31">
        <v>43000</v>
      </c>
      <c r="E68" s="31">
        <v>47000</v>
      </c>
      <c r="F68" s="32"/>
      <c r="G68" s="32"/>
      <c r="H68" s="125">
        <v>74.885</v>
      </c>
      <c r="I68" s="125">
        <v>65.5</v>
      </c>
      <c r="J68" s="125">
        <v>97</v>
      </c>
      <c r="K68" s="34"/>
    </row>
    <row r="69" spans="1:11" s="35" customFormat="1" ht="11.25" customHeight="1">
      <c r="A69" s="37" t="s">
        <v>54</v>
      </c>
      <c r="B69" s="30"/>
      <c r="C69" s="31">
        <v>756</v>
      </c>
      <c r="D69" s="31">
        <v>500</v>
      </c>
      <c r="E69" s="31">
        <v>740</v>
      </c>
      <c r="F69" s="32"/>
      <c r="G69" s="32"/>
      <c r="H69" s="125">
        <v>1.16</v>
      </c>
      <c r="I69" s="125">
        <v>0.7</v>
      </c>
      <c r="J69" s="125">
        <v>1.3</v>
      </c>
      <c r="K69" s="34"/>
    </row>
    <row r="70" spans="1:11" s="44" customFormat="1" ht="11.25" customHeight="1">
      <c r="A70" s="38" t="s">
        <v>55</v>
      </c>
      <c r="B70" s="39"/>
      <c r="C70" s="40">
        <v>46307</v>
      </c>
      <c r="D70" s="40">
        <v>43500</v>
      </c>
      <c r="E70" s="40">
        <v>47740</v>
      </c>
      <c r="F70" s="41">
        <f>IF(D70&gt;0,100*E70/D70,0)</f>
        <v>109.74712643678161</v>
      </c>
      <c r="G70" s="42"/>
      <c r="H70" s="126">
        <v>76.045</v>
      </c>
      <c r="I70" s="127">
        <v>66.2</v>
      </c>
      <c r="J70" s="127">
        <v>98.3</v>
      </c>
      <c r="K70" s="43">
        <f>IF(I70&gt;0,100*J70/I70,0)</f>
        <v>148.4894259818731</v>
      </c>
    </row>
    <row r="71" spans="1:11" s="35" customFormat="1" ht="11.25" customHeight="1">
      <c r="A71" s="37"/>
      <c r="B71" s="30"/>
      <c r="C71" s="31"/>
      <c r="D71" s="31"/>
      <c r="E71" s="31"/>
      <c r="F71" s="32"/>
      <c r="G71" s="32"/>
      <c r="H71" s="125"/>
      <c r="I71" s="125"/>
      <c r="J71" s="125"/>
      <c r="K71" s="34"/>
    </row>
    <row r="72" spans="1:11" s="35" customFormat="1" ht="11.25" customHeight="1">
      <c r="A72" s="37" t="s">
        <v>56</v>
      </c>
      <c r="B72" s="30"/>
      <c r="C72" s="31">
        <v>10765</v>
      </c>
      <c r="D72" s="31">
        <v>10490</v>
      </c>
      <c r="E72" s="31">
        <v>11130</v>
      </c>
      <c r="F72" s="32"/>
      <c r="G72" s="32"/>
      <c r="H72" s="125">
        <v>20.516</v>
      </c>
      <c r="I72" s="125">
        <v>3.535</v>
      </c>
      <c r="J72" s="125">
        <v>18.368</v>
      </c>
      <c r="K72" s="34"/>
    </row>
    <row r="73" spans="1:11" s="35" customFormat="1" ht="11.25" customHeight="1">
      <c r="A73" s="37" t="s">
        <v>57</v>
      </c>
      <c r="B73" s="30"/>
      <c r="C73" s="31">
        <v>6975</v>
      </c>
      <c r="D73" s="31">
        <v>8385</v>
      </c>
      <c r="E73" s="31">
        <v>9028</v>
      </c>
      <c r="F73" s="32"/>
      <c r="G73" s="32"/>
      <c r="H73" s="125">
        <v>16.663</v>
      </c>
      <c r="I73" s="125">
        <v>29.7</v>
      </c>
      <c r="J73" s="125">
        <v>24.22</v>
      </c>
      <c r="K73" s="34"/>
    </row>
    <row r="74" spans="1:11" s="35" customFormat="1" ht="11.25" customHeight="1">
      <c r="A74" s="37" t="s">
        <v>58</v>
      </c>
      <c r="B74" s="30"/>
      <c r="C74" s="31">
        <v>7443</v>
      </c>
      <c r="D74" s="31">
        <v>8306</v>
      </c>
      <c r="E74" s="31">
        <v>10095</v>
      </c>
      <c r="F74" s="32"/>
      <c r="G74" s="32"/>
      <c r="H74" s="125">
        <v>10.744</v>
      </c>
      <c r="I74" s="125">
        <v>16.65</v>
      </c>
      <c r="J74" s="125">
        <v>14.94</v>
      </c>
      <c r="K74" s="34"/>
    </row>
    <row r="75" spans="1:11" s="35" customFormat="1" ht="11.25" customHeight="1">
      <c r="A75" s="37" t="s">
        <v>59</v>
      </c>
      <c r="B75" s="30"/>
      <c r="C75" s="31">
        <v>54876</v>
      </c>
      <c r="D75" s="31">
        <v>53121.758</v>
      </c>
      <c r="E75" s="31">
        <v>54000</v>
      </c>
      <c r="F75" s="32"/>
      <c r="G75" s="32"/>
      <c r="H75" s="125">
        <v>129.246</v>
      </c>
      <c r="I75" s="125">
        <v>53.996818346185684</v>
      </c>
      <c r="J75" s="125">
        <v>62.335602</v>
      </c>
      <c r="K75" s="34"/>
    </row>
    <row r="76" spans="1:11" s="35" customFormat="1" ht="11.25" customHeight="1">
      <c r="A76" s="37" t="s">
        <v>60</v>
      </c>
      <c r="B76" s="30"/>
      <c r="C76" s="31">
        <v>1272</v>
      </c>
      <c r="D76" s="31">
        <v>980</v>
      </c>
      <c r="E76" s="31">
        <v>1303</v>
      </c>
      <c r="F76" s="32"/>
      <c r="G76" s="32"/>
      <c r="H76" s="125">
        <v>5.788</v>
      </c>
      <c r="I76" s="125">
        <v>2.262</v>
      </c>
      <c r="J76" s="125">
        <v>3.378</v>
      </c>
      <c r="K76" s="34"/>
    </row>
    <row r="77" spans="1:11" s="35" customFormat="1" ht="11.25" customHeight="1">
      <c r="A77" s="37" t="s">
        <v>61</v>
      </c>
      <c r="B77" s="30"/>
      <c r="C77" s="31">
        <v>8840</v>
      </c>
      <c r="D77" s="31">
        <v>8840</v>
      </c>
      <c r="E77" s="31">
        <v>8107</v>
      </c>
      <c r="F77" s="32"/>
      <c r="G77" s="32"/>
      <c r="H77" s="125">
        <v>19.942999999999998</v>
      </c>
      <c r="I77" s="125">
        <v>15.02</v>
      </c>
      <c r="J77" s="125">
        <v>24.32</v>
      </c>
      <c r="K77" s="34"/>
    </row>
    <row r="78" spans="1:11" s="35" customFormat="1" ht="11.25" customHeight="1">
      <c r="A78" s="37" t="s">
        <v>62</v>
      </c>
      <c r="B78" s="30"/>
      <c r="C78" s="31">
        <v>12092</v>
      </c>
      <c r="D78" s="31">
        <v>13320</v>
      </c>
      <c r="E78" s="31">
        <v>13450</v>
      </c>
      <c r="F78" s="32"/>
      <c r="G78" s="32"/>
      <c r="H78" s="125">
        <v>27.861</v>
      </c>
      <c r="I78" s="125">
        <v>25.947</v>
      </c>
      <c r="J78" s="125">
        <v>34.857</v>
      </c>
      <c r="K78" s="34"/>
    </row>
    <row r="79" spans="1:11" s="35" customFormat="1" ht="11.25" customHeight="1">
      <c r="A79" s="37" t="s">
        <v>63</v>
      </c>
      <c r="B79" s="30"/>
      <c r="C79" s="31">
        <v>12987</v>
      </c>
      <c r="D79" s="31">
        <v>16885</v>
      </c>
      <c r="E79" s="31">
        <v>15000</v>
      </c>
      <c r="F79" s="32"/>
      <c r="G79" s="32"/>
      <c r="H79" s="125">
        <v>34.028999999999996</v>
      </c>
      <c r="I79" s="125">
        <v>48.043</v>
      </c>
      <c r="J79" s="125">
        <v>41.8</v>
      </c>
      <c r="K79" s="34"/>
    </row>
    <row r="80" spans="1:11" s="44" customFormat="1" ht="11.25" customHeight="1">
      <c r="A80" s="45" t="s">
        <v>64</v>
      </c>
      <c r="B80" s="39"/>
      <c r="C80" s="40">
        <v>115250</v>
      </c>
      <c r="D80" s="40">
        <v>120327.758</v>
      </c>
      <c r="E80" s="40">
        <v>122113</v>
      </c>
      <c r="F80" s="41">
        <f>IF(D80&gt;0,100*E80/D80,0)</f>
        <v>101.48364935046824</v>
      </c>
      <c r="G80" s="42"/>
      <c r="H80" s="126">
        <v>264.79</v>
      </c>
      <c r="I80" s="127">
        <v>195.1538183461857</v>
      </c>
      <c r="J80" s="127">
        <v>224.21860199999998</v>
      </c>
      <c r="K80" s="43">
        <f>IF(I80&gt;0,100*J80/I80,0)</f>
        <v>114.89326926837575</v>
      </c>
    </row>
    <row r="81" spans="1:11" s="35" customFormat="1" ht="11.25" customHeight="1">
      <c r="A81" s="37"/>
      <c r="B81" s="30"/>
      <c r="C81" s="31"/>
      <c r="D81" s="31"/>
      <c r="E81" s="31"/>
      <c r="F81" s="32"/>
      <c r="G81" s="32"/>
      <c r="H81" s="125"/>
      <c r="I81" s="125"/>
      <c r="J81" s="125"/>
      <c r="K81" s="34"/>
    </row>
    <row r="82" spans="1:11" s="35" customFormat="1" ht="11.25" customHeight="1">
      <c r="A82" s="37" t="s">
        <v>65</v>
      </c>
      <c r="B82" s="30"/>
      <c r="C82" s="31">
        <v>4</v>
      </c>
      <c r="D82" s="31"/>
      <c r="E82" s="31"/>
      <c r="F82" s="32"/>
      <c r="G82" s="32"/>
      <c r="H82" s="125">
        <v>0.005</v>
      </c>
      <c r="I82" s="125"/>
      <c r="J82" s="125"/>
      <c r="K82" s="34"/>
    </row>
    <row r="83" spans="1:11" s="35" customFormat="1" ht="11.25" customHeight="1">
      <c r="A83" s="37" t="s">
        <v>66</v>
      </c>
      <c r="B83" s="30"/>
      <c r="C83" s="31">
        <v>91</v>
      </c>
      <c r="D83" s="31">
        <v>90</v>
      </c>
      <c r="E83" s="31">
        <v>81</v>
      </c>
      <c r="F83" s="32"/>
      <c r="G83" s="32"/>
      <c r="H83" s="125">
        <v>0.091</v>
      </c>
      <c r="I83" s="125">
        <v>0.09</v>
      </c>
      <c r="J83" s="125">
        <v>0.082</v>
      </c>
      <c r="K83" s="34"/>
    </row>
    <row r="84" spans="1:11" s="44" customFormat="1" ht="11.25" customHeight="1">
      <c r="A84" s="38" t="s">
        <v>67</v>
      </c>
      <c r="B84" s="39"/>
      <c r="C84" s="40">
        <v>95</v>
      </c>
      <c r="D84" s="40">
        <v>90</v>
      </c>
      <c r="E84" s="40">
        <v>81</v>
      </c>
      <c r="F84" s="41">
        <f>IF(D84&gt;0,100*E84/D84,0)</f>
        <v>90</v>
      </c>
      <c r="G84" s="42"/>
      <c r="H84" s="126">
        <v>0.096</v>
      </c>
      <c r="I84" s="127">
        <v>0.09</v>
      </c>
      <c r="J84" s="127">
        <v>0.082</v>
      </c>
      <c r="K84" s="43">
        <f>IF(I84&gt;0,100*J84/I84,0)</f>
        <v>91.11111111111113</v>
      </c>
    </row>
    <row r="85" spans="1:11" s="35" customFormat="1" ht="11.25" customHeight="1" thickBot="1">
      <c r="A85" s="37"/>
      <c r="B85" s="30"/>
      <c r="C85" s="31"/>
      <c r="D85" s="31"/>
      <c r="E85" s="31"/>
      <c r="F85" s="32"/>
      <c r="G85" s="32"/>
      <c r="H85" s="33"/>
      <c r="I85" s="33"/>
      <c r="J85" s="33"/>
      <c r="K85" s="34"/>
    </row>
    <row r="86" spans="1:11" s="35" customFormat="1" ht="11.25" customHeight="1">
      <c r="A86" s="49"/>
      <c r="B86" s="50"/>
      <c r="C86" s="51"/>
      <c r="D86" s="51"/>
      <c r="E86" s="51"/>
      <c r="F86" s="52"/>
      <c r="G86" s="32"/>
      <c r="H86" s="53"/>
      <c r="I86" s="54"/>
      <c r="J86" s="54"/>
      <c r="K86" s="52"/>
    </row>
    <row r="87" spans="1:11" s="44" customFormat="1" ht="11.25" customHeight="1">
      <c r="A87" s="55" t="s">
        <v>68</v>
      </c>
      <c r="B87" s="56"/>
      <c r="C87" s="57">
        <v>2784282</v>
      </c>
      <c r="D87" s="57">
        <v>2785782.758</v>
      </c>
      <c r="E87" s="57">
        <v>2609752.480344705</v>
      </c>
      <c r="F87" s="58">
        <f>IF(D87&gt;0,100*E87/D87,0)</f>
        <v>93.68111970864258</v>
      </c>
      <c r="G87" s="42"/>
      <c r="H87" s="128">
        <v>10004.997999999998</v>
      </c>
      <c r="I87" s="129">
        <v>6933.454280069496</v>
      </c>
      <c r="J87" s="129">
        <v>6439.669566856064</v>
      </c>
      <c r="K87" s="58">
        <f>IF(I87&gt;0,100*J87/I87,0)</f>
        <v>92.8782293317656</v>
      </c>
    </row>
    <row r="88" spans="1:11" ht="11.25" customHeight="1" thickBot="1">
      <c r="A88" s="59"/>
      <c r="B88" s="60"/>
      <c r="C88" s="61"/>
      <c r="D88" s="61"/>
      <c r="E88" s="61"/>
      <c r="F88" s="62"/>
      <c r="G88" s="63"/>
      <c r="H88" s="64"/>
      <c r="I88" s="65"/>
      <c r="J88" s="65"/>
      <c r="K88" s="62"/>
    </row>
    <row r="622" ht="11.25" customHeight="1">
      <c r="B622" s="67"/>
    </row>
    <row r="623" ht="11.25" customHeight="1">
      <c r="B623" s="67"/>
    </row>
    <row r="624" ht="11.25" customHeight="1">
      <c r="B624" s="67"/>
    </row>
    <row r="625" ht="11.25" customHeight="1">
      <c r="B625" s="67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rcarrillo</dc:creator>
  <cp:keywords/>
  <dc:description/>
  <cp:lastModifiedBy>rcarrillo</cp:lastModifiedBy>
  <cp:lastPrinted>2015-11-13T08:49:28Z</cp:lastPrinted>
  <dcterms:created xsi:type="dcterms:W3CDTF">2015-11-04T10:16:11Z</dcterms:created>
  <dcterms:modified xsi:type="dcterms:W3CDTF">2015-11-13T08:53:58Z</dcterms:modified>
  <cp:category/>
  <cp:version/>
  <cp:contentType/>
  <cp:contentStatus/>
</cp:coreProperties>
</file>