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929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arr9roz" sheetId="13" r:id="rId13"/>
    <sheet name="hab10cas" sheetId="14" r:id="rId14"/>
    <sheet name="len11jas" sheetId="15" r:id="rId15"/>
    <sheet name="gar12zos" sheetId="16" r:id="rId16"/>
    <sheet name="vez13eza" sheetId="17" r:id="rId17"/>
    <sheet name="yer14ros" sheetId="18" r:id="rId18"/>
    <sheet name="pat15ana" sheetId="19" r:id="rId19"/>
    <sheet name="pat16ana" sheetId="20" r:id="rId20"/>
    <sheet name="pat17ión" sheetId="21" r:id="rId21"/>
    <sheet name="gir18sol" sheetId="22" r:id="rId22"/>
    <sheet name="col19lza" sheetId="23" r:id="rId23"/>
    <sheet name="vez20aje" sheetId="24" r:id="rId24"/>
    <sheet name="lec21tal" sheetId="25" r:id="rId25"/>
    <sheet name="tom22-V)" sheetId="26" r:id="rId26"/>
    <sheet name="tom23rva" sheetId="27" r:id="rId27"/>
    <sheet name="fre24són" sheetId="28" r:id="rId28"/>
    <sheet name="alc25ofa" sheetId="29" r:id="rId29"/>
    <sheet name="ceb26osa" sheetId="30" r:id="rId30"/>
    <sheet name="ceb27ano" sheetId="31" r:id="rId31"/>
    <sheet name="esp28cas" sheetId="32" r:id="rId32"/>
    <sheet name="cha29ñón" sheetId="33" r:id="rId33"/>
    <sheet name="otr30tas" sheetId="34" r:id="rId34"/>
    <sheet name="bró31oli" sheetId="35" r:id="rId35"/>
    <sheet name="cal32cín" sheetId="36" r:id="rId36"/>
    <sheet name="zan33ria" sheetId="37" r:id="rId37"/>
    <sheet name="nar34lce" sheetId="38" r:id="rId38"/>
    <sheet name="lim35món" sheetId="39" r:id="rId39"/>
    <sheet name="pom36elo" sheetId="40" r:id="rId40"/>
    <sheet name="plá37ano" sheetId="41" r:id="rId41"/>
    <sheet name="fra38esa" sheetId="42" r:id="rId42"/>
    <sheet name="ace39ara" sheetId="43" r:id="rId43"/>
    <sheet name="ace40ite" sheetId="44" r:id="rId44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fn.AGGREGATE" hidden="1">#NAME?</definedName>
    <definedName name="_xlnm.Print_Area" localSheetId="0">'portada'!$A$1:$K$70</definedName>
    <definedName name="_xlnm.Print_Area" localSheetId="2">'resumen nacional'!$A$1:$AB$97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 localSheetId="0">'[2]cuaderno_cebolla'!#REF!</definedName>
    <definedName name="menú_cua_cebolla">'[3]cuaderno_cebolla'!#REF!</definedName>
    <definedName name="menú_cua_patata" localSheetId="0">'[4]cuaderno_patata'!#REF!</definedName>
    <definedName name="menú_cua_patata">#REF!</definedName>
    <definedName name="menú_cua_tomate" localSheetId="0">'[4]cuaderno_tomate'!#REF!</definedName>
    <definedName name="menú_cua_tomate">#REF!</definedName>
    <definedName name="Menú_cuaderno" localSheetId="42">'ace39ara'!#REF!</definedName>
    <definedName name="Menú_cuaderno" localSheetId="43">'ace40ite'!#REF!</definedName>
    <definedName name="Menú_cuaderno" localSheetId="28">'alc25ofa'!#REF!</definedName>
    <definedName name="Menú_cuaderno" localSheetId="12">'arr9roz'!#REF!</definedName>
    <definedName name="Menú_cuaderno" localSheetId="9">'ave6ena'!#REF!</definedName>
    <definedName name="Menú_cuaderno" localSheetId="34">'bró31oli'!#REF!</definedName>
    <definedName name="Menú_cuaderno" localSheetId="35">'cal32cín'!#REF!</definedName>
    <definedName name="Menú_cuaderno" localSheetId="29">'ceb26osa'!#REF!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'cha29ñón'!#REF!</definedName>
    <definedName name="Menú_cuaderno" localSheetId="22">'col19lza'!#REF!</definedName>
    <definedName name="Menú_cuaderno" localSheetId="31">'esp28cas'!#REF!</definedName>
    <definedName name="Menú_cuaderno" localSheetId="41">'fra38esa'!#REF!</definedName>
    <definedName name="Menú_cuaderno" localSheetId="27">'fre24són'!#REF!</definedName>
    <definedName name="Menú_cuaderno" localSheetId="15">'gar12zos'!#REF!</definedName>
    <definedName name="Menú_cuaderno" localSheetId="21">'gir18sol'!#REF!</definedName>
    <definedName name="Menú_cuaderno" localSheetId="13">'hab10cas'!#REF!</definedName>
    <definedName name="Menú_cuaderno" localSheetId="24">'lec21tal'!#REF!</definedName>
    <definedName name="Menú_cuaderno" localSheetId="14">'len11jas'!#REF!</definedName>
    <definedName name="Menú_cuaderno" localSheetId="38">'lim35món'!#REF!</definedName>
    <definedName name="Menú_cuaderno" localSheetId="37">'nar34lce'!#REF!</definedName>
    <definedName name="Menú_cuaderno" localSheetId="33">'otr30tas'!#REF!</definedName>
    <definedName name="Menú_cuaderno" localSheetId="18">'pat15ana'!#REF!</definedName>
    <definedName name="Menú_cuaderno" localSheetId="19">'pat16ana'!#REF!</definedName>
    <definedName name="Menú_cuaderno" localSheetId="20">'pat17ión'!#REF!</definedName>
    <definedName name="Menú_cuaderno" localSheetId="40">'plá37ano'!#REF!</definedName>
    <definedName name="Menú_cuaderno" localSheetId="39">'pom36elo'!#REF!</definedName>
    <definedName name="Menú_cuaderno" localSheetId="0">'[6]tri0ndo'!#REF!</definedName>
    <definedName name="Menú_cuaderno" localSheetId="25">'tom22-V)'!#REF!</definedName>
    <definedName name="Menú_cuaderno" localSheetId="26">'tom23rva'!#REF!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6">'vez13eza'!#REF!</definedName>
    <definedName name="Menú_cuaderno" localSheetId="23">'vez20aje'!#REF!</definedName>
    <definedName name="Menú_cuaderno" localSheetId="17">'yer14ros'!#REF!</definedName>
    <definedName name="Menú_cuaderno" localSheetId="36">'zan33ria'!#REF!</definedName>
    <definedName name="Menú_cuaderno">'tri0ndo'!#REF!</definedName>
    <definedName name="menú_hoja_patata">'[7]cabeceras_patata'!#REF!</definedName>
    <definedName name="Menú_índice" localSheetId="0">'[6]índice'!#REF!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'[6]resumen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<sst xmlns="http://schemas.openxmlformats.org/spreadsheetml/2006/main" count="3226" uniqueCount="312">
  <si>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</si>
  <si>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</si>
  <si>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</si>
  <si>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</si>
  <si>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</si>
  <si>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</si>
  <si>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</si>
  <si>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</si>
  <si>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</si>
  <si>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</si>
  <si>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</si>
  <si>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</si>
  <si>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</si>
  <si>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</si>
  <si>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</si>
  <si>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</si>
  <si>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</si>
  <si>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</si>
  <si>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</si>
  <si>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</si>
  <si>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</si>
  <si>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</si>
  <si>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</si>
  <si>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</si>
  <si>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</si>
  <si>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</si>
  <si>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</si>
  <si>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</si>
  <si>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</si>
  <si>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</si>
  <si>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</si>
  <si>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</si>
  <si>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</si>
  <si>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</si>
  <si>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</si>
  <si>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</si>
  <si>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</si>
  <si>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</si>
  <si>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</si>
  <si>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</si>
  <si>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</si>
  <si>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</si>
  <si>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</si>
  <si>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</si>
  <si>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</si>
  <si>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</si>
  <si>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</si>
  <si>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</si>
  <si>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</si>
  <si>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</si>
  <si>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</si>
  <si>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</si>
  <si>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</si>
  <si>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</si>
  <si>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</si>
  <si>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</si>
  <si>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</si>
  <si>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</si>
  <si>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</si>
  <si>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</si>
  <si>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</si>
  <si>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</si>
  <si>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</si>
  <si>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</si>
  <si>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</si>
  <si>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</si>
  <si>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</si>
  <si>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</si>
  <si>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</si>
  <si>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2023 FEBRERO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</si>
  <si>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</si>
  <si>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</si>
  <si>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</si>
  <si>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</si>
  <si>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</si>
  <si>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</si>
  <si>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</si>
  <si>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</si>
  <si>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ARROZ</t>
  </si>
  <si>
    <t>HABAS SECAS</t>
  </si>
  <si>
    <t>LENTEJAS</t>
  </si>
  <si>
    <t>GARBANZOS</t>
  </si>
  <si>
    <t>VEZA</t>
  </si>
  <si>
    <t>YEROS</t>
  </si>
  <si>
    <t>PATATA EXTRATEMPRANA</t>
  </si>
  <si>
    <t>PATATA TEMPRANA</t>
  </si>
  <si>
    <t>PATATA MEDIA ESTACIÓN</t>
  </si>
  <si>
    <t>GIRASOL</t>
  </si>
  <si>
    <t>COLZA</t>
  </si>
  <si>
    <t>VEZA PARA FORRAJE</t>
  </si>
  <si>
    <t>LECHUGA TOTAL</t>
  </si>
  <si>
    <t>TOMATE (REC. 1-I/31-V)</t>
  </si>
  <si>
    <t>TOMATE CONSERVA</t>
  </si>
  <si>
    <t>FRESA Y FRESÓN</t>
  </si>
  <si>
    <t>ALCACHOFA</t>
  </si>
  <si>
    <t>CEBOLLA BABOSA</t>
  </si>
  <si>
    <t>CEBOLLA GRANO Y MEDIO GRANO</t>
  </si>
  <si>
    <t>ESPINACAS</t>
  </si>
  <si>
    <t>CHAMPIÑÓN</t>
  </si>
  <si>
    <t>OTRAS SETAS</t>
  </si>
  <si>
    <t>BRÓCOLI</t>
  </si>
  <si>
    <t>CALABACÍN</t>
  </si>
  <si>
    <t>ZANAHORIA</t>
  </si>
  <si>
    <t>NARANJA DULCE</t>
  </si>
  <si>
    <t>LIMÓN</t>
  </si>
  <si>
    <t>POMELO</t>
  </si>
  <si>
    <t>PLÁTANO</t>
  </si>
  <si>
    <t>FRAMBUESA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</si>
  <si>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</si>
  <si>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</si>
  <si>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</si>
  <si>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</si>
  <si>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</si>
  <si>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</si>
  <si>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</si>
  <si>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</si>
  <si>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</si>
  <si>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FEBRERO 2023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</si>
  <si>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</si>
  <si>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</si>
  <si>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</si>
  <si>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</si>
  <si>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</si>
  <si>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</si>
  <si>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</si>
  <si>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</si>
  <si>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</si>
  <si>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</si>
  <si>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</si>
  <si>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</si>
  <si>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</si>
  <si>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</si>
  <si>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</si>
  <si>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</si>
  <si>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</si>
  <si>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</si>
  <si>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</si>
  <si>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</si>
  <si>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</si>
  <si>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</si>
  <si>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</si>
  <si>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</si>
  <si>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</si>
  <si>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</si>
  <si>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</si>
  <si>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</si>
  <si>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</si>
  <si>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</si>
  <si>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</si>
  <si>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</si>
  <si>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</si>
  <si>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</si>
  <si>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</si>
  <si>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</si>
  <si>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</si>
  <si>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</si>
  <si>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</si>
  <si>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</si>
  <si>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</si>
  <si>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</si>
  <si>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</si>
  <si>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</si>
  <si>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</si>
  <si>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</si>
  <si>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</si>
  <si>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</si>
  <si>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</si>
  <si>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</si>
  <si>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</si>
  <si>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</si>
  <si>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</si>
  <si>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</si>
  <si>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</si>
  <si>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</si>
  <si>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</si>
  <si>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</si>
  <si>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</si>
  <si>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</si>
  <si>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</si>
  <si>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</si>
  <si>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</si>
  <si>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</si>
  <si>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</si>
  <si>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</si>
  <si>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</si>
  <si>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</si>
  <si>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</si>
  <si>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</si>
  <si>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</si>
  <si>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</si>
  <si>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</si>
  <si>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</si>
  <si>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</si>
  <si>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</si>
  <si>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</si>
  <si>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</si>
  <si>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</si>
  <si>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</si>
  <si>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</si>
  <si>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</si>
  <si>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</si>
  <si>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</si>
  <si>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</si>
  <si>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</si>
  <si>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</si>
  <si>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</si>
  <si>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</si>
  <si>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</si>
  <si>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</si>
  <si>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</si>
  <si>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</si>
  <si>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</si>
  <si>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</si>
  <si>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</si>
  <si>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</si>
  <si>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</si>
  <si>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</si>
  <si>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</si>
  <si>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</si>
  <si>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</si>
  <si>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</si>
  <si>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</si>
  <si>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arroz</t>
  </si>
  <si>
    <t xml:space="preserve"> habas secas</t>
  </si>
  <si>
    <t xml:space="preserve"> lentejas</t>
  </si>
  <si>
    <t xml:space="preserve"> garbanzos</t>
  </si>
  <si>
    <t xml:space="preserve"> veza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</si>
  <si>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</si>
  <si>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</si>
  <si>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</si>
  <si>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</si>
  <si>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girasol</t>
  </si>
  <si>
    <t xml:space="preserve"> colza</t>
  </si>
  <si>
    <t xml:space="preserve"> veza para forraje</t>
  </si>
  <si>
    <t xml:space="preserve"> lechuga total</t>
  </si>
  <si>
    <t xml:space="preserve"> tomate (rec. 1-i/31-v)</t>
  </si>
  <si>
    <t xml:space="preserve"> tomate conserva</t>
  </si>
  <si>
    <t xml:space="preserve"> fresa y fresón</t>
  </si>
  <si>
    <t xml:space="preserve"> alcachofa</t>
  </si>
  <si>
    <t xml:space="preserve"> cebolla babosa</t>
  </si>
  <si>
    <t xml:space="preserve"> cebolla grano y medio grano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</si>
  <si>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</si>
  <si>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</si>
  <si>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</si>
  <si>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</si>
  <si>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</si>
  <si>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zanahoria</t>
  </si>
  <si>
    <t xml:space="preserve"> naranja dulce</t>
  </si>
  <si>
    <t xml:space="preserve"> limón</t>
  </si>
  <si>
    <t xml:space="preserve"> pomelo</t>
  </si>
  <si>
    <t xml:space="preserve"> plátano</t>
  </si>
  <si>
    <t xml:space="preserve"> frambuesa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</si>
  <si>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</si>
  <si>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</si>
  <si>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</si>
  <si>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</si>
  <si>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</si>
  <si>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</si>
  <si>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FEBRERO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</si>
  <si>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</si>
  <si>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</si>
  <si>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</si>
  <si>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</si>
  <si>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FECHA: Madrid, 13/04/2023</t>
  </si>
  <si>
    <t>cereales otoño invierno</t>
  </si>
  <si>
    <t>remolacha total</t>
  </si>
  <si>
    <t>habas verdes (8)</t>
  </si>
  <si>
    <t>endivias (9) (17)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</si>
  <si>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</si>
  <si>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</si>
  <si>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</si>
  <si>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</si>
  <si>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</si>
  <si>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</si>
  <si>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</si>
  <si>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</si>
  <si>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</si>
  <si>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</si>
  <si>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</si>
  <si>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</si>
  <si>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</si>
  <si>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</si>
  <si>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</si>
  <si>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</si>
  <si>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</si>
  <si>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</si>
  <si>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</si>
  <si>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</si>
  <si>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</si>
  <si>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</si>
  <si>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</si>
  <si>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</si>
  <si>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</si>
  <si>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</si>
  <si>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</si>
  <si>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</si>
  <si>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>(15) Producción de uva, no de pasa</t>
  </si>
  <si>
    <t xml:space="preserve">(16) Datos de ccaa de uva de vinificación producida. </t>
  </si>
  <si>
    <t xml:space="preserve">(17) La superficie de endivia indica la superficie de raíz de endivia mientras que la producción de endivia recoge la endivia de hoja por lo que no tienen que estar ligadas. 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</si>
  <si>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</si>
  <si>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</si>
  <si>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</si>
  <si>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</si>
  <si>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</si>
  <si>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</si>
  <si>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</si>
  <si>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</si>
  <si>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</si>
  <si>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MES (1)</t>
  </si>
  <si>
    <t>DEF.</t>
  </si>
  <si>
    <t>DEFINITIVO</t>
  </si>
  <si>
    <t xml:space="preserve">     con coeficiente 3´5. Año 2021 INFOVI y año 2022 datos de CCAA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</si>
</sst>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-;\-* #,##0.0_-;_-* &quot;-&quot;??_-;_-@_-"/>
    <numFmt numFmtId="177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 quotePrefix="1">
      <alignment horizontal="left" vertical="justify"/>
      <protection/>
    </xf>
    <xf numFmtId="0" fontId="5" fillId="33" borderId="0" xfId="54" applyFont="1" applyFill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6" fillId="0" borderId="0" xfId="54" applyFont="1" applyAlignment="1">
      <alignment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>
      <alignment vertical="justify"/>
      <protection/>
    </xf>
    <xf numFmtId="164" fontId="7" fillId="33" borderId="0" xfId="54" applyNumberFormat="1" applyFont="1" applyFill="1" applyAlignment="1">
      <alignment vertical="justify"/>
      <protection/>
    </xf>
    <xf numFmtId="164" fontId="7" fillId="33" borderId="20" xfId="54" applyNumberFormat="1" applyFont="1" applyFill="1" applyBorder="1" applyAlignment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>
      <alignment vertical="justify"/>
      <protection/>
    </xf>
    <xf numFmtId="164" fontId="6" fillId="34" borderId="23" xfId="54" applyNumberFormat="1" applyFont="1" applyFill="1" applyBorder="1" applyAlignment="1">
      <alignment vertical="justify"/>
      <protection/>
    </xf>
    <xf numFmtId="164" fontId="6" fillId="33" borderId="0" xfId="54" applyNumberFormat="1" applyFont="1" applyFill="1" applyAlignment="1">
      <alignment vertical="justify"/>
      <protection/>
    </xf>
    <xf numFmtId="164" fontId="6" fillId="34" borderId="24" xfId="54" applyNumberFormat="1" applyFont="1" applyFill="1" applyBorder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>
      <alignment vertical="justify"/>
      <protection/>
    </xf>
    <xf numFmtId="164" fontId="7" fillId="34" borderId="17" xfId="54" applyNumberFormat="1" applyFont="1" applyFill="1" applyBorder="1" applyAlignment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Alignment="1">
      <alignment vertical="justify"/>
      <protection/>
    </xf>
    <xf numFmtId="3" fontId="6" fillId="34" borderId="0" xfId="54" applyNumberFormat="1" applyFont="1" applyFill="1" applyAlignment="1">
      <alignment vertical="justify"/>
      <protection/>
    </xf>
    <xf numFmtId="164" fontId="6" fillId="34" borderId="20" xfId="54" applyNumberFormat="1" applyFont="1" applyFill="1" applyBorder="1" applyAlignment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>
      <alignment vertical="justify"/>
      <protection/>
    </xf>
    <xf numFmtId="0" fontId="9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>
      <alignment/>
      <protection/>
    </xf>
    <xf numFmtId="0" fontId="6" fillId="34" borderId="15" xfId="57" applyFont="1" applyFill="1" applyBorder="1">
      <alignment/>
      <protection/>
    </xf>
    <xf numFmtId="0" fontId="6" fillId="34" borderId="17" xfId="57" applyFont="1" applyFill="1" applyBorder="1">
      <alignment/>
      <protection/>
    </xf>
    <xf numFmtId="0" fontId="6" fillId="34" borderId="27" xfId="57" applyFont="1" applyFill="1" applyBorder="1" applyAlignment="1" quotePrefix="1">
      <alignment horizontal="center"/>
      <protection/>
    </xf>
    <xf numFmtId="0" fontId="6" fillId="34" borderId="20" xfId="57" applyFont="1" applyFill="1" applyBorder="1">
      <alignment/>
      <protection/>
    </xf>
    <xf numFmtId="0" fontId="6" fillId="34" borderId="16" xfId="57" applyFont="1" applyFill="1" applyBorder="1" applyAlignment="1">
      <alignment horizontal="center"/>
      <protection/>
    </xf>
    <xf numFmtId="0" fontId="6" fillId="34" borderId="17" xfId="57" applyFont="1" applyFill="1" applyBorder="1" applyAlignment="1">
      <alignment horizontal="center"/>
      <protection/>
    </xf>
    <xf numFmtId="0" fontId="6" fillId="34" borderId="12" xfId="57" applyFont="1" applyFill="1" applyBorder="1" applyAlignment="1">
      <alignment vertical="center"/>
      <protection/>
    </xf>
    <xf numFmtId="0" fontId="6" fillId="34" borderId="14" xfId="57" applyFont="1" applyFill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7" fillId="0" borderId="0" xfId="57" applyFont="1" applyAlignment="1">
      <alignment vertical="justify"/>
      <protection/>
    </xf>
    <xf numFmtId="0" fontId="4" fillId="0" borderId="0" xfId="57" applyFont="1" applyAlignment="1">
      <alignment vertical="justify"/>
      <protection/>
    </xf>
    <xf numFmtId="165" fontId="4" fillId="0" borderId="0" xfId="57" applyNumberFormat="1" applyFont="1" applyAlignment="1">
      <alignment vertical="justify"/>
      <protection/>
    </xf>
    <xf numFmtId="0" fontId="4" fillId="0" borderId="0" xfId="57" applyFont="1" applyAlignment="1">
      <alignment horizontal="right" vertical="justify"/>
      <protection/>
    </xf>
    <xf numFmtId="0" fontId="7" fillId="0" borderId="0" xfId="57" applyFont="1" applyAlignment="1">
      <alignment vertical="center"/>
      <protection/>
    </xf>
    <xf numFmtId="0" fontId="4" fillId="0" borderId="0" xfId="57" applyFont="1">
      <alignment/>
      <protection/>
    </xf>
    <xf numFmtId="0" fontId="6" fillId="34" borderId="12" xfId="57" applyFont="1" applyFill="1" applyBorder="1">
      <alignment/>
      <protection/>
    </xf>
    <xf numFmtId="0" fontId="6" fillId="34" borderId="14" xfId="57" applyFont="1" applyFill="1" applyBorder="1">
      <alignment/>
      <protection/>
    </xf>
    <xf numFmtId="0" fontId="6" fillId="34" borderId="13" xfId="57" applyFont="1" applyFill="1" applyBorder="1" applyAlignment="1">
      <alignment horizontal="center"/>
      <protection/>
    </xf>
    <xf numFmtId="0" fontId="7" fillId="0" borderId="0" xfId="57" applyFont="1" applyAlignment="1">
      <alignment horizontal="fill" vertical="justify"/>
      <protection/>
    </xf>
    <xf numFmtId="164" fontId="4" fillId="0" borderId="0" xfId="57" applyNumberFormat="1" applyFont="1" applyAlignment="1">
      <alignment vertical="justify"/>
      <protection/>
    </xf>
    <xf numFmtId="0" fontId="8" fillId="0" borderId="0" xfId="57">
      <alignment/>
      <protection/>
    </xf>
    <xf numFmtId="0" fontId="7" fillId="0" borderId="0" xfId="57" applyFont="1">
      <alignment/>
      <protection/>
    </xf>
    <xf numFmtId="165" fontId="4" fillId="0" borderId="0" xfId="57" applyNumberFormat="1" applyFont="1" applyAlignment="1">
      <alignment horizontal="right" vertical="justify"/>
      <protection/>
    </xf>
    <xf numFmtId="3" fontId="7" fillId="0" borderId="0" xfId="57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quotePrefix="1">
      <alignment/>
      <protection/>
    </xf>
    <xf numFmtId="0" fontId="5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2" fillId="33" borderId="19" xfId="56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2" fillId="33" borderId="0" xfId="56" applyFill="1" applyAlignment="1">
      <alignment horizontal="left"/>
      <protection/>
    </xf>
    <xf numFmtId="0" fontId="7" fillId="33" borderId="0" xfId="56" applyFont="1" applyFill="1" applyAlignment="1">
      <alignment horizontal="center"/>
      <protection/>
    </xf>
    <xf numFmtId="0" fontId="2" fillId="34" borderId="35" xfId="56" applyFill="1" applyBorder="1">
      <alignment/>
      <protection/>
    </xf>
    <xf numFmtId="0" fontId="2" fillId="34" borderId="36" xfId="56" applyFill="1" applyBorder="1">
      <alignment/>
      <protection/>
    </xf>
    <xf numFmtId="0" fontId="2" fillId="34" borderId="37" xfId="56" applyFill="1" applyBorder="1">
      <alignment/>
      <protection/>
    </xf>
    <xf numFmtId="0" fontId="2" fillId="34" borderId="38" xfId="56" applyFill="1" applyBorder="1">
      <alignment/>
      <protection/>
    </xf>
    <xf numFmtId="0" fontId="2" fillId="34" borderId="0" xfId="56" applyFill="1">
      <alignment/>
      <protection/>
    </xf>
    <xf numFmtId="0" fontId="2" fillId="34" borderId="39" xfId="56" applyFill="1" applyBorder="1">
      <alignment/>
      <protection/>
    </xf>
    <xf numFmtId="0" fontId="2" fillId="34" borderId="40" xfId="56" applyFill="1" applyBorder="1">
      <alignment/>
      <protection/>
    </xf>
    <xf numFmtId="0" fontId="2" fillId="34" borderId="41" xfId="56" applyFill="1" applyBorder="1">
      <alignment/>
      <protection/>
    </xf>
    <xf numFmtId="0" fontId="2" fillId="34" borderId="42" xfId="56" applyFill="1" applyBorder="1">
      <alignment/>
      <protection/>
    </xf>
    <xf numFmtId="0" fontId="10" fillId="33" borderId="0" xfId="56" applyFont="1" applyFill="1">
      <alignment/>
      <protection/>
    </xf>
    <xf numFmtId="0" fontId="13" fillId="33" borderId="0" xfId="56" applyFont="1" applyFill="1">
      <alignment/>
      <protection/>
    </xf>
    <xf numFmtId="0" fontId="3" fillId="33" borderId="0" xfId="56" applyFont="1" applyFill="1" applyAlignment="1">
      <alignment horizontal="center"/>
      <protection/>
    </xf>
    <xf numFmtId="0" fontId="10" fillId="33" borderId="0" xfId="56" applyFont="1" applyFill="1" applyAlignment="1" quotePrefix="1">
      <alignment horizontal="center" vertical="center"/>
      <protection/>
    </xf>
    <xf numFmtId="0" fontId="13" fillId="0" borderId="0" xfId="56" applyFont="1">
      <alignment/>
      <protection/>
    </xf>
    <xf numFmtId="0" fontId="7" fillId="0" borderId="0" xfId="57" applyFont="1" applyAlignment="1">
      <alignment horizontal="left" vertical="center"/>
      <protection/>
    </xf>
    <xf numFmtId="166" fontId="7" fillId="33" borderId="0" xfId="54" applyNumberFormat="1" applyFont="1" applyFill="1" applyAlignment="1">
      <alignment vertical="justify"/>
      <protection/>
    </xf>
    <xf numFmtId="166" fontId="6" fillId="34" borderId="21" xfId="54" applyNumberFormat="1" applyFont="1" applyFill="1" applyBorder="1" applyAlignment="1">
      <alignment vertical="justify"/>
      <protection/>
    </xf>
    <xf numFmtId="166" fontId="6" fillId="34" borderId="22" xfId="54" applyNumberFormat="1" applyFont="1" applyFill="1" applyBorder="1" applyAlignment="1">
      <alignment vertical="justify"/>
      <protection/>
    </xf>
    <xf numFmtId="166" fontId="7" fillId="34" borderId="15" xfId="54" applyNumberFormat="1" applyFont="1" applyFill="1" applyBorder="1" applyAlignment="1">
      <alignment vertical="justify"/>
      <protection/>
    </xf>
    <xf numFmtId="166" fontId="7" fillId="34" borderId="16" xfId="54" applyNumberFormat="1" applyFont="1" applyFill="1" applyBorder="1" applyAlignment="1">
      <alignment vertical="justify"/>
      <protection/>
    </xf>
    <xf numFmtId="166" fontId="6" fillId="34" borderId="27" xfId="54" applyNumberFormat="1" applyFont="1" applyFill="1" applyBorder="1" applyAlignment="1">
      <alignment vertical="justify"/>
      <protection/>
    </xf>
    <xf numFmtId="166" fontId="6" fillId="34" borderId="0" xfId="54" applyNumberFormat="1" applyFont="1" applyFill="1" applyAlignment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6" fillId="35" borderId="13" xfId="0" applyFont="1" applyFill="1" applyBorder="1" applyAlignment="1">
      <alignment horizontal="center" vertical="justify"/>
    </xf>
    <xf numFmtId="164" fontId="52" fillId="33" borderId="20" xfId="54" applyNumberFormat="1" applyFont="1" applyFill="1" applyBorder="1" applyAlignment="1">
      <alignment vertical="justify"/>
      <protection/>
    </xf>
    <xf numFmtId="166" fontId="7" fillId="0" borderId="0" xfId="54" applyNumberFormat="1" applyFont="1" applyFill="1" applyAlignment="1">
      <alignment vertical="justify"/>
      <protection/>
    </xf>
    <xf numFmtId="164" fontId="52" fillId="33" borderId="0" xfId="54" applyNumberFormat="1" applyFont="1" applyFill="1" applyAlignment="1">
      <alignment vertical="justify"/>
      <protection/>
    </xf>
    <xf numFmtId="3" fontId="7" fillId="0" borderId="0" xfId="54" applyNumberFormat="1" applyFont="1" applyFill="1" applyAlignment="1">
      <alignment vertical="justify"/>
      <protection/>
    </xf>
    <xf numFmtId="164" fontId="7" fillId="0" borderId="0" xfId="54" applyNumberFormat="1" applyFont="1" applyFill="1" applyAlignment="1">
      <alignment vertical="justify"/>
      <protection/>
    </xf>
    <xf numFmtId="164" fontId="53" fillId="34" borderId="23" xfId="54" applyNumberFormat="1" applyFont="1" applyFill="1" applyBorder="1" applyAlignment="1">
      <alignment vertical="justify"/>
      <protection/>
    </xf>
    <xf numFmtId="3" fontId="2" fillId="0" borderId="0" xfId="54" applyNumberFormat="1" applyFont="1" applyAlignment="1">
      <alignment vertical="justify"/>
      <protection/>
    </xf>
    <xf numFmtId="0" fontId="2" fillId="34" borderId="26" xfId="54" applyFill="1" applyBorder="1" applyAlignment="1">
      <alignment vertical="justify"/>
      <protection/>
    </xf>
    <xf numFmtId="0" fontId="2" fillId="34" borderId="13" xfId="54" applyFill="1" applyBorder="1" applyAlignment="1">
      <alignment vertical="justify"/>
      <protection/>
    </xf>
    <xf numFmtId="3" fontId="2" fillId="34" borderId="13" xfId="54" applyNumberFormat="1" applyFill="1" applyBorder="1" applyAlignment="1">
      <alignment vertical="justify"/>
      <protection/>
    </xf>
    <xf numFmtId="0" fontId="2" fillId="34" borderId="14" xfId="54" applyFill="1" applyBorder="1" applyAlignment="1">
      <alignment vertical="justify"/>
      <protection/>
    </xf>
    <xf numFmtId="0" fontId="2" fillId="33" borderId="13" xfId="54" applyFill="1" applyBorder="1" applyAlignment="1">
      <alignment vertical="justify"/>
      <protection/>
    </xf>
    <xf numFmtId="165" fontId="2" fillId="34" borderId="12" xfId="54" applyNumberFormat="1" applyFill="1" applyBorder="1" applyAlignment="1">
      <alignment vertical="justify"/>
      <protection/>
    </xf>
    <xf numFmtId="165" fontId="2" fillId="34" borderId="13" xfId="54" applyNumberFormat="1" applyFill="1" applyBorder="1" applyAlignment="1">
      <alignment vertical="justify"/>
      <protection/>
    </xf>
    <xf numFmtId="0" fontId="2" fillId="0" borderId="0" xfId="54" applyAlignment="1">
      <alignment vertical="justify"/>
      <protection/>
    </xf>
    <xf numFmtId="37" fontId="2" fillId="0" borderId="0" xfId="54" applyNumberFormat="1" applyAlignment="1">
      <alignment vertical="justify"/>
      <protection/>
    </xf>
    <xf numFmtId="0" fontId="4" fillId="33" borderId="28" xfId="56" applyFont="1" applyFill="1" applyBorder="1" applyAlignment="1">
      <alignment horizontal="left"/>
      <protection/>
    </xf>
    <xf numFmtId="0" fontId="4" fillId="33" borderId="29" xfId="56" applyFont="1" applyFill="1" applyBorder="1" applyAlignment="1">
      <alignment horizontal="left"/>
      <protection/>
    </xf>
    <xf numFmtId="0" fontId="4" fillId="33" borderId="30" xfId="56" applyFont="1" applyFill="1" applyBorder="1" applyAlignment="1">
      <alignment horizontal="left"/>
      <protection/>
    </xf>
    <xf numFmtId="0" fontId="4" fillId="33" borderId="19" xfId="56" applyFont="1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3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7" fillId="33" borderId="0" xfId="56" applyFont="1" applyFill="1" applyAlignment="1">
      <alignment horizontal="left"/>
      <protection/>
    </xf>
    <xf numFmtId="0" fontId="12" fillId="34" borderId="38" xfId="56" applyFont="1" applyFill="1" applyBorder="1" applyAlignment="1">
      <alignment horizontal="center" vertical="center"/>
      <protection/>
    </xf>
    <xf numFmtId="0" fontId="12" fillId="34" borderId="0" xfId="56" applyFont="1" applyFill="1" applyAlignment="1">
      <alignment horizontal="center" vertical="center"/>
      <protection/>
    </xf>
    <xf numFmtId="0" fontId="12" fillId="34" borderId="39" xfId="56" applyFont="1" applyFill="1" applyBorder="1" applyAlignment="1">
      <alignment horizontal="center" vertical="center"/>
      <protection/>
    </xf>
    <xf numFmtId="0" fontId="10" fillId="33" borderId="43" xfId="56" applyFont="1" applyFill="1" applyBorder="1" applyAlignment="1" quotePrefix="1">
      <alignment horizontal="center" vertical="center"/>
      <protection/>
    </xf>
    <xf numFmtId="0" fontId="10" fillId="33" borderId="44" xfId="56" applyFont="1" applyFill="1" applyBorder="1" applyAlignment="1" quotePrefix="1">
      <alignment horizontal="center" vertical="center"/>
      <protection/>
    </xf>
    <xf numFmtId="0" fontId="10" fillId="33" borderId="45" xfId="56" applyFont="1" applyFill="1" applyBorder="1" applyAlignment="1" quotePrefix="1">
      <alignment horizontal="center" vertical="center"/>
      <protection/>
    </xf>
    <xf numFmtId="0" fontId="10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center"/>
      <protection/>
    </xf>
    <xf numFmtId="0" fontId="3" fillId="33" borderId="0" xfId="56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7" fillId="0" borderId="0" xfId="57" applyFont="1" applyAlignment="1">
      <alignment horizontal="left" vertical="center"/>
      <protection/>
    </xf>
    <xf numFmtId="0" fontId="6" fillId="34" borderId="46" xfId="57" applyFont="1" applyFill="1" applyBorder="1" applyAlignment="1" quotePrefix="1">
      <alignment horizontal="center"/>
      <protection/>
    </xf>
    <xf numFmtId="0" fontId="6" fillId="34" borderId="47" xfId="57" applyFont="1" applyFill="1" applyBorder="1" applyAlignment="1" quotePrefix="1">
      <alignment horizontal="center"/>
      <protection/>
    </xf>
    <xf numFmtId="0" fontId="6" fillId="34" borderId="48" xfId="57" applyFont="1" applyFill="1" applyBorder="1" applyAlignment="1" quotePrefix="1">
      <alignment horizontal="center"/>
      <protection/>
    </xf>
    <xf numFmtId="0" fontId="3" fillId="33" borderId="0" xfId="54" applyFont="1" applyFill="1" applyAlignment="1" quotePrefix="1">
      <alignment horizontal="center" vertical="center"/>
      <protection/>
    </xf>
    <xf numFmtId="0" fontId="5" fillId="33" borderId="0" xfId="54" applyFont="1" applyFill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_AVAGFORM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externalLink" Target="externalLinks/externalLink6.xml" /><Relationship Id="rId53" Type="http://schemas.openxmlformats.org/officeDocument/2006/relationships/externalLink" Target="externalLinks/externalLink7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161925</xdr:rowOff>
    </xdr:from>
    <xdr:to>
      <xdr:col>1</xdr:col>
      <xdr:colOff>123825</xdr:colOff>
      <xdr:row>7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8</xdr:col>
      <xdr:colOff>323850</xdr:colOff>
      <xdr:row>7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85725"/>
          <a:ext cx="5524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2\BME%20y%20publicaci&#243;n%20Avances\12.%20Avances%20Diciembre%202022\Diciembre%202022%20Publicaci&#243;n\11.%20Avances%20Noviembre%202022\cuaderno_Noviembre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2.%20Avances%20Diciembre%202021\cuaderno_Diciembre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2\BME%20y%20publicaci&#243;n%20Avances\12.%20Avances%20Diciembre%202022\Diciembre%202022%20Publicaci&#243;n\cuaderno_Diciembre202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uaderno_cebolla"/>
      <sheetName val="ceb42tal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 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zoomScaleSheetLayoutView="100" zoomScalePageLayoutView="0" workbookViewId="0" topLeftCell="A1">
      <selection activeCell="T28" sqref="T28"/>
    </sheetView>
  </sheetViews>
  <sheetFormatPr defaultColWidth="11.421875" defaultRowHeight="15"/>
  <cols>
    <col min="1" max="5" width="11.421875" style="107" customWidth="1"/>
    <col min="6" max="6" width="10.57421875" style="107" customWidth="1"/>
    <col min="7" max="9" width="11.421875" style="107" customWidth="1"/>
    <col min="10" max="10" width="21.7109375" style="107" customWidth="1"/>
    <col min="11" max="11" width="0.13671875" style="107" customWidth="1"/>
    <col min="12" max="16384" width="11.421875" style="107" customWidth="1"/>
  </cols>
  <sheetData>
    <row r="1" spans="1:11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.75">
      <c r="A2" s="106"/>
      <c r="B2" s="106"/>
      <c r="C2" s="106"/>
      <c r="D2" s="106"/>
      <c r="E2" s="106"/>
      <c r="F2" s="106"/>
      <c r="G2" s="153"/>
      <c r="H2" s="154"/>
      <c r="I2" s="154"/>
      <c r="J2" s="155"/>
      <c r="K2" s="106"/>
    </row>
    <row r="3" spans="1:11" ht="5.25" customHeight="1">
      <c r="A3" s="106"/>
      <c r="B3" s="106"/>
      <c r="C3" s="106"/>
      <c r="D3" s="106"/>
      <c r="E3" s="106"/>
      <c r="F3" s="106"/>
      <c r="G3" s="108"/>
      <c r="H3" s="109"/>
      <c r="I3" s="109"/>
      <c r="J3" s="110"/>
      <c r="K3" s="106"/>
    </row>
    <row r="4" spans="1:11" ht="12.75">
      <c r="A4" s="106"/>
      <c r="B4" s="106"/>
      <c r="C4" s="106"/>
      <c r="D4" s="106"/>
      <c r="E4" s="106"/>
      <c r="F4" s="106"/>
      <c r="G4" s="156" t="s">
        <v>259</v>
      </c>
      <c r="H4" s="157"/>
      <c r="I4" s="157"/>
      <c r="J4" s="158"/>
      <c r="K4" s="106"/>
    </row>
    <row r="5" spans="1:11" ht="12.75">
      <c r="A5" s="106"/>
      <c r="B5" s="106"/>
      <c r="C5" s="106"/>
      <c r="D5" s="106"/>
      <c r="E5" s="106"/>
      <c r="F5" s="106"/>
      <c r="G5" s="159"/>
      <c r="H5" s="160"/>
      <c r="I5" s="160"/>
      <c r="J5" s="161"/>
      <c r="K5" s="106"/>
    </row>
    <row r="6" spans="1:11" ht="12.75">
      <c r="A6" s="106"/>
      <c r="B6" s="106"/>
      <c r="C6" s="106"/>
      <c r="D6" s="106"/>
      <c r="E6" s="106"/>
      <c r="F6" s="106"/>
      <c r="G6" s="109"/>
      <c r="H6" s="109"/>
      <c r="I6" s="109"/>
      <c r="J6" s="109"/>
      <c r="K6" s="106"/>
    </row>
    <row r="7" spans="1:11" ht="5.25" customHeight="1">
      <c r="A7" s="106"/>
      <c r="B7" s="106"/>
      <c r="C7" s="106"/>
      <c r="D7" s="106"/>
      <c r="E7" s="106"/>
      <c r="F7" s="106"/>
      <c r="G7" s="111"/>
      <c r="H7" s="111"/>
      <c r="I7" s="111"/>
      <c r="J7" s="111"/>
      <c r="K7" s="106"/>
    </row>
    <row r="8" spans="1:11" ht="12.75">
      <c r="A8" s="106"/>
      <c r="B8" s="106"/>
      <c r="C8" s="106"/>
      <c r="D8" s="106"/>
      <c r="E8" s="106"/>
      <c r="F8" s="106"/>
      <c r="G8" s="162" t="s">
        <v>260</v>
      </c>
      <c r="H8" s="162"/>
      <c r="I8" s="162"/>
      <c r="J8" s="162"/>
      <c r="K8" s="162"/>
    </row>
    <row r="9" spans="1:11" ht="12.75">
      <c r="A9" s="106"/>
      <c r="B9" s="106"/>
      <c r="C9" s="106"/>
      <c r="D9" s="112"/>
      <c r="E9" s="112"/>
      <c r="F9" s="106"/>
      <c r="G9" s="162" t="s">
        <v>254</v>
      </c>
      <c r="H9" s="162"/>
      <c r="I9" s="162"/>
      <c r="J9" s="162"/>
      <c r="K9" s="162"/>
    </row>
    <row r="10" spans="1:11" ht="12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3.5" thickBo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3.5" thickTop="1">
      <c r="A24" s="106"/>
      <c r="B24" s="106"/>
      <c r="C24" s="113"/>
      <c r="D24" s="114"/>
      <c r="E24" s="114"/>
      <c r="F24" s="114"/>
      <c r="G24" s="114"/>
      <c r="H24" s="114"/>
      <c r="I24" s="115"/>
      <c r="J24" s="106"/>
      <c r="K24" s="106"/>
    </row>
    <row r="25" spans="1:11" ht="12.75">
      <c r="A25" s="106"/>
      <c r="B25" s="106"/>
      <c r="C25" s="116"/>
      <c r="D25" s="117"/>
      <c r="E25" s="117"/>
      <c r="F25" s="117"/>
      <c r="G25" s="117"/>
      <c r="H25" s="117"/>
      <c r="I25" s="118"/>
      <c r="J25" s="106"/>
      <c r="K25" s="106"/>
    </row>
    <row r="26" spans="1:11" ht="12.75">
      <c r="A26" s="106"/>
      <c r="B26" s="106"/>
      <c r="C26" s="116"/>
      <c r="D26" s="117"/>
      <c r="E26" s="117"/>
      <c r="F26" s="117"/>
      <c r="G26" s="117"/>
      <c r="H26" s="117"/>
      <c r="I26" s="118"/>
      <c r="J26" s="106"/>
      <c r="K26" s="106"/>
    </row>
    <row r="27" spans="1:11" ht="18.75" customHeight="1">
      <c r="A27" s="106"/>
      <c r="B27" s="106"/>
      <c r="C27" s="163" t="s">
        <v>255</v>
      </c>
      <c r="D27" s="164"/>
      <c r="E27" s="164"/>
      <c r="F27" s="164"/>
      <c r="G27" s="164"/>
      <c r="H27" s="164"/>
      <c r="I27" s="165"/>
      <c r="J27" s="106"/>
      <c r="K27" s="106"/>
    </row>
    <row r="28" spans="1:11" ht="12.75">
      <c r="A28" s="106"/>
      <c r="B28" s="106"/>
      <c r="C28" s="116"/>
      <c r="D28" s="117"/>
      <c r="E28" s="117"/>
      <c r="F28" s="117"/>
      <c r="G28" s="117"/>
      <c r="H28" s="117"/>
      <c r="I28" s="118"/>
      <c r="J28" s="106"/>
      <c r="K28" s="106"/>
    </row>
    <row r="29" spans="1:11" ht="12.75">
      <c r="A29" s="106"/>
      <c r="B29" s="106"/>
      <c r="C29" s="116"/>
      <c r="D29" s="117"/>
      <c r="E29" s="117"/>
      <c r="F29" s="117"/>
      <c r="G29" s="117"/>
      <c r="H29" s="117"/>
      <c r="I29" s="118"/>
      <c r="J29" s="106"/>
      <c r="K29" s="106"/>
    </row>
    <row r="30" spans="1:11" ht="18.75" customHeight="1">
      <c r="A30" s="106"/>
      <c r="B30" s="106"/>
      <c r="C30" s="163" t="s">
        <v>258</v>
      </c>
      <c r="D30" s="164"/>
      <c r="E30" s="164"/>
      <c r="F30" s="164"/>
      <c r="G30" s="164"/>
      <c r="H30" s="164"/>
      <c r="I30" s="165"/>
      <c r="J30" s="106"/>
      <c r="K30" s="106"/>
    </row>
    <row r="31" spans="1:11" ht="12.75">
      <c r="A31" s="106"/>
      <c r="B31" s="106"/>
      <c r="C31" s="116"/>
      <c r="D31" s="117"/>
      <c r="E31" s="117"/>
      <c r="F31" s="117"/>
      <c r="G31" s="117"/>
      <c r="H31" s="117"/>
      <c r="I31" s="118"/>
      <c r="J31" s="106"/>
      <c r="K31" s="106"/>
    </row>
    <row r="32" spans="1:11" ht="12.75">
      <c r="A32" s="106"/>
      <c r="B32" s="106"/>
      <c r="C32" s="116"/>
      <c r="D32" s="117"/>
      <c r="E32" s="117"/>
      <c r="F32" s="117"/>
      <c r="G32" s="117"/>
      <c r="H32" s="117"/>
      <c r="I32" s="118"/>
      <c r="J32" s="106"/>
      <c r="K32" s="106"/>
    </row>
    <row r="33" spans="1:11" ht="12.75">
      <c r="A33" s="106"/>
      <c r="B33" s="106"/>
      <c r="C33" s="116"/>
      <c r="D33" s="117"/>
      <c r="E33" s="117"/>
      <c r="F33" s="117"/>
      <c r="G33" s="117"/>
      <c r="H33" s="117"/>
      <c r="I33" s="118"/>
      <c r="J33" s="106"/>
      <c r="K33" s="106"/>
    </row>
    <row r="34" spans="1:11" ht="13.5" thickBot="1">
      <c r="A34" s="106"/>
      <c r="B34" s="106"/>
      <c r="C34" s="119"/>
      <c r="D34" s="120"/>
      <c r="E34" s="120"/>
      <c r="F34" s="120"/>
      <c r="G34" s="120"/>
      <c r="H34" s="120"/>
      <c r="I34" s="121"/>
      <c r="J34" s="106"/>
      <c r="K34" s="106"/>
    </row>
    <row r="35" spans="1:11" ht="13.5" thickTop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5.75">
      <c r="A40" s="106"/>
      <c r="B40" s="106"/>
      <c r="C40" s="106"/>
      <c r="D40" s="106"/>
      <c r="E40" s="169" t="s">
        <v>256</v>
      </c>
      <c r="F40" s="169"/>
      <c r="G40" s="169"/>
      <c r="H40" s="106"/>
      <c r="I40" s="106"/>
      <c r="J40" s="106"/>
      <c r="K40" s="106"/>
    </row>
    <row r="41" spans="1:11" ht="12.75">
      <c r="A41" s="106"/>
      <c r="B41" s="106"/>
      <c r="C41" s="106"/>
      <c r="D41" s="106"/>
      <c r="E41" s="170"/>
      <c r="F41" s="170"/>
      <c r="G41" s="170"/>
      <c r="H41" s="106"/>
      <c r="I41" s="106"/>
      <c r="J41" s="106"/>
      <c r="K41" s="106"/>
    </row>
    <row r="42" spans="1:11" ht="15.75">
      <c r="A42" s="106"/>
      <c r="B42" s="106"/>
      <c r="C42" s="106"/>
      <c r="D42" s="106"/>
      <c r="E42" s="169" t="s">
        <v>257</v>
      </c>
      <c r="F42" s="169"/>
      <c r="G42" s="169"/>
      <c r="H42" s="106"/>
      <c r="I42" s="106"/>
      <c r="J42" s="106"/>
      <c r="K42" s="106"/>
    </row>
    <row r="43" spans="1:11" ht="12.75">
      <c r="A43" s="106"/>
      <c r="B43" s="106"/>
      <c r="C43" s="106"/>
      <c r="D43" s="106"/>
      <c r="E43" s="170"/>
      <c r="F43" s="170"/>
      <c r="G43" s="170"/>
      <c r="H43" s="106"/>
      <c r="I43" s="106"/>
      <c r="J43" s="106"/>
      <c r="K43" s="106"/>
    </row>
    <row r="44" spans="1:11" ht="15.75">
      <c r="A44" s="106"/>
      <c r="B44" s="106"/>
      <c r="C44" s="106"/>
      <c r="D44" s="106"/>
      <c r="E44" s="122" t="s">
        <v>261</v>
      </c>
      <c r="F44" s="122"/>
      <c r="G44" s="122"/>
      <c r="H44" s="106"/>
      <c r="I44" s="106"/>
      <c r="J44" s="106"/>
      <c r="K44" s="106"/>
    </row>
    <row r="45" spans="1:11" ht="12.75">
      <c r="A45" s="106"/>
      <c r="B45" s="106"/>
      <c r="C45" s="106"/>
      <c r="D45" s="106"/>
      <c r="E45" s="171" t="s">
        <v>262</v>
      </c>
      <c r="F45" s="171"/>
      <c r="G45" s="171"/>
      <c r="H45" s="106"/>
      <c r="I45" s="106"/>
      <c r="J45" s="106"/>
      <c r="K45" s="106"/>
    </row>
    <row r="46" spans="1:11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 ht="15">
      <c r="A53" s="106"/>
      <c r="B53" s="106"/>
      <c r="C53" s="106"/>
      <c r="D53" s="123"/>
      <c r="E53" s="106"/>
      <c r="F53" s="124"/>
      <c r="G53" s="124"/>
      <c r="H53" s="106"/>
      <c r="I53" s="106"/>
      <c r="J53" s="106"/>
      <c r="K53" s="106"/>
    </row>
    <row r="54" spans="1:11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ht="12.7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ht="12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11" ht="12.7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ht="12.7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ht="12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ht="12.7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1:11" ht="13.5" thickBo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9.5" customHeight="1" thickBot="1" thickTop="1">
      <c r="A68" s="106"/>
      <c r="B68" s="106"/>
      <c r="C68" s="106"/>
      <c r="D68" s="106"/>
      <c r="E68" s="106"/>
      <c r="F68" s="106"/>
      <c r="G68" s="106"/>
      <c r="H68" s="166" t="s">
        <v>263</v>
      </c>
      <c r="I68" s="167"/>
      <c r="J68" s="168"/>
      <c r="K68" s="125"/>
    </row>
    <row r="69" spans="1:11" s="126" customFormat="1" ht="12.75" customHeight="1" thickTop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</row>
    <row r="70" spans="1:11" ht="12.7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1:11" ht="12.7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1:11" ht="12.7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1:11" ht="12.7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</sheetData>
  <sheetProtection/>
  <mergeCells count="13">
    <mergeCell ref="H68:J68"/>
    <mergeCell ref="C30:I30"/>
    <mergeCell ref="E40:G40"/>
    <mergeCell ref="E41:G41"/>
    <mergeCell ref="E42:G42"/>
    <mergeCell ref="E43:G43"/>
    <mergeCell ref="E45:G45"/>
    <mergeCell ref="G2:J2"/>
    <mergeCell ref="G4:J4"/>
    <mergeCell ref="G5:J5"/>
    <mergeCell ref="G8:K8"/>
    <mergeCell ref="G9:K9"/>
    <mergeCell ref="C27:I27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85" zoomScaleNormal="85" zoomScaleSheetLayoutView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8515625" style="56" bestFit="1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65</v>
      </c>
      <c r="D9" s="28">
        <v>150</v>
      </c>
      <c r="E9" s="28">
        <v>125</v>
      </c>
      <c r="F9" s="29"/>
      <c r="G9" s="29"/>
      <c r="H9" s="128">
        <v>0.19</v>
      </c>
      <c r="I9" s="128">
        <v>0.224</v>
      </c>
      <c r="J9" s="128">
        <v>0.188</v>
      </c>
      <c r="K9" s="30"/>
    </row>
    <row r="10" spans="1:11" s="31" customFormat="1" ht="11.25" customHeight="1">
      <c r="A10" s="33" t="s">
        <v>8</v>
      </c>
      <c r="B10" s="27"/>
      <c r="C10" s="28">
        <v>94</v>
      </c>
      <c r="D10" s="28">
        <v>73</v>
      </c>
      <c r="E10" s="28">
        <v>73</v>
      </c>
      <c r="F10" s="29"/>
      <c r="G10" s="29"/>
      <c r="H10" s="128">
        <v>0.174</v>
      </c>
      <c r="I10" s="128">
        <v>0.094</v>
      </c>
      <c r="J10" s="128">
        <v>0.094</v>
      </c>
      <c r="K10" s="30"/>
    </row>
    <row r="11" spans="1:11" s="31" customFormat="1" ht="11.25" customHeight="1">
      <c r="A11" s="26" t="s">
        <v>9</v>
      </c>
      <c r="B11" s="27"/>
      <c r="C11" s="28">
        <v>23</v>
      </c>
      <c r="D11" s="28">
        <v>40</v>
      </c>
      <c r="E11" s="28">
        <v>30</v>
      </c>
      <c r="F11" s="29"/>
      <c r="G11" s="29"/>
      <c r="H11" s="128">
        <v>0.054</v>
      </c>
      <c r="I11" s="128">
        <v>0.092</v>
      </c>
      <c r="J11" s="128">
        <v>0.092</v>
      </c>
      <c r="K11" s="30"/>
    </row>
    <row r="12" spans="1:11" s="31" customFormat="1" ht="11.25" customHeight="1">
      <c r="A12" s="33" t="s">
        <v>10</v>
      </c>
      <c r="B12" s="27"/>
      <c r="C12" s="28">
        <v>16</v>
      </c>
      <c r="D12" s="28">
        <v>25</v>
      </c>
      <c r="E12" s="28">
        <v>17</v>
      </c>
      <c r="F12" s="29"/>
      <c r="G12" s="29"/>
      <c r="H12" s="128">
        <v>0.03</v>
      </c>
      <c r="I12" s="128">
        <v>0.044</v>
      </c>
      <c r="J12" s="128">
        <v>0.03</v>
      </c>
      <c r="K12" s="30"/>
    </row>
    <row r="13" spans="1:11" s="22" customFormat="1" ht="11.25" customHeight="1">
      <c r="A13" s="34" t="s">
        <v>11</v>
      </c>
      <c r="B13" s="35"/>
      <c r="C13" s="36">
        <v>198</v>
      </c>
      <c r="D13" s="36">
        <v>288</v>
      </c>
      <c r="E13" s="36">
        <v>245</v>
      </c>
      <c r="F13" s="37">
        <v>85.06944444444444</v>
      </c>
      <c r="G13" s="38"/>
      <c r="H13" s="129">
        <v>0.44799999999999995</v>
      </c>
      <c r="I13" s="130">
        <v>0.454</v>
      </c>
      <c r="J13" s="130">
        <v>0.404</v>
      </c>
      <c r="K13" s="39">
        <v>88.98678414096918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>
        <v>3</v>
      </c>
      <c r="F15" s="37"/>
      <c r="G15" s="38"/>
      <c r="H15" s="129"/>
      <c r="I15" s="130"/>
      <c r="J15" s="130">
        <v>0.009</v>
      </c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124</v>
      </c>
      <c r="D17" s="36">
        <v>81</v>
      </c>
      <c r="E17" s="36">
        <v>48</v>
      </c>
      <c r="F17" s="37">
        <v>59.25925925925926</v>
      </c>
      <c r="G17" s="38"/>
      <c r="H17" s="129">
        <v>0.162</v>
      </c>
      <c r="I17" s="130">
        <v>0.137</v>
      </c>
      <c r="J17" s="130">
        <v>0.058</v>
      </c>
      <c r="K17" s="39">
        <v>42.33576642335767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6676</v>
      </c>
      <c r="D19" s="28">
        <v>6138</v>
      </c>
      <c r="E19" s="28">
        <v>6138</v>
      </c>
      <c r="F19" s="29"/>
      <c r="G19" s="29"/>
      <c r="H19" s="128">
        <v>38.387</v>
      </c>
      <c r="I19" s="128">
        <v>24.552</v>
      </c>
      <c r="J19" s="128">
        <v>24.552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2</v>
      </c>
      <c r="D21" s="28"/>
      <c r="E21" s="28"/>
      <c r="F21" s="29"/>
      <c r="G21" s="29"/>
      <c r="H21" s="128">
        <v>0.011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6678</v>
      </c>
      <c r="D22" s="36">
        <v>6138</v>
      </c>
      <c r="E22" s="36">
        <v>6138</v>
      </c>
      <c r="F22" s="37">
        <v>100</v>
      </c>
      <c r="G22" s="38"/>
      <c r="H22" s="129">
        <v>38.398</v>
      </c>
      <c r="I22" s="130">
        <v>24.552</v>
      </c>
      <c r="J22" s="130">
        <v>24.552</v>
      </c>
      <c r="K22" s="39">
        <v>100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11853</v>
      </c>
      <c r="D24" s="36">
        <v>11457</v>
      </c>
      <c r="E24" s="36">
        <v>11500</v>
      </c>
      <c r="F24" s="37">
        <v>100.37531640045387</v>
      </c>
      <c r="G24" s="38"/>
      <c r="H24" s="129">
        <v>51.781</v>
      </c>
      <c r="I24" s="130">
        <v>35.117</v>
      </c>
      <c r="J24" s="130">
        <v>35.24879986034738</v>
      </c>
      <c r="K24" s="39">
        <f>IF(I24&gt;0,100*J24/I24,0)</f>
        <v>100.37531640045387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339</v>
      </c>
      <c r="D26" s="36">
        <v>300</v>
      </c>
      <c r="E26" s="36">
        <v>350</v>
      </c>
      <c r="F26" s="37">
        <v>116.66666666666667</v>
      </c>
      <c r="G26" s="38"/>
      <c r="H26" s="129">
        <v>1.301</v>
      </c>
      <c r="I26" s="130">
        <v>1.1</v>
      </c>
      <c r="J26" s="130">
        <v>1.4</v>
      </c>
      <c r="K26" s="39">
        <v>127.27272727272727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3602</v>
      </c>
      <c r="D28" s="28">
        <v>3842</v>
      </c>
      <c r="E28" s="28">
        <v>3500</v>
      </c>
      <c r="F28" s="29"/>
      <c r="G28" s="29"/>
      <c r="H28" s="128">
        <v>13.326</v>
      </c>
      <c r="I28" s="128">
        <v>11.8</v>
      </c>
      <c r="J28" s="128">
        <v>11.9</v>
      </c>
      <c r="K28" s="30"/>
    </row>
    <row r="29" spans="1:11" s="31" customFormat="1" ht="11.25" customHeight="1">
      <c r="A29" s="33" t="s">
        <v>21</v>
      </c>
      <c r="B29" s="27"/>
      <c r="C29" s="28">
        <v>13745</v>
      </c>
      <c r="D29" s="28">
        <v>13096</v>
      </c>
      <c r="E29" s="28">
        <v>11785</v>
      </c>
      <c r="F29" s="29"/>
      <c r="G29" s="29"/>
      <c r="H29" s="128">
        <v>33.263</v>
      </c>
      <c r="I29" s="128">
        <v>12.1</v>
      </c>
      <c r="J29" s="128">
        <v>29.463</v>
      </c>
      <c r="K29" s="30"/>
    </row>
    <row r="30" spans="1:11" s="31" customFormat="1" ht="11.25" customHeight="1">
      <c r="A30" s="33" t="s">
        <v>22</v>
      </c>
      <c r="B30" s="27"/>
      <c r="C30" s="28">
        <v>8600</v>
      </c>
      <c r="D30" s="28">
        <v>7667</v>
      </c>
      <c r="E30" s="28">
        <v>7550</v>
      </c>
      <c r="F30" s="29"/>
      <c r="G30" s="29"/>
      <c r="H30" s="128">
        <v>14.095</v>
      </c>
      <c r="I30" s="128">
        <v>14.095</v>
      </c>
      <c r="J30" s="128">
        <v>14</v>
      </c>
      <c r="K30" s="30"/>
    </row>
    <row r="31" spans="1:11" s="22" customFormat="1" ht="11.25" customHeight="1">
      <c r="A31" s="40" t="s">
        <v>23</v>
      </c>
      <c r="B31" s="35"/>
      <c r="C31" s="36">
        <v>25947</v>
      </c>
      <c r="D31" s="36">
        <v>24605</v>
      </c>
      <c r="E31" s="36">
        <v>22835</v>
      </c>
      <c r="F31" s="37">
        <v>92.80634017476123</v>
      </c>
      <c r="G31" s="38"/>
      <c r="H31" s="129">
        <v>60.684</v>
      </c>
      <c r="I31" s="130">
        <v>37.995</v>
      </c>
      <c r="J31" s="130">
        <v>55.363</v>
      </c>
      <c r="K31" s="39">
        <v>145.7112777997105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1250</v>
      </c>
      <c r="D33" s="28">
        <v>1051</v>
      </c>
      <c r="E33" s="28">
        <v>1000</v>
      </c>
      <c r="F33" s="29"/>
      <c r="G33" s="29"/>
      <c r="H33" s="128">
        <v>4.017</v>
      </c>
      <c r="I33" s="128">
        <v>2.752</v>
      </c>
      <c r="J33" s="128">
        <v>2.6184586108468126</v>
      </c>
      <c r="K33" s="30"/>
    </row>
    <row r="34" spans="1:11" s="31" customFormat="1" ht="11.25" customHeight="1">
      <c r="A34" s="33" t="s">
        <v>25</v>
      </c>
      <c r="B34" s="27"/>
      <c r="C34" s="28">
        <v>900</v>
      </c>
      <c r="D34" s="28">
        <v>848</v>
      </c>
      <c r="E34" s="28">
        <v>1899</v>
      </c>
      <c r="F34" s="29"/>
      <c r="G34" s="29"/>
      <c r="H34" s="128">
        <v>2.512</v>
      </c>
      <c r="I34" s="128">
        <v>2.25</v>
      </c>
      <c r="J34" s="128">
        <v>2.5</v>
      </c>
      <c r="K34" s="30"/>
    </row>
    <row r="35" spans="1:11" s="31" customFormat="1" ht="11.25" customHeight="1">
      <c r="A35" s="33" t="s">
        <v>26</v>
      </c>
      <c r="B35" s="27"/>
      <c r="C35" s="28">
        <v>1694</v>
      </c>
      <c r="D35" s="28">
        <v>1694</v>
      </c>
      <c r="E35" s="28">
        <v>1500</v>
      </c>
      <c r="F35" s="29"/>
      <c r="G35" s="29"/>
      <c r="H35" s="128">
        <v>7.483</v>
      </c>
      <c r="I35" s="128">
        <v>6</v>
      </c>
      <c r="J35" s="128">
        <v>5.312868949232586</v>
      </c>
      <c r="K35" s="30"/>
    </row>
    <row r="36" spans="1:11" s="31" customFormat="1" ht="11.25" customHeight="1">
      <c r="A36" s="33" t="s">
        <v>27</v>
      </c>
      <c r="B36" s="27"/>
      <c r="C36" s="28">
        <v>1018</v>
      </c>
      <c r="D36" s="28">
        <v>1018</v>
      </c>
      <c r="E36" s="28">
        <v>1340</v>
      </c>
      <c r="F36" s="29"/>
      <c r="G36" s="29"/>
      <c r="H36" s="128">
        <v>2.108</v>
      </c>
      <c r="I36" s="128">
        <v>2.447</v>
      </c>
      <c r="J36" s="128">
        <v>2.01</v>
      </c>
      <c r="K36" s="30"/>
    </row>
    <row r="37" spans="1:11" s="22" customFormat="1" ht="11.25" customHeight="1">
      <c r="A37" s="34" t="s">
        <v>28</v>
      </c>
      <c r="B37" s="35"/>
      <c r="C37" s="36">
        <v>4862</v>
      </c>
      <c r="D37" s="36">
        <v>4611</v>
      </c>
      <c r="E37" s="36">
        <v>5739</v>
      </c>
      <c r="F37" s="37">
        <v>124.46324007807416</v>
      </c>
      <c r="G37" s="38"/>
      <c r="H37" s="129">
        <v>16.12</v>
      </c>
      <c r="I37" s="130">
        <v>13.448999999999998</v>
      </c>
      <c r="J37" s="130">
        <v>12.441</v>
      </c>
      <c r="K37" s="39">
        <f>IF(I37&gt;0,100*J37/I37,0)</f>
        <v>92.50501896051753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14446</v>
      </c>
      <c r="D39" s="36">
        <v>14400</v>
      </c>
      <c r="E39" s="36">
        <v>13400</v>
      </c>
      <c r="F39" s="37">
        <v>93.05555555555556</v>
      </c>
      <c r="G39" s="38"/>
      <c r="H39" s="129">
        <v>6.14</v>
      </c>
      <c r="I39" s="130">
        <v>5.9</v>
      </c>
      <c r="J39" s="130">
        <v>6</v>
      </c>
      <c r="K39" s="39">
        <v>101.69491525423729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4164</v>
      </c>
      <c r="D41" s="28">
        <v>3121</v>
      </c>
      <c r="E41" s="28">
        <v>2930</v>
      </c>
      <c r="F41" s="29"/>
      <c r="G41" s="29"/>
      <c r="H41" s="128">
        <v>11.809</v>
      </c>
      <c r="I41" s="128">
        <v>4.937</v>
      </c>
      <c r="J41" s="128">
        <v>6.537</v>
      </c>
      <c r="K41" s="30"/>
    </row>
    <row r="42" spans="1:11" s="31" customFormat="1" ht="11.25" customHeight="1">
      <c r="A42" s="33" t="s">
        <v>31</v>
      </c>
      <c r="B42" s="27"/>
      <c r="C42" s="28">
        <v>9670</v>
      </c>
      <c r="D42" s="28">
        <v>9483</v>
      </c>
      <c r="E42" s="28">
        <v>10300</v>
      </c>
      <c r="F42" s="29"/>
      <c r="G42" s="29"/>
      <c r="H42" s="128">
        <v>38.304</v>
      </c>
      <c r="I42" s="128">
        <v>25.298</v>
      </c>
      <c r="J42" s="128">
        <v>37.054</v>
      </c>
      <c r="K42" s="30"/>
    </row>
    <row r="43" spans="1:11" s="31" customFormat="1" ht="11.25" customHeight="1">
      <c r="A43" s="33" t="s">
        <v>32</v>
      </c>
      <c r="B43" s="27"/>
      <c r="C43" s="28">
        <v>11461</v>
      </c>
      <c r="D43" s="28">
        <v>11814</v>
      </c>
      <c r="E43" s="28">
        <v>10500</v>
      </c>
      <c r="F43" s="29"/>
      <c r="G43" s="29"/>
      <c r="H43" s="128">
        <v>27.263</v>
      </c>
      <c r="I43" s="128">
        <v>23.079</v>
      </c>
      <c r="J43" s="128">
        <v>24.9</v>
      </c>
      <c r="K43" s="30"/>
    </row>
    <row r="44" spans="1:11" s="31" customFormat="1" ht="11.25" customHeight="1">
      <c r="A44" s="33" t="s">
        <v>33</v>
      </c>
      <c r="B44" s="27"/>
      <c r="C44" s="28">
        <v>18216</v>
      </c>
      <c r="D44" s="28">
        <v>15009</v>
      </c>
      <c r="E44" s="28">
        <v>18300</v>
      </c>
      <c r="F44" s="29"/>
      <c r="G44" s="29"/>
      <c r="H44" s="128">
        <v>63.894</v>
      </c>
      <c r="I44" s="128">
        <v>39.917</v>
      </c>
      <c r="J44" s="128">
        <v>48.22</v>
      </c>
      <c r="K44" s="30"/>
    </row>
    <row r="45" spans="1:11" s="31" customFormat="1" ht="11.25" customHeight="1">
      <c r="A45" s="33" t="s">
        <v>34</v>
      </c>
      <c r="B45" s="27"/>
      <c r="C45" s="28">
        <v>12152</v>
      </c>
      <c r="D45" s="28">
        <v>11273</v>
      </c>
      <c r="E45" s="28">
        <v>12350</v>
      </c>
      <c r="F45" s="29"/>
      <c r="G45" s="29"/>
      <c r="H45" s="128">
        <v>34.939</v>
      </c>
      <c r="I45" s="128">
        <v>22.301</v>
      </c>
      <c r="J45" s="128">
        <v>35.96</v>
      </c>
      <c r="K45" s="30"/>
    </row>
    <row r="46" spans="1:11" s="31" customFormat="1" ht="11.25" customHeight="1">
      <c r="A46" s="33" t="s">
        <v>35</v>
      </c>
      <c r="B46" s="27"/>
      <c r="C46" s="28">
        <v>2353</v>
      </c>
      <c r="D46" s="28">
        <v>1749</v>
      </c>
      <c r="E46" s="28">
        <v>2360</v>
      </c>
      <c r="F46" s="29"/>
      <c r="G46" s="29"/>
      <c r="H46" s="128">
        <v>6.422</v>
      </c>
      <c r="I46" s="128">
        <v>2.572</v>
      </c>
      <c r="J46" s="128">
        <v>5.263</v>
      </c>
      <c r="K46" s="30"/>
    </row>
    <row r="47" spans="1:11" s="31" customFormat="1" ht="11.25" customHeight="1">
      <c r="A47" s="33" t="s">
        <v>36</v>
      </c>
      <c r="B47" s="27"/>
      <c r="C47" s="28">
        <v>1295</v>
      </c>
      <c r="D47" s="28">
        <v>1369</v>
      </c>
      <c r="E47" s="28">
        <v>1350</v>
      </c>
      <c r="F47" s="29"/>
      <c r="G47" s="29"/>
      <c r="H47" s="128">
        <v>4.01</v>
      </c>
      <c r="I47" s="128">
        <v>1.497</v>
      </c>
      <c r="J47" s="128">
        <v>2.89</v>
      </c>
      <c r="K47" s="30"/>
    </row>
    <row r="48" spans="1:11" s="31" customFormat="1" ht="11.25" customHeight="1">
      <c r="A48" s="33" t="s">
        <v>37</v>
      </c>
      <c r="B48" s="27"/>
      <c r="C48" s="28">
        <v>9545</v>
      </c>
      <c r="D48" s="28">
        <v>2731</v>
      </c>
      <c r="E48" s="28">
        <v>2800</v>
      </c>
      <c r="F48" s="29"/>
      <c r="G48" s="29"/>
      <c r="H48" s="128">
        <v>26.923</v>
      </c>
      <c r="I48" s="128">
        <v>6.031</v>
      </c>
      <c r="J48" s="128">
        <v>9</v>
      </c>
      <c r="K48" s="30"/>
    </row>
    <row r="49" spans="1:11" s="31" customFormat="1" ht="11.25" customHeight="1">
      <c r="A49" s="33" t="s">
        <v>38</v>
      </c>
      <c r="B49" s="27"/>
      <c r="C49" s="28">
        <v>6080</v>
      </c>
      <c r="D49" s="28">
        <v>11486</v>
      </c>
      <c r="E49" s="28">
        <v>11486</v>
      </c>
      <c r="F49" s="29"/>
      <c r="G49" s="29"/>
      <c r="H49" s="128">
        <v>13.916</v>
      </c>
      <c r="I49" s="128">
        <v>14.497</v>
      </c>
      <c r="J49" s="128">
        <v>20.428</v>
      </c>
      <c r="K49" s="30"/>
    </row>
    <row r="50" spans="1:11" s="22" customFormat="1" ht="11.25" customHeight="1">
      <c r="A50" s="40" t="s">
        <v>39</v>
      </c>
      <c r="B50" s="35"/>
      <c r="C50" s="36">
        <v>74936</v>
      </c>
      <c r="D50" s="36">
        <v>68035</v>
      </c>
      <c r="E50" s="36">
        <v>72376</v>
      </c>
      <c r="F50" s="37">
        <v>106.38053942823547</v>
      </c>
      <c r="G50" s="38"/>
      <c r="H50" s="129">
        <v>227.48</v>
      </c>
      <c r="I50" s="130">
        <v>140.12900000000002</v>
      </c>
      <c r="J50" s="130">
        <v>190.25199999999998</v>
      </c>
      <c r="K50" s="39">
        <v>135.76918410892816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6598</v>
      </c>
      <c r="D52" s="36">
        <v>6263</v>
      </c>
      <c r="E52" s="36">
        <v>5860</v>
      </c>
      <c r="F52" s="37">
        <v>93.56538400127734</v>
      </c>
      <c r="G52" s="38"/>
      <c r="H52" s="129">
        <v>14.481</v>
      </c>
      <c r="I52" s="130">
        <v>11.017</v>
      </c>
      <c r="J52" s="130">
        <v>12.647</v>
      </c>
      <c r="K52" s="39">
        <v>114.79531632930926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43194</v>
      </c>
      <c r="D54" s="28">
        <v>37394</v>
      </c>
      <c r="E54" s="28">
        <v>40000</v>
      </c>
      <c r="F54" s="29"/>
      <c r="G54" s="29"/>
      <c r="H54" s="128">
        <v>108.144</v>
      </c>
      <c r="I54" s="128">
        <v>79.517</v>
      </c>
      <c r="J54" s="128">
        <v>89.5</v>
      </c>
      <c r="K54" s="30"/>
    </row>
    <row r="55" spans="1:11" s="31" customFormat="1" ht="11.25" customHeight="1">
      <c r="A55" s="33" t="s">
        <v>42</v>
      </c>
      <c r="B55" s="27"/>
      <c r="C55" s="28">
        <v>76903</v>
      </c>
      <c r="D55" s="28">
        <v>70261</v>
      </c>
      <c r="E55" s="28">
        <v>70268</v>
      </c>
      <c r="F55" s="29"/>
      <c r="G55" s="29"/>
      <c r="H55" s="128">
        <v>192.496</v>
      </c>
      <c r="I55" s="128">
        <v>105.392</v>
      </c>
      <c r="J55" s="128">
        <v>117.004</v>
      </c>
      <c r="K55" s="30"/>
    </row>
    <row r="56" spans="1:11" s="31" customFormat="1" ht="11.25" customHeight="1">
      <c r="A56" s="33" t="s">
        <v>43</v>
      </c>
      <c r="B56" s="27"/>
      <c r="C56" s="28">
        <v>14341</v>
      </c>
      <c r="D56" s="28">
        <v>11210</v>
      </c>
      <c r="E56" s="28">
        <v>11100</v>
      </c>
      <c r="F56" s="29"/>
      <c r="G56" s="29"/>
      <c r="H56" s="128">
        <v>37.195</v>
      </c>
      <c r="I56" s="128">
        <v>21.9</v>
      </c>
      <c r="J56" s="128">
        <v>26.25</v>
      </c>
      <c r="K56" s="30"/>
    </row>
    <row r="57" spans="1:11" s="31" customFormat="1" ht="11.25" customHeight="1">
      <c r="A57" s="33" t="s">
        <v>44</v>
      </c>
      <c r="B57" s="27"/>
      <c r="C57" s="28">
        <v>6393</v>
      </c>
      <c r="D57" s="28">
        <v>6433</v>
      </c>
      <c r="E57" s="28">
        <v>5842</v>
      </c>
      <c r="F57" s="29"/>
      <c r="G57" s="29"/>
      <c r="H57" s="128">
        <v>16.161</v>
      </c>
      <c r="I57" s="128">
        <v>14.769</v>
      </c>
      <c r="J57" s="128">
        <v>14.769</v>
      </c>
      <c r="K57" s="30"/>
    </row>
    <row r="58" spans="1:11" s="31" customFormat="1" ht="11.25" customHeight="1">
      <c r="A58" s="33" t="s">
        <v>45</v>
      </c>
      <c r="B58" s="27"/>
      <c r="C58" s="28">
        <v>45983</v>
      </c>
      <c r="D58" s="28">
        <v>42483</v>
      </c>
      <c r="E58" s="28">
        <v>42000</v>
      </c>
      <c r="F58" s="29"/>
      <c r="G58" s="29"/>
      <c r="H58" s="128">
        <v>70.833</v>
      </c>
      <c r="I58" s="128">
        <v>64.444</v>
      </c>
      <c r="J58" s="128">
        <v>51.45</v>
      </c>
      <c r="K58" s="30"/>
    </row>
    <row r="59" spans="1:11" s="22" customFormat="1" ht="11.25" customHeight="1">
      <c r="A59" s="34" t="s">
        <v>46</v>
      </c>
      <c r="B59" s="35"/>
      <c r="C59" s="36">
        <v>186814</v>
      </c>
      <c r="D59" s="36">
        <v>167781</v>
      </c>
      <c r="E59" s="36">
        <v>169210</v>
      </c>
      <c r="F59" s="37">
        <v>100.85170549704675</v>
      </c>
      <c r="G59" s="38"/>
      <c r="H59" s="129">
        <v>424.82899999999995</v>
      </c>
      <c r="I59" s="130">
        <v>286.022</v>
      </c>
      <c r="J59" s="130">
        <v>298.973</v>
      </c>
      <c r="K59" s="39">
        <v>104.52797337267764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1831</v>
      </c>
      <c r="D61" s="28">
        <v>1957</v>
      </c>
      <c r="E61" s="28">
        <v>2348</v>
      </c>
      <c r="F61" s="29"/>
      <c r="G61" s="29"/>
      <c r="H61" s="128">
        <v>5.465</v>
      </c>
      <c r="I61" s="128">
        <v>4.768</v>
      </c>
      <c r="J61" s="128">
        <v>7.04</v>
      </c>
      <c r="K61" s="30"/>
    </row>
    <row r="62" spans="1:11" s="31" customFormat="1" ht="11.25" customHeight="1">
      <c r="A62" s="33" t="s">
        <v>48</v>
      </c>
      <c r="B62" s="27"/>
      <c r="C62" s="28">
        <v>1368</v>
      </c>
      <c r="D62" s="28">
        <v>1368</v>
      </c>
      <c r="E62" s="28">
        <v>1296</v>
      </c>
      <c r="F62" s="29"/>
      <c r="G62" s="29"/>
      <c r="H62" s="128">
        <v>2.282</v>
      </c>
      <c r="I62" s="128">
        <v>1.615</v>
      </c>
      <c r="J62" s="128">
        <v>2.173</v>
      </c>
      <c r="K62" s="30"/>
    </row>
    <row r="63" spans="1:11" s="31" customFormat="1" ht="11.25" customHeight="1">
      <c r="A63" s="33" t="s">
        <v>49</v>
      </c>
      <c r="B63" s="27"/>
      <c r="C63" s="28">
        <v>1889</v>
      </c>
      <c r="D63" s="28">
        <v>1889</v>
      </c>
      <c r="E63" s="28">
        <v>1860</v>
      </c>
      <c r="F63" s="29"/>
      <c r="G63" s="29"/>
      <c r="H63" s="128">
        <v>4.215</v>
      </c>
      <c r="I63" s="128">
        <v>4.219</v>
      </c>
      <c r="J63" s="128">
        <v>4.154229751191107</v>
      </c>
      <c r="K63" s="30"/>
    </row>
    <row r="64" spans="1:11" s="22" customFormat="1" ht="11.25" customHeight="1">
      <c r="A64" s="34" t="s">
        <v>50</v>
      </c>
      <c r="B64" s="35"/>
      <c r="C64" s="36">
        <v>5088</v>
      </c>
      <c r="D64" s="36">
        <v>5214</v>
      </c>
      <c r="E64" s="36">
        <v>5504</v>
      </c>
      <c r="F64" s="37">
        <v>105.56194859992328</v>
      </c>
      <c r="G64" s="38"/>
      <c r="H64" s="129">
        <v>11.962</v>
      </c>
      <c r="I64" s="130">
        <v>10.602</v>
      </c>
      <c r="J64" s="130">
        <v>13.367</v>
      </c>
      <c r="K64" s="39">
        <f>IF(I64&gt;0,100*J64/I64,0)</f>
        <v>126.07998490850783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15034</v>
      </c>
      <c r="D66" s="36">
        <v>15184.34</v>
      </c>
      <c r="E66" s="36">
        <v>14020</v>
      </c>
      <c r="F66" s="37">
        <v>92.33196833053</v>
      </c>
      <c r="G66" s="38"/>
      <c r="H66" s="129">
        <v>23.96</v>
      </c>
      <c r="I66" s="130">
        <v>27.332</v>
      </c>
      <c r="J66" s="130">
        <v>13.039</v>
      </c>
      <c r="K66" s="39">
        <v>47.70598565783696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44903</v>
      </c>
      <c r="D68" s="28">
        <v>40500</v>
      </c>
      <c r="E68" s="28">
        <v>38000</v>
      </c>
      <c r="F68" s="29"/>
      <c r="G68" s="29"/>
      <c r="H68" s="128">
        <v>79.719</v>
      </c>
      <c r="I68" s="128">
        <v>63</v>
      </c>
      <c r="J68" s="128">
        <v>74</v>
      </c>
      <c r="K68" s="30"/>
    </row>
    <row r="69" spans="1:11" s="31" customFormat="1" ht="11.25" customHeight="1">
      <c r="A69" s="33" t="s">
        <v>53</v>
      </c>
      <c r="B69" s="27"/>
      <c r="C69" s="28">
        <v>6419</v>
      </c>
      <c r="D69" s="28">
        <v>4800</v>
      </c>
      <c r="E69" s="28">
        <v>4500</v>
      </c>
      <c r="F69" s="29"/>
      <c r="G69" s="29"/>
      <c r="H69" s="128">
        <v>8.257</v>
      </c>
      <c r="I69" s="128">
        <v>5.4</v>
      </c>
      <c r="J69" s="128">
        <v>7</v>
      </c>
      <c r="K69" s="30"/>
    </row>
    <row r="70" spans="1:11" s="22" customFormat="1" ht="11.25" customHeight="1">
      <c r="A70" s="34" t="s">
        <v>54</v>
      </c>
      <c r="B70" s="35"/>
      <c r="C70" s="36">
        <v>51322</v>
      </c>
      <c r="D70" s="36">
        <v>45300</v>
      </c>
      <c r="E70" s="36">
        <v>42500</v>
      </c>
      <c r="F70" s="37">
        <v>93.81898454746137</v>
      </c>
      <c r="G70" s="38"/>
      <c r="H70" s="129">
        <v>87.976</v>
      </c>
      <c r="I70" s="130">
        <v>68.4</v>
      </c>
      <c r="J70" s="130">
        <v>81</v>
      </c>
      <c r="K70" s="39">
        <v>118.42105263157893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3191</v>
      </c>
      <c r="D72" s="28">
        <v>2966</v>
      </c>
      <c r="E72" s="28">
        <v>2966</v>
      </c>
      <c r="F72" s="29"/>
      <c r="G72" s="29"/>
      <c r="H72" s="128">
        <v>3.621</v>
      </c>
      <c r="I72" s="128">
        <v>2.829</v>
      </c>
      <c r="J72" s="128">
        <v>2.859</v>
      </c>
      <c r="K72" s="30"/>
    </row>
    <row r="73" spans="1:11" s="31" customFormat="1" ht="11.25" customHeight="1">
      <c r="A73" s="33" t="s">
        <v>56</v>
      </c>
      <c r="B73" s="27"/>
      <c r="C73" s="28">
        <v>12915</v>
      </c>
      <c r="D73" s="28">
        <v>12081</v>
      </c>
      <c r="E73" s="28">
        <v>12025</v>
      </c>
      <c r="F73" s="29"/>
      <c r="G73" s="29"/>
      <c r="H73" s="128">
        <v>18.081</v>
      </c>
      <c r="I73" s="128">
        <v>17.88</v>
      </c>
      <c r="J73" s="128">
        <v>17.787</v>
      </c>
      <c r="K73" s="30"/>
    </row>
    <row r="74" spans="1:11" s="31" customFormat="1" ht="11.25" customHeight="1">
      <c r="A74" s="33" t="s">
        <v>57</v>
      </c>
      <c r="B74" s="27"/>
      <c r="C74" s="28">
        <v>27670</v>
      </c>
      <c r="D74" s="28">
        <v>24734</v>
      </c>
      <c r="E74" s="28">
        <v>18000</v>
      </c>
      <c r="F74" s="29"/>
      <c r="G74" s="29"/>
      <c r="H74" s="128">
        <v>56.824</v>
      </c>
      <c r="I74" s="128">
        <v>46.114</v>
      </c>
      <c r="J74" s="128">
        <v>33.559</v>
      </c>
      <c r="K74" s="30"/>
    </row>
    <row r="75" spans="1:11" s="31" customFormat="1" ht="11.25" customHeight="1">
      <c r="A75" s="33" t="s">
        <v>58</v>
      </c>
      <c r="B75" s="27"/>
      <c r="C75" s="28">
        <v>22571</v>
      </c>
      <c r="D75" s="28">
        <v>19099</v>
      </c>
      <c r="E75" s="28">
        <v>22150</v>
      </c>
      <c r="F75" s="29"/>
      <c r="G75" s="29"/>
      <c r="H75" s="128">
        <v>30.612</v>
      </c>
      <c r="I75" s="128">
        <v>25.908</v>
      </c>
      <c r="J75" s="128">
        <v>31.01</v>
      </c>
      <c r="K75" s="30"/>
    </row>
    <row r="76" spans="1:11" s="31" customFormat="1" ht="11.25" customHeight="1">
      <c r="A76" s="33" t="s">
        <v>59</v>
      </c>
      <c r="B76" s="27"/>
      <c r="C76" s="28">
        <v>2610</v>
      </c>
      <c r="D76" s="28">
        <v>2683</v>
      </c>
      <c r="E76" s="28">
        <v>2683</v>
      </c>
      <c r="F76" s="29"/>
      <c r="G76" s="29"/>
      <c r="H76" s="128">
        <v>6.118</v>
      </c>
      <c r="I76" s="128">
        <v>5.097</v>
      </c>
      <c r="J76" s="128">
        <v>5.902</v>
      </c>
      <c r="K76" s="30"/>
    </row>
    <row r="77" spans="1:11" s="31" customFormat="1" ht="11.25" customHeight="1">
      <c r="A77" s="33" t="s">
        <v>60</v>
      </c>
      <c r="B77" s="27"/>
      <c r="C77" s="28">
        <v>5034</v>
      </c>
      <c r="D77" s="28">
        <v>4598</v>
      </c>
      <c r="E77" s="28">
        <v>4605</v>
      </c>
      <c r="F77" s="29"/>
      <c r="G77" s="29"/>
      <c r="H77" s="128">
        <v>8.21</v>
      </c>
      <c r="I77" s="128">
        <v>7.132</v>
      </c>
      <c r="J77" s="128">
        <v>7.138</v>
      </c>
      <c r="K77" s="30"/>
    </row>
    <row r="78" spans="1:11" s="31" customFormat="1" ht="11.25" customHeight="1">
      <c r="A78" s="33" t="s">
        <v>61</v>
      </c>
      <c r="B78" s="27"/>
      <c r="C78" s="28">
        <v>9622</v>
      </c>
      <c r="D78" s="28">
        <v>9153</v>
      </c>
      <c r="E78" s="28">
        <v>8500</v>
      </c>
      <c r="F78" s="29"/>
      <c r="G78" s="29"/>
      <c r="H78" s="128">
        <v>17.32</v>
      </c>
      <c r="I78" s="128">
        <v>18.306</v>
      </c>
      <c r="J78" s="128">
        <v>17</v>
      </c>
      <c r="K78" s="30"/>
    </row>
    <row r="79" spans="1:11" s="31" customFormat="1" ht="11.25" customHeight="1">
      <c r="A79" s="33" t="s">
        <v>62</v>
      </c>
      <c r="B79" s="27"/>
      <c r="C79" s="28">
        <v>15855</v>
      </c>
      <c r="D79" s="28">
        <v>14660</v>
      </c>
      <c r="E79" s="28">
        <v>14660</v>
      </c>
      <c r="F79" s="29"/>
      <c r="G79" s="29"/>
      <c r="H79" s="128">
        <v>41.059</v>
      </c>
      <c r="I79" s="128">
        <v>21.99</v>
      </c>
      <c r="J79" s="128">
        <v>21.99</v>
      </c>
      <c r="K79" s="30"/>
    </row>
    <row r="80" spans="1:11" s="22" customFormat="1" ht="11.25" customHeight="1">
      <c r="A80" s="40" t="s">
        <v>63</v>
      </c>
      <c r="B80" s="35"/>
      <c r="C80" s="36">
        <v>99468</v>
      </c>
      <c r="D80" s="36">
        <v>89974</v>
      </c>
      <c r="E80" s="36">
        <v>85589</v>
      </c>
      <c r="F80" s="37">
        <v>95.12636984017605</v>
      </c>
      <c r="G80" s="38"/>
      <c r="H80" s="129">
        <v>181.84499999999997</v>
      </c>
      <c r="I80" s="130">
        <v>145.256</v>
      </c>
      <c r="J80" s="130">
        <v>137.245</v>
      </c>
      <c r="K80" s="39">
        <v>94.48490940133281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71</v>
      </c>
      <c r="D82" s="28">
        <v>71</v>
      </c>
      <c r="E82" s="28">
        <v>84</v>
      </c>
      <c r="F82" s="29"/>
      <c r="G82" s="29"/>
      <c r="H82" s="128">
        <v>0.079</v>
      </c>
      <c r="I82" s="128">
        <v>0.079</v>
      </c>
      <c r="J82" s="128">
        <v>0.093</v>
      </c>
      <c r="K82" s="30"/>
    </row>
    <row r="83" spans="1:11" s="31" customFormat="1" ht="11.25" customHeight="1">
      <c r="A83" s="33" t="s">
        <v>65</v>
      </c>
      <c r="B83" s="27"/>
      <c r="C83" s="28">
        <v>225</v>
      </c>
      <c r="D83" s="28">
        <v>225</v>
      </c>
      <c r="E83" s="28">
        <v>225</v>
      </c>
      <c r="F83" s="29"/>
      <c r="G83" s="29"/>
      <c r="H83" s="128">
        <v>0.145</v>
      </c>
      <c r="I83" s="128">
        <v>0.145</v>
      </c>
      <c r="J83" s="128">
        <v>0.16</v>
      </c>
      <c r="K83" s="30"/>
    </row>
    <row r="84" spans="1:11" s="22" customFormat="1" ht="11.25" customHeight="1">
      <c r="A84" s="34" t="s">
        <v>66</v>
      </c>
      <c r="B84" s="35"/>
      <c r="C84" s="36">
        <v>296</v>
      </c>
      <c r="D84" s="36">
        <v>296</v>
      </c>
      <c r="E84" s="36">
        <v>309</v>
      </c>
      <c r="F84" s="37">
        <v>104.39189189189189</v>
      </c>
      <c r="G84" s="38"/>
      <c r="H84" s="129">
        <v>0.22399999999999998</v>
      </c>
      <c r="I84" s="130">
        <v>0.22399999999999998</v>
      </c>
      <c r="J84" s="130">
        <v>0.253</v>
      </c>
      <c r="K84" s="39">
        <v>112.94642857142858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504003</v>
      </c>
      <c r="D87" s="47">
        <v>459927.34</v>
      </c>
      <c r="E87" s="47">
        <v>455626</v>
      </c>
      <c r="F87" s="48">
        <v>99.06477836259961</v>
      </c>
      <c r="G87" s="38"/>
      <c r="H87" s="133">
        <v>1147.791</v>
      </c>
      <c r="I87" s="134">
        <v>807.686</v>
      </c>
      <c r="J87" s="134">
        <v>882.2517998603473</v>
      </c>
      <c r="K87" s="48">
        <f>IF(I87&gt;0,100*J87/I87,0)</f>
        <v>109.23202827093046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Normal="85" zoomScaleSheetLayoutView="100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M36" sqref="M36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79</v>
      </c>
      <c r="D9" s="28">
        <v>100</v>
      </c>
      <c r="E9" s="28">
        <v>80</v>
      </c>
      <c r="F9" s="29"/>
      <c r="G9" s="29"/>
      <c r="H9" s="128">
        <v>0.325</v>
      </c>
      <c r="I9" s="128">
        <v>0.295</v>
      </c>
      <c r="J9" s="128">
        <v>0.236</v>
      </c>
      <c r="K9" s="30"/>
    </row>
    <row r="10" spans="1:11" s="31" customFormat="1" ht="11.25" customHeight="1">
      <c r="A10" s="33" t="s">
        <v>8</v>
      </c>
      <c r="B10" s="27"/>
      <c r="C10" s="28">
        <v>415</v>
      </c>
      <c r="D10" s="28">
        <v>453</v>
      </c>
      <c r="E10" s="28">
        <v>453</v>
      </c>
      <c r="F10" s="29"/>
      <c r="G10" s="29"/>
      <c r="H10" s="128">
        <v>1.608</v>
      </c>
      <c r="I10" s="128">
        <v>1.676</v>
      </c>
      <c r="J10" s="128">
        <v>1.676</v>
      </c>
      <c r="K10" s="30"/>
    </row>
    <row r="11" spans="1:11" s="31" customFormat="1" ht="11.25" customHeight="1">
      <c r="A11" s="26" t="s">
        <v>9</v>
      </c>
      <c r="B11" s="27"/>
      <c r="C11" s="28">
        <v>4525</v>
      </c>
      <c r="D11" s="28">
        <v>3500</v>
      </c>
      <c r="E11" s="28">
        <v>3620</v>
      </c>
      <c r="F11" s="29"/>
      <c r="G11" s="29"/>
      <c r="H11" s="128">
        <v>15.498</v>
      </c>
      <c r="I11" s="128">
        <v>11.82</v>
      </c>
      <c r="J11" s="128">
        <v>11.801</v>
      </c>
      <c r="K11" s="30"/>
    </row>
    <row r="12" spans="1:11" s="31" customFormat="1" ht="11.25" customHeight="1">
      <c r="A12" s="33" t="s">
        <v>10</v>
      </c>
      <c r="B12" s="27"/>
      <c r="C12" s="28">
        <v>30</v>
      </c>
      <c r="D12" s="28">
        <v>50</v>
      </c>
      <c r="E12" s="28">
        <v>35</v>
      </c>
      <c r="F12" s="29"/>
      <c r="G12" s="29"/>
      <c r="H12" s="128">
        <v>0.098</v>
      </c>
      <c r="I12" s="128">
        <v>0.155</v>
      </c>
      <c r="J12" s="128">
        <v>0.109</v>
      </c>
      <c r="K12" s="30"/>
    </row>
    <row r="13" spans="1:11" s="22" customFormat="1" ht="11.25" customHeight="1">
      <c r="A13" s="34" t="s">
        <v>11</v>
      </c>
      <c r="B13" s="35"/>
      <c r="C13" s="36">
        <v>5049</v>
      </c>
      <c r="D13" s="36">
        <v>4103</v>
      </c>
      <c r="E13" s="36">
        <v>4188</v>
      </c>
      <c r="F13" s="37">
        <v>102.0716548866683</v>
      </c>
      <c r="G13" s="38"/>
      <c r="H13" s="129">
        <v>17.529</v>
      </c>
      <c r="I13" s="130">
        <v>13.946</v>
      </c>
      <c r="J13" s="130">
        <v>13.822000000000001</v>
      </c>
      <c r="K13" s="39">
        <v>99.11085615947225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28</v>
      </c>
      <c r="D17" s="36">
        <v>22</v>
      </c>
      <c r="E17" s="36">
        <v>30</v>
      </c>
      <c r="F17" s="37">
        <v>136.36363636363637</v>
      </c>
      <c r="G17" s="38"/>
      <c r="H17" s="129">
        <v>0.066</v>
      </c>
      <c r="I17" s="130">
        <v>0.039</v>
      </c>
      <c r="J17" s="130">
        <v>0.055</v>
      </c>
      <c r="K17" s="39">
        <v>141.02564102564102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192</v>
      </c>
      <c r="D19" s="28">
        <v>191</v>
      </c>
      <c r="E19" s="28">
        <v>191</v>
      </c>
      <c r="F19" s="29"/>
      <c r="G19" s="29"/>
      <c r="H19" s="128">
        <v>0.839</v>
      </c>
      <c r="I19" s="128">
        <v>0.65</v>
      </c>
      <c r="J19" s="128">
        <v>0.65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192</v>
      </c>
      <c r="D22" s="36">
        <v>191</v>
      </c>
      <c r="E22" s="36">
        <v>191</v>
      </c>
      <c r="F22" s="37">
        <v>100</v>
      </c>
      <c r="G22" s="38"/>
      <c r="H22" s="129">
        <v>0.839</v>
      </c>
      <c r="I22" s="130">
        <v>0.65</v>
      </c>
      <c r="J22" s="130">
        <v>0.65</v>
      </c>
      <c r="K22" s="39">
        <v>100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60</v>
      </c>
      <c r="D24" s="36">
        <v>99</v>
      </c>
      <c r="E24" s="36">
        <v>100</v>
      </c>
      <c r="F24" s="37">
        <v>101.01010101010101</v>
      </c>
      <c r="G24" s="38"/>
      <c r="H24" s="129">
        <v>0.118</v>
      </c>
      <c r="I24" s="130">
        <v>0.246</v>
      </c>
      <c r="J24" s="130">
        <v>0.24848484848484848</v>
      </c>
      <c r="K24" s="39">
        <f>IF(I24&gt;0,100*J24/I24,0)</f>
        <v>101.01010101010101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43</v>
      </c>
      <c r="D26" s="36">
        <v>60</v>
      </c>
      <c r="E26" s="36">
        <v>100</v>
      </c>
      <c r="F26" s="37">
        <v>166.66666666666666</v>
      </c>
      <c r="G26" s="38"/>
      <c r="H26" s="129">
        <v>0.146</v>
      </c>
      <c r="I26" s="130">
        <v>0.2</v>
      </c>
      <c r="J26" s="130">
        <v>0.4</v>
      </c>
      <c r="K26" s="39">
        <v>200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446</v>
      </c>
      <c r="D28" s="28">
        <v>299</v>
      </c>
      <c r="E28" s="28">
        <v>350</v>
      </c>
      <c r="F28" s="29"/>
      <c r="G28" s="29"/>
      <c r="H28" s="128">
        <v>1.192</v>
      </c>
      <c r="I28" s="128">
        <v>0.7</v>
      </c>
      <c r="J28" s="128">
        <v>1.2</v>
      </c>
      <c r="K28" s="30"/>
    </row>
    <row r="29" spans="1:11" s="31" customFormat="1" ht="11.25" customHeight="1">
      <c r="A29" s="33" t="s">
        <v>21</v>
      </c>
      <c r="B29" s="27"/>
      <c r="C29" s="28">
        <v>5544</v>
      </c>
      <c r="D29" s="28">
        <v>3421</v>
      </c>
      <c r="E29" s="28">
        <v>2990</v>
      </c>
      <c r="F29" s="29"/>
      <c r="G29" s="29"/>
      <c r="H29" s="128">
        <v>13.811</v>
      </c>
      <c r="I29" s="128">
        <v>11.8</v>
      </c>
      <c r="J29" s="128">
        <v>6.578</v>
      </c>
      <c r="K29" s="30"/>
    </row>
    <row r="30" spans="1:11" s="31" customFormat="1" ht="11.25" customHeight="1">
      <c r="A30" s="33" t="s">
        <v>22</v>
      </c>
      <c r="B30" s="27"/>
      <c r="C30" s="28">
        <v>3435</v>
      </c>
      <c r="D30" s="28">
        <v>3827</v>
      </c>
      <c r="E30" s="28">
        <v>4980</v>
      </c>
      <c r="F30" s="29"/>
      <c r="G30" s="29"/>
      <c r="H30" s="128">
        <v>5.877</v>
      </c>
      <c r="I30" s="128">
        <v>5.877</v>
      </c>
      <c r="J30" s="128">
        <v>6</v>
      </c>
      <c r="K30" s="30"/>
    </row>
    <row r="31" spans="1:11" s="22" customFormat="1" ht="11.25" customHeight="1">
      <c r="A31" s="40" t="s">
        <v>23</v>
      </c>
      <c r="B31" s="35"/>
      <c r="C31" s="36">
        <v>9425</v>
      </c>
      <c r="D31" s="36">
        <v>7547</v>
      </c>
      <c r="E31" s="36">
        <v>8320</v>
      </c>
      <c r="F31" s="37">
        <v>110.24248045581025</v>
      </c>
      <c r="G31" s="38"/>
      <c r="H31" s="129">
        <v>20.88</v>
      </c>
      <c r="I31" s="130">
        <v>18.377</v>
      </c>
      <c r="J31" s="130">
        <v>13.778</v>
      </c>
      <c r="K31" s="39">
        <v>74.97415247320019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65</v>
      </c>
      <c r="D33" s="28">
        <v>56</v>
      </c>
      <c r="E33" s="28">
        <v>40</v>
      </c>
      <c r="F33" s="29"/>
      <c r="G33" s="29"/>
      <c r="H33" s="128">
        <v>0.209</v>
      </c>
      <c r="I33" s="128">
        <v>0.175</v>
      </c>
      <c r="J33" s="128">
        <v>0.12499999999999999</v>
      </c>
      <c r="K33" s="30"/>
    </row>
    <row r="34" spans="1:11" s="31" customFormat="1" ht="11.25" customHeight="1">
      <c r="A34" s="33" t="s">
        <v>25</v>
      </c>
      <c r="B34" s="27"/>
      <c r="C34" s="28">
        <v>482</v>
      </c>
      <c r="D34" s="28">
        <v>420</v>
      </c>
      <c r="E34" s="28">
        <v>399</v>
      </c>
      <c r="F34" s="29"/>
      <c r="G34" s="29"/>
      <c r="H34" s="128">
        <v>1.65</v>
      </c>
      <c r="I34" s="128">
        <v>1.36</v>
      </c>
      <c r="J34" s="128">
        <v>1.5</v>
      </c>
      <c r="K34" s="30"/>
    </row>
    <row r="35" spans="1:11" s="31" customFormat="1" ht="11.25" customHeight="1">
      <c r="A35" s="33" t="s">
        <v>26</v>
      </c>
      <c r="B35" s="27"/>
      <c r="C35" s="28">
        <v>810</v>
      </c>
      <c r="D35" s="28">
        <v>810</v>
      </c>
      <c r="E35" s="28">
        <v>581</v>
      </c>
      <c r="F35" s="29"/>
      <c r="G35" s="29"/>
      <c r="H35" s="128">
        <v>3.268</v>
      </c>
      <c r="I35" s="128">
        <v>2</v>
      </c>
      <c r="J35" s="128">
        <v>1.4345679012345678</v>
      </c>
      <c r="K35" s="30"/>
    </row>
    <row r="36" spans="1:11" s="31" customFormat="1" ht="11.25" customHeight="1">
      <c r="A36" s="33" t="s">
        <v>27</v>
      </c>
      <c r="B36" s="27"/>
      <c r="C36" s="28">
        <v>1</v>
      </c>
      <c r="D36" s="28">
        <v>1</v>
      </c>
      <c r="E36" s="28">
        <v>1</v>
      </c>
      <c r="F36" s="29"/>
      <c r="G36" s="29"/>
      <c r="H36" s="128">
        <v>0.002</v>
      </c>
      <c r="I36" s="128">
        <v>0.001</v>
      </c>
      <c r="J36" s="128">
        <v>0.002</v>
      </c>
      <c r="K36" s="30"/>
    </row>
    <row r="37" spans="1:11" s="22" customFormat="1" ht="11.25" customHeight="1">
      <c r="A37" s="34" t="s">
        <v>28</v>
      </c>
      <c r="B37" s="35"/>
      <c r="C37" s="36">
        <v>1358</v>
      </c>
      <c r="D37" s="36">
        <v>1287</v>
      </c>
      <c r="E37" s="36">
        <v>1021</v>
      </c>
      <c r="F37" s="37">
        <v>79.33177933177933</v>
      </c>
      <c r="G37" s="38"/>
      <c r="H37" s="129">
        <v>5.129</v>
      </c>
      <c r="I37" s="130">
        <v>3.536</v>
      </c>
      <c r="J37" s="130">
        <v>3.062</v>
      </c>
      <c r="K37" s="39">
        <f>IF(I37&gt;0,100*J37/I37,0)</f>
        <v>86.59502262443438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4</v>
      </c>
      <c r="D39" s="36">
        <v>4</v>
      </c>
      <c r="E39" s="36">
        <v>18</v>
      </c>
      <c r="F39" s="37">
        <v>450</v>
      </c>
      <c r="G39" s="38"/>
      <c r="H39" s="129">
        <v>0.005</v>
      </c>
      <c r="I39" s="130">
        <v>0.004</v>
      </c>
      <c r="J39" s="130">
        <v>0.017</v>
      </c>
      <c r="K39" s="39">
        <v>425.00000000000006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11227</v>
      </c>
      <c r="D41" s="28">
        <v>9943</v>
      </c>
      <c r="E41" s="28">
        <v>9520</v>
      </c>
      <c r="F41" s="29"/>
      <c r="G41" s="29"/>
      <c r="H41" s="128">
        <v>23.431</v>
      </c>
      <c r="I41" s="128">
        <v>9.975</v>
      </c>
      <c r="J41" s="128">
        <v>18.11</v>
      </c>
      <c r="K41" s="30"/>
    </row>
    <row r="42" spans="1:11" s="31" customFormat="1" ht="11.25" customHeight="1">
      <c r="A42" s="33" t="s">
        <v>31</v>
      </c>
      <c r="B42" s="27"/>
      <c r="C42" s="28">
        <v>3449</v>
      </c>
      <c r="D42" s="28">
        <v>3744</v>
      </c>
      <c r="E42" s="28">
        <v>3755</v>
      </c>
      <c r="F42" s="29"/>
      <c r="G42" s="29"/>
      <c r="H42" s="128">
        <v>11.238</v>
      </c>
      <c r="I42" s="128">
        <v>8.15</v>
      </c>
      <c r="J42" s="128">
        <v>11.767</v>
      </c>
      <c r="K42" s="30"/>
    </row>
    <row r="43" spans="1:11" s="31" customFormat="1" ht="11.25" customHeight="1">
      <c r="A43" s="33" t="s">
        <v>32</v>
      </c>
      <c r="B43" s="27"/>
      <c r="C43" s="28">
        <v>11421</v>
      </c>
      <c r="D43" s="28">
        <v>9605</v>
      </c>
      <c r="E43" s="28">
        <v>9000</v>
      </c>
      <c r="F43" s="29"/>
      <c r="G43" s="29"/>
      <c r="H43" s="128">
        <v>25.99</v>
      </c>
      <c r="I43" s="128">
        <v>15.078</v>
      </c>
      <c r="J43" s="128">
        <v>19.1</v>
      </c>
      <c r="K43" s="30"/>
    </row>
    <row r="44" spans="1:11" s="31" customFormat="1" ht="11.25" customHeight="1">
      <c r="A44" s="33" t="s">
        <v>33</v>
      </c>
      <c r="B44" s="27"/>
      <c r="C44" s="28">
        <v>14634</v>
      </c>
      <c r="D44" s="28">
        <v>15206</v>
      </c>
      <c r="E44" s="28">
        <v>14000</v>
      </c>
      <c r="F44" s="29"/>
      <c r="G44" s="29"/>
      <c r="H44" s="128">
        <v>45.795</v>
      </c>
      <c r="I44" s="128">
        <v>39.526</v>
      </c>
      <c r="J44" s="128">
        <v>34.38</v>
      </c>
      <c r="K44" s="30"/>
    </row>
    <row r="45" spans="1:11" s="31" customFormat="1" ht="11.25" customHeight="1">
      <c r="A45" s="33" t="s">
        <v>34</v>
      </c>
      <c r="B45" s="27"/>
      <c r="C45" s="28">
        <v>8176</v>
      </c>
      <c r="D45" s="28">
        <v>4701</v>
      </c>
      <c r="E45" s="28">
        <v>7480</v>
      </c>
      <c r="F45" s="29"/>
      <c r="G45" s="29"/>
      <c r="H45" s="128">
        <v>21.232</v>
      </c>
      <c r="I45" s="128">
        <v>9.006</v>
      </c>
      <c r="J45" s="128">
        <v>18.907</v>
      </c>
      <c r="K45" s="30"/>
    </row>
    <row r="46" spans="1:11" s="31" customFormat="1" ht="11.25" customHeight="1">
      <c r="A46" s="33" t="s">
        <v>35</v>
      </c>
      <c r="B46" s="27"/>
      <c r="C46" s="28">
        <v>9296</v>
      </c>
      <c r="D46" s="28">
        <v>7166</v>
      </c>
      <c r="E46" s="28">
        <v>9700</v>
      </c>
      <c r="F46" s="29"/>
      <c r="G46" s="29"/>
      <c r="H46" s="128">
        <v>27.008</v>
      </c>
      <c r="I46" s="128">
        <v>11.838</v>
      </c>
      <c r="J46" s="128">
        <v>23.28</v>
      </c>
      <c r="K46" s="30"/>
    </row>
    <row r="47" spans="1:11" s="31" customFormat="1" ht="11.25" customHeight="1">
      <c r="A47" s="33" t="s">
        <v>36</v>
      </c>
      <c r="B47" s="27"/>
      <c r="C47" s="28">
        <v>12039</v>
      </c>
      <c r="D47" s="28">
        <v>9262</v>
      </c>
      <c r="E47" s="28">
        <v>7200</v>
      </c>
      <c r="F47" s="29"/>
      <c r="G47" s="29"/>
      <c r="H47" s="128">
        <v>37.182</v>
      </c>
      <c r="I47" s="128">
        <v>15.144</v>
      </c>
      <c r="J47" s="128">
        <v>19.08</v>
      </c>
      <c r="K47" s="30"/>
    </row>
    <row r="48" spans="1:11" s="31" customFormat="1" ht="11.25" customHeight="1">
      <c r="A48" s="33" t="s">
        <v>37</v>
      </c>
      <c r="B48" s="27"/>
      <c r="C48" s="28">
        <v>7483</v>
      </c>
      <c r="D48" s="28">
        <v>6922</v>
      </c>
      <c r="E48" s="28">
        <v>7000</v>
      </c>
      <c r="F48" s="29"/>
      <c r="G48" s="29"/>
      <c r="H48" s="128">
        <v>23.277</v>
      </c>
      <c r="I48" s="128">
        <v>12.954</v>
      </c>
      <c r="J48" s="128">
        <v>19.5</v>
      </c>
      <c r="K48" s="30"/>
    </row>
    <row r="49" spans="1:11" s="31" customFormat="1" ht="11.25" customHeight="1">
      <c r="A49" s="33" t="s">
        <v>38</v>
      </c>
      <c r="B49" s="27"/>
      <c r="C49" s="28">
        <v>7693</v>
      </c>
      <c r="D49" s="28">
        <v>4392</v>
      </c>
      <c r="E49" s="28">
        <v>4402</v>
      </c>
      <c r="F49" s="29"/>
      <c r="G49" s="29"/>
      <c r="H49" s="128">
        <v>13.609</v>
      </c>
      <c r="I49" s="128">
        <v>5.074</v>
      </c>
      <c r="J49" s="128">
        <v>6.413</v>
      </c>
      <c r="K49" s="30"/>
    </row>
    <row r="50" spans="1:11" s="22" customFormat="1" ht="11.25" customHeight="1">
      <c r="A50" s="40" t="s">
        <v>39</v>
      </c>
      <c r="B50" s="35"/>
      <c r="C50" s="36">
        <v>85418</v>
      </c>
      <c r="D50" s="36">
        <v>70941</v>
      </c>
      <c r="E50" s="36">
        <v>72057</v>
      </c>
      <c r="F50" s="37">
        <v>101.57313824163742</v>
      </c>
      <c r="G50" s="38"/>
      <c r="H50" s="129">
        <v>228.76199999999997</v>
      </c>
      <c r="I50" s="130">
        <v>126.74500000000002</v>
      </c>
      <c r="J50" s="130">
        <v>170.537</v>
      </c>
      <c r="K50" s="39">
        <v>134.55126434967846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1380</v>
      </c>
      <c r="D52" s="36">
        <v>507</v>
      </c>
      <c r="E52" s="36">
        <v>1458</v>
      </c>
      <c r="F52" s="37">
        <v>287.5739644970414</v>
      </c>
      <c r="G52" s="38"/>
      <c r="H52" s="129">
        <v>1.759</v>
      </c>
      <c r="I52" s="130">
        <v>0.677</v>
      </c>
      <c r="J52" s="130">
        <v>1.9</v>
      </c>
      <c r="K52" s="39">
        <v>280.64992614475625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1536</v>
      </c>
      <c r="D54" s="28">
        <v>1668</v>
      </c>
      <c r="E54" s="28">
        <v>1620</v>
      </c>
      <c r="F54" s="29"/>
      <c r="G54" s="29"/>
      <c r="H54" s="128">
        <v>2.911</v>
      </c>
      <c r="I54" s="128">
        <v>2.699</v>
      </c>
      <c r="J54" s="128">
        <v>2.91</v>
      </c>
      <c r="K54" s="30"/>
    </row>
    <row r="55" spans="1:11" s="31" customFormat="1" ht="11.25" customHeight="1">
      <c r="A55" s="33" t="s">
        <v>42</v>
      </c>
      <c r="B55" s="27"/>
      <c r="C55" s="28">
        <v>1589</v>
      </c>
      <c r="D55" s="28">
        <v>1570</v>
      </c>
      <c r="E55" s="28">
        <v>1567</v>
      </c>
      <c r="F55" s="29"/>
      <c r="G55" s="29"/>
      <c r="H55" s="128">
        <v>2.701</v>
      </c>
      <c r="I55" s="128">
        <v>2.67</v>
      </c>
      <c r="J55" s="128">
        <v>2.766</v>
      </c>
      <c r="K55" s="30"/>
    </row>
    <row r="56" spans="1:11" s="31" customFormat="1" ht="11.25" customHeight="1">
      <c r="A56" s="33" t="s">
        <v>43</v>
      </c>
      <c r="B56" s="27"/>
      <c r="C56" s="28">
        <v>600</v>
      </c>
      <c r="D56" s="28">
        <v>480</v>
      </c>
      <c r="E56" s="28">
        <v>800</v>
      </c>
      <c r="F56" s="29"/>
      <c r="G56" s="29"/>
      <c r="H56" s="128">
        <v>1.49</v>
      </c>
      <c r="I56" s="128">
        <v>0.86</v>
      </c>
      <c r="J56" s="128">
        <v>1.8</v>
      </c>
      <c r="K56" s="30"/>
    </row>
    <row r="57" spans="1:11" s="31" customFormat="1" ht="11.25" customHeight="1">
      <c r="A57" s="33" t="s">
        <v>44</v>
      </c>
      <c r="B57" s="27"/>
      <c r="C57" s="28">
        <v>1794</v>
      </c>
      <c r="D57" s="28">
        <v>1830</v>
      </c>
      <c r="E57" s="28">
        <v>1580</v>
      </c>
      <c r="F57" s="29"/>
      <c r="G57" s="29"/>
      <c r="H57" s="128">
        <v>5.742</v>
      </c>
      <c r="I57" s="128">
        <v>5.056</v>
      </c>
      <c r="J57" s="128">
        <v>5.056</v>
      </c>
      <c r="K57" s="30"/>
    </row>
    <row r="58" spans="1:11" s="31" customFormat="1" ht="11.25" customHeight="1">
      <c r="A58" s="33" t="s">
        <v>45</v>
      </c>
      <c r="B58" s="27"/>
      <c r="C58" s="28">
        <v>7888</v>
      </c>
      <c r="D58" s="28">
        <v>7844</v>
      </c>
      <c r="E58" s="28">
        <v>7675</v>
      </c>
      <c r="F58" s="29"/>
      <c r="G58" s="29"/>
      <c r="H58" s="128">
        <v>12.941</v>
      </c>
      <c r="I58" s="128">
        <v>10.543</v>
      </c>
      <c r="J58" s="128">
        <v>12.578</v>
      </c>
      <c r="K58" s="30"/>
    </row>
    <row r="59" spans="1:11" s="22" customFormat="1" ht="11.25" customHeight="1">
      <c r="A59" s="34" t="s">
        <v>46</v>
      </c>
      <c r="B59" s="35"/>
      <c r="C59" s="36">
        <v>13407</v>
      </c>
      <c r="D59" s="36">
        <v>13392</v>
      </c>
      <c r="E59" s="36">
        <v>13242</v>
      </c>
      <c r="F59" s="37">
        <v>98.87992831541219</v>
      </c>
      <c r="G59" s="38"/>
      <c r="H59" s="129">
        <v>25.785000000000004</v>
      </c>
      <c r="I59" s="130">
        <v>21.828</v>
      </c>
      <c r="J59" s="130">
        <v>25.11</v>
      </c>
      <c r="K59" s="39">
        <v>115.03573391973612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8</v>
      </c>
      <c r="D61" s="28"/>
      <c r="E61" s="28"/>
      <c r="F61" s="29"/>
      <c r="G61" s="29"/>
      <c r="H61" s="128">
        <v>0.006</v>
      </c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>
        <v>355</v>
      </c>
      <c r="D62" s="28">
        <v>355</v>
      </c>
      <c r="E62" s="28">
        <v>331</v>
      </c>
      <c r="F62" s="29"/>
      <c r="G62" s="29"/>
      <c r="H62" s="128">
        <v>0.446</v>
      </c>
      <c r="I62" s="128">
        <v>0.314</v>
      </c>
      <c r="J62" s="128">
        <v>0.418</v>
      </c>
      <c r="K62" s="30"/>
    </row>
    <row r="63" spans="1:11" s="31" customFormat="1" ht="11.25" customHeight="1">
      <c r="A63" s="33" t="s">
        <v>49</v>
      </c>
      <c r="B63" s="27"/>
      <c r="C63" s="28">
        <v>56</v>
      </c>
      <c r="D63" s="28">
        <v>56</v>
      </c>
      <c r="E63" s="28">
        <v>53</v>
      </c>
      <c r="F63" s="29"/>
      <c r="G63" s="29"/>
      <c r="H63" s="128">
        <v>0.142</v>
      </c>
      <c r="I63" s="128">
        <v>0.1</v>
      </c>
      <c r="J63" s="128">
        <v>0.09464285714285715</v>
      </c>
      <c r="K63" s="30"/>
    </row>
    <row r="64" spans="1:11" s="22" customFormat="1" ht="11.25" customHeight="1">
      <c r="A64" s="34" t="s">
        <v>50</v>
      </c>
      <c r="B64" s="35"/>
      <c r="C64" s="36">
        <v>419</v>
      </c>
      <c r="D64" s="36">
        <v>411</v>
      </c>
      <c r="E64" s="36">
        <v>384</v>
      </c>
      <c r="F64" s="37">
        <v>93.43065693430657</v>
      </c>
      <c r="G64" s="38"/>
      <c r="H64" s="129">
        <v>0.594</v>
      </c>
      <c r="I64" s="130">
        <v>0.41400000000000003</v>
      </c>
      <c r="J64" s="130">
        <v>0.513</v>
      </c>
      <c r="K64" s="39">
        <f>IF(I64&gt;0,100*J64/I64,0)</f>
        <v>123.91304347826087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167</v>
      </c>
      <c r="D66" s="36">
        <v>168.67</v>
      </c>
      <c r="E66" s="36">
        <v>120</v>
      </c>
      <c r="F66" s="37">
        <v>71.14483903480169</v>
      </c>
      <c r="G66" s="38"/>
      <c r="H66" s="129">
        <v>0.134</v>
      </c>
      <c r="I66" s="130">
        <v>0.152</v>
      </c>
      <c r="J66" s="130">
        <v>0.036</v>
      </c>
      <c r="K66" s="39">
        <v>23.684210526315788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45</v>
      </c>
      <c r="D68" s="28">
        <v>100</v>
      </c>
      <c r="E68" s="28">
        <v>100</v>
      </c>
      <c r="F68" s="29"/>
      <c r="G68" s="29"/>
      <c r="H68" s="128">
        <v>0.05</v>
      </c>
      <c r="I68" s="128">
        <v>0.085</v>
      </c>
      <c r="J68" s="128">
        <v>0.1</v>
      </c>
      <c r="K68" s="30"/>
    </row>
    <row r="69" spans="1:11" s="31" customFormat="1" ht="11.25" customHeight="1">
      <c r="A69" s="33" t="s">
        <v>53</v>
      </c>
      <c r="B69" s="27"/>
      <c r="C69" s="28">
        <v>66</v>
      </c>
      <c r="D69" s="28">
        <v>50</v>
      </c>
      <c r="E69" s="28">
        <v>50</v>
      </c>
      <c r="F69" s="29"/>
      <c r="G69" s="29"/>
      <c r="H69" s="128">
        <v>0.084</v>
      </c>
      <c r="I69" s="128">
        <v>0.05</v>
      </c>
      <c r="J69" s="128">
        <v>0.05</v>
      </c>
      <c r="K69" s="30"/>
    </row>
    <row r="70" spans="1:11" s="22" customFormat="1" ht="11.25" customHeight="1">
      <c r="A70" s="34" t="s">
        <v>54</v>
      </c>
      <c r="B70" s="35"/>
      <c r="C70" s="36">
        <v>111</v>
      </c>
      <c r="D70" s="36">
        <v>150</v>
      </c>
      <c r="E70" s="36">
        <v>150</v>
      </c>
      <c r="F70" s="37">
        <v>100</v>
      </c>
      <c r="G70" s="38"/>
      <c r="H70" s="129">
        <v>0.134</v>
      </c>
      <c r="I70" s="130">
        <v>0.135</v>
      </c>
      <c r="J70" s="130">
        <v>0.15000000000000002</v>
      </c>
      <c r="K70" s="39">
        <v>111.11111111111111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254</v>
      </c>
      <c r="D72" s="28">
        <v>142</v>
      </c>
      <c r="E72" s="28">
        <v>142</v>
      </c>
      <c r="F72" s="29"/>
      <c r="G72" s="29"/>
      <c r="H72" s="128">
        <v>0.35</v>
      </c>
      <c r="I72" s="128">
        <v>0.156</v>
      </c>
      <c r="J72" s="128">
        <v>0.156</v>
      </c>
      <c r="K72" s="30"/>
    </row>
    <row r="73" spans="1:11" s="31" customFormat="1" ht="11.25" customHeight="1">
      <c r="A73" s="33" t="s">
        <v>56</v>
      </c>
      <c r="B73" s="27"/>
      <c r="C73" s="28">
        <v>6</v>
      </c>
      <c r="D73" s="28">
        <v>1</v>
      </c>
      <c r="E73" s="28">
        <v>1</v>
      </c>
      <c r="F73" s="29"/>
      <c r="G73" s="29"/>
      <c r="H73" s="128">
        <v>0.006</v>
      </c>
      <c r="I73" s="128">
        <v>0.002</v>
      </c>
      <c r="J73" s="128">
        <v>0.002</v>
      </c>
      <c r="K73" s="30"/>
    </row>
    <row r="74" spans="1:11" s="31" customFormat="1" ht="11.25" customHeight="1">
      <c r="A74" s="33" t="s">
        <v>57</v>
      </c>
      <c r="B74" s="27"/>
      <c r="C74" s="28">
        <v>243</v>
      </c>
      <c r="D74" s="28">
        <v>300</v>
      </c>
      <c r="E74" s="28">
        <v>400</v>
      </c>
      <c r="F74" s="29"/>
      <c r="G74" s="29"/>
      <c r="H74" s="128">
        <v>0.486</v>
      </c>
      <c r="I74" s="128">
        <v>0.45</v>
      </c>
      <c r="J74" s="128">
        <v>0.6</v>
      </c>
      <c r="K74" s="30"/>
    </row>
    <row r="75" spans="1:11" s="31" customFormat="1" ht="11.25" customHeight="1">
      <c r="A75" s="33" t="s">
        <v>58</v>
      </c>
      <c r="B75" s="27"/>
      <c r="C75" s="28">
        <v>494</v>
      </c>
      <c r="D75" s="28">
        <v>337</v>
      </c>
      <c r="E75" s="28">
        <v>420</v>
      </c>
      <c r="F75" s="29"/>
      <c r="G75" s="29"/>
      <c r="H75" s="128">
        <v>0.524</v>
      </c>
      <c r="I75" s="128">
        <v>0.357</v>
      </c>
      <c r="J75" s="128">
        <v>0.43</v>
      </c>
      <c r="K75" s="30"/>
    </row>
    <row r="76" spans="1:11" s="31" customFormat="1" ht="11.25" customHeight="1">
      <c r="A76" s="33" t="s">
        <v>59</v>
      </c>
      <c r="B76" s="27"/>
      <c r="C76" s="28">
        <v>9</v>
      </c>
      <c r="D76" s="28">
        <v>9</v>
      </c>
      <c r="E76" s="28">
        <v>9</v>
      </c>
      <c r="F76" s="29"/>
      <c r="G76" s="29"/>
      <c r="H76" s="128">
        <v>0.017</v>
      </c>
      <c r="I76" s="128">
        <v>0.014</v>
      </c>
      <c r="J76" s="128">
        <v>0.015</v>
      </c>
      <c r="K76" s="30"/>
    </row>
    <row r="77" spans="1:11" s="31" customFormat="1" ht="11.25" customHeight="1">
      <c r="A77" s="33" t="s">
        <v>60</v>
      </c>
      <c r="B77" s="27"/>
      <c r="C77" s="28">
        <v>32</v>
      </c>
      <c r="D77" s="28"/>
      <c r="E77" s="28">
        <v>1</v>
      </c>
      <c r="F77" s="29"/>
      <c r="G77" s="29"/>
      <c r="H77" s="128">
        <v>0.046</v>
      </c>
      <c r="I77" s="128"/>
      <c r="J77" s="128">
        <v>0.002</v>
      </c>
      <c r="K77" s="30"/>
    </row>
    <row r="78" spans="1:11" s="31" customFormat="1" ht="11.25" customHeight="1">
      <c r="A78" s="33" t="s">
        <v>61</v>
      </c>
      <c r="B78" s="27"/>
      <c r="C78" s="28">
        <v>2</v>
      </c>
      <c r="D78" s="28">
        <v>22</v>
      </c>
      <c r="E78" s="28">
        <v>22</v>
      </c>
      <c r="F78" s="29"/>
      <c r="G78" s="29"/>
      <c r="H78" s="128">
        <v>0.004</v>
      </c>
      <c r="I78" s="128">
        <v>0.022</v>
      </c>
      <c r="J78" s="128">
        <v>0.022</v>
      </c>
      <c r="K78" s="30"/>
    </row>
    <row r="79" spans="1:11" s="31" customFormat="1" ht="11.25" customHeight="1">
      <c r="A79" s="33" t="s">
        <v>62</v>
      </c>
      <c r="B79" s="27"/>
      <c r="C79" s="28"/>
      <c r="D79" s="28">
        <v>32</v>
      </c>
      <c r="E79" s="28">
        <v>32</v>
      </c>
      <c r="F79" s="29"/>
      <c r="G79" s="29"/>
      <c r="H79" s="128"/>
      <c r="I79" s="128">
        <v>0.035</v>
      </c>
      <c r="J79" s="128">
        <v>0.035</v>
      </c>
      <c r="K79" s="30"/>
    </row>
    <row r="80" spans="1:11" s="22" customFormat="1" ht="11.25" customHeight="1">
      <c r="A80" s="40" t="s">
        <v>63</v>
      </c>
      <c r="B80" s="35"/>
      <c r="C80" s="36">
        <v>1040</v>
      </c>
      <c r="D80" s="36">
        <v>843</v>
      </c>
      <c r="E80" s="36">
        <v>1027</v>
      </c>
      <c r="F80" s="37">
        <v>121.82680901542112</v>
      </c>
      <c r="G80" s="38"/>
      <c r="H80" s="129">
        <v>1.433</v>
      </c>
      <c r="I80" s="130">
        <v>1.0359999999999998</v>
      </c>
      <c r="J80" s="130">
        <v>1.2619999999999998</v>
      </c>
      <c r="K80" s="39">
        <v>121.81467181467181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32</v>
      </c>
      <c r="D82" s="28">
        <v>32</v>
      </c>
      <c r="E82" s="28">
        <v>35</v>
      </c>
      <c r="F82" s="29"/>
      <c r="G82" s="29"/>
      <c r="H82" s="128">
        <v>0.046</v>
      </c>
      <c r="I82" s="128">
        <v>0.046</v>
      </c>
      <c r="J82" s="128">
        <v>0.049</v>
      </c>
      <c r="K82" s="30"/>
    </row>
    <row r="83" spans="1:11" s="31" customFormat="1" ht="11.25" customHeight="1">
      <c r="A83" s="33" t="s">
        <v>65</v>
      </c>
      <c r="B83" s="27"/>
      <c r="C83" s="28">
        <v>68</v>
      </c>
      <c r="D83" s="28">
        <v>68</v>
      </c>
      <c r="E83" s="28">
        <v>67</v>
      </c>
      <c r="F83" s="29"/>
      <c r="G83" s="29"/>
      <c r="H83" s="128">
        <v>0.044</v>
      </c>
      <c r="I83" s="128">
        <v>0.044</v>
      </c>
      <c r="J83" s="128">
        <v>0.048</v>
      </c>
      <c r="K83" s="30"/>
    </row>
    <row r="84" spans="1:11" s="22" customFormat="1" ht="11.25" customHeight="1">
      <c r="A84" s="34" t="s">
        <v>66</v>
      </c>
      <c r="B84" s="35"/>
      <c r="C84" s="36">
        <v>100</v>
      </c>
      <c r="D84" s="36">
        <v>100</v>
      </c>
      <c r="E84" s="36">
        <v>102</v>
      </c>
      <c r="F84" s="37">
        <v>102</v>
      </c>
      <c r="G84" s="38"/>
      <c r="H84" s="129">
        <v>0.09</v>
      </c>
      <c r="I84" s="130">
        <v>0.09</v>
      </c>
      <c r="J84" s="130">
        <v>0.097</v>
      </c>
      <c r="K84" s="39">
        <v>107.7777777777778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118201</v>
      </c>
      <c r="D87" s="47">
        <v>99825.67</v>
      </c>
      <c r="E87" s="47">
        <v>102508</v>
      </c>
      <c r="F87" s="48">
        <v>102.68701427198035</v>
      </c>
      <c r="G87" s="38"/>
      <c r="H87" s="133">
        <v>303.403</v>
      </c>
      <c r="I87" s="134">
        <v>188.075</v>
      </c>
      <c r="J87" s="134">
        <v>231.6374848484849</v>
      </c>
      <c r="K87" s="48">
        <f>IF(I87&gt;0,100*J87/I87,0)</f>
        <v>123.16229421692671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80</v>
      </c>
      <c r="E9" s="28">
        <v>75</v>
      </c>
      <c r="F9" s="29"/>
      <c r="G9" s="29"/>
      <c r="H9" s="128"/>
      <c r="I9" s="128">
        <v>0.48</v>
      </c>
      <c r="J9" s="128">
        <v>0.45</v>
      </c>
      <c r="K9" s="30"/>
    </row>
    <row r="10" spans="1:11" s="31" customFormat="1" ht="11.25" customHeight="1">
      <c r="A10" s="33" t="s">
        <v>8</v>
      </c>
      <c r="B10" s="27"/>
      <c r="C10" s="28"/>
      <c r="D10" s="28">
        <v>41</v>
      </c>
      <c r="E10" s="28">
        <v>41</v>
      </c>
      <c r="F10" s="29"/>
      <c r="G10" s="29"/>
      <c r="H10" s="128"/>
      <c r="I10" s="128">
        <v>0.246</v>
      </c>
      <c r="J10" s="128">
        <v>0.246</v>
      </c>
      <c r="K10" s="30"/>
    </row>
    <row r="11" spans="1:11" s="31" customFormat="1" ht="11.25" customHeight="1">
      <c r="A11" s="26" t="s">
        <v>9</v>
      </c>
      <c r="B11" s="27"/>
      <c r="C11" s="28">
        <v>138</v>
      </c>
      <c r="D11" s="28">
        <v>200</v>
      </c>
      <c r="E11" s="28">
        <v>185</v>
      </c>
      <c r="F11" s="29"/>
      <c r="G11" s="29"/>
      <c r="H11" s="128">
        <v>0.262</v>
      </c>
      <c r="I11" s="128">
        <v>0.12</v>
      </c>
      <c r="J11" s="128">
        <v>1.11</v>
      </c>
      <c r="K11" s="30"/>
    </row>
    <row r="12" spans="1:11" s="31" customFormat="1" ht="11.25" customHeight="1">
      <c r="A12" s="33" t="s">
        <v>10</v>
      </c>
      <c r="B12" s="27"/>
      <c r="C12" s="28"/>
      <c r="D12" s="28">
        <v>15</v>
      </c>
      <c r="E12" s="28">
        <v>9</v>
      </c>
      <c r="F12" s="29"/>
      <c r="G12" s="29"/>
      <c r="H12" s="128"/>
      <c r="I12" s="128">
        <v>0.09</v>
      </c>
      <c r="J12" s="128">
        <v>0.054</v>
      </c>
      <c r="K12" s="30"/>
    </row>
    <row r="13" spans="1:11" s="22" customFormat="1" ht="11.25" customHeight="1">
      <c r="A13" s="34" t="s">
        <v>11</v>
      </c>
      <c r="B13" s="35"/>
      <c r="C13" s="36">
        <v>138</v>
      </c>
      <c r="D13" s="36">
        <v>336</v>
      </c>
      <c r="E13" s="36">
        <v>310</v>
      </c>
      <c r="F13" s="37">
        <v>92.26190476190476</v>
      </c>
      <c r="G13" s="38"/>
      <c r="H13" s="129">
        <v>0.262</v>
      </c>
      <c r="I13" s="130">
        <v>0.9359999999999999</v>
      </c>
      <c r="J13" s="130">
        <v>1.86</v>
      </c>
      <c r="K13" s="39">
        <v>198.71794871794873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43</v>
      </c>
      <c r="D17" s="36">
        <v>38</v>
      </c>
      <c r="E17" s="36">
        <v>55</v>
      </c>
      <c r="F17" s="37">
        <v>144.73684210526315</v>
      </c>
      <c r="G17" s="38"/>
      <c r="H17" s="129">
        <v>0.08</v>
      </c>
      <c r="I17" s="130">
        <v>0.08</v>
      </c>
      <c r="J17" s="130">
        <v>0.136</v>
      </c>
      <c r="K17" s="39">
        <v>170.00000000000003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118</v>
      </c>
      <c r="D19" s="28">
        <v>145</v>
      </c>
      <c r="E19" s="28">
        <v>145</v>
      </c>
      <c r="F19" s="29"/>
      <c r="G19" s="29"/>
      <c r="H19" s="128">
        <v>0.471</v>
      </c>
      <c r="I19" s="128">
        <v>0.507</v>
      </c>
      <c r="J19" s="128">
        <v>0.507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118</v>
      </c>
      <c r="D22" s="36">
        <v>145</v>
      </c>
      <c r="E22" s="36">
        <v>145</v>
      </c>
      <c r="F22" s="37">
        <v>100</v>
      </c>
      <c r="G22" s="38"/>
      <c r="H22" s="129">
        <v>0.471</v>
      </c>
      <c r="I22" s="130">
        <v>0.507</v>
      </c>
      <c r="J22" s="130">
        <v>0.507</v>
      </c>
      <c r="K22" s="39">
        <v>100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2909</v>
      </c>
      <c r="D24" s="36">
        <v>2810</v>
      </c>
      <c r="E24" s="36">
        <v>2800</v>
      </c>
      <c r="F24" s="37">
        <v>99.644128113879</v>
      </c>
      <c r="G24" s="38"/>
      <c r="H24" s="129">
        <v>5.626</v>
      </c>
      <c r="I24" s="130">
        <v>6.171</v>
      </c>
      <c r="J24" s="130">
        <v>6.149039145907473</v>
      </c>
      <c r="K24" s="39">
        <f>IF(I24&gt;0,100*J24/I24,0)</f>
        <v>99.64412811387899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1967</v>
      </c>
      <c r="D26" s="36">
        <v>1800</v>
      </c>
      <c r="E26" s="36">
        <v>2200</v>
      </c>
      <c r="F26" s="37">
        <v>122.22222222222223</v>
      </c>
      <c r="G26" s="38"/>
      <c r="H26" s="129">
        <v>8.622</v>
      </c>
      <c r="I26" s="130">
        <v>7.1</v>
      </c>
      <c r="J26" s="130">
        <v>9</v>
      </c>
      <c r="K26" s="39">
        <v>126.7605633802817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12222</v>
      </c>
      <c r="D28" s="28">
        <v>12046</v>
      </c>
      <c r="E28" s="28">
        <v>11500</v>
      </c>
      <c r="F28" s="29"/>
      <c r="G28" s="29"/>
      <c r="H28" s="128">
        <v>41.43</v>
      </c>
      <c r="I28" s="128">
        <v>30.8</v>
      </c>
      <c r="J28" s="128">
        <v>44</v>
      </c>
      <c r="K28" s="30"/>
    </row>
    <row r="29" spans="1:11" s="31" customFormat="1" ht="11.25" customHeight="1">
      <c r="A29" s="33" t="s">
        <v>21</v>
      </c>
      <c r="B29" s="27"/>
      <c r="C29" s="28">
        <v>16205</v>
      </c>
      <c r="D29" s="28">
        <v>16237</v>
      </c>
      <c r="E29" s="28">
        <v>14640</v>
      </c>
      <c r="F29" s="29"/>
      <c r="G29" s="29"/>
      <c r="H29" s="128">
        <v>56.878</v>
      </c>
      <c r="I29" s="128">
        <v>32.068</v>
      </c>
      <c r="J29" s="128">
        <v>27.816</v>
      </c>
      <c r="K29" s="30"/>
    </row>
    <row r="30" spans="1:11" s="31" customFormat="1" ht="11.25" customHeight="1">
      <c r="A30" s="33" t="s">
        <v>22</v>
      </c>
      <c r="B30" s="27"/>
      <c r="C30" s="28">
        <v>21117</v>
      </c>
      <c r="D30" s="28">
        <v>20500</v>
      </c>
      <c r="E30" s="28">
        <v>24200</v>
      </c>
      <c r="F30" s="29"/>
      <c r="G30" s="29"/>
      <c r="H30" s="128">
        <v>16.185</v>
      </c>
      <c r="I30" s="128">
        <v>40.5</v>
      </c>
      <c r="J30" s="128">
        <v>48.5</v>
      </c>
      <c r="K30" s="30"/>
    </row>
    <row r="31" spans="1:11" s="22" customFormat="1" ht="11.25" customHeight="1">
      <c r="A31" s="40" t="s">
        <v>23</v>
      </c>
      <c r="B31" s="35"/>
      <c r="C31" s="36">
        <v>49544</v>
      </c>
      <c r="D31" s="36">
        <v>48783</v>
      </c>
      <c r="E31" s="36">
        <v>50340</v>
      </c>
      <c r="F31" s="37">
        <v>103.19168562819014</v>
      </c>
      <c r="G31" s="38"/>
      <c r="H31" s="129">
        <v>114.493</v>
      </c>
      <c r="I31" s="130">
        <v>103.368</v>
      </c>
      <c r="J31" s="130">
        <v>120.316</v>
      </c>
      <c r="K31" s="39">
        <v>116.39578979955112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714</v>
      </c>
      <c r="D33" s="28">
        <v>600</v>
      </c>
      <c r="E33" s="28">
        <v>470</v>
      </c>
      <c r="F33" s="29"/>
      <c r="G33" s="29"/>
      <c r="H33" s="128">
        <v>2.284</v>
      </c>
      <c r="I33" s="128">
        <v>2.4</v>
      </c>
      <c r="J33" s="128">
        <v>1.751</v>
      </c>
      <c r="K33" s="30"/>
    </row>
    <row r="34" spans="1:11" s="31" customFormat="1" ht="11.25" customHeight="1">
      <c r="A34" s="33" t="s">
        <v>25</v>
      </c>
      <c r="B34" s="27"/>
      <c r="C34" s="28">
        <v>422</v>
      </c>
      <c r="D34" s="28">
        <v>360</v>
      </c>
      <c r="E34" s="28">
        <v>4908</v>
      </c>
      <c r="F34" s="29"/>
      <c r="G34" s="29"/>
      <c r="H34" s="128">
        <v>1.147</v>
      </c>
      <c r="I34" s="128">
        <v>0.975</v>
      </c>
      <c r="J34" s="128">
        <v>1</v>
      </c>
      <c r="K34" s="30"/>
    </row>
    <row r="35" spans="1:11" s="31" customFormat="1" ht="11.25" customHeight="1">
      <c r="A35" s="33" t="s">
        <v>26</v>
      </c>
      <c r="B35" s="27"/>
      <c r="C35" s="28">
        <v>5978</v>
      </c>
      <c r="D35" s="28">
        <v>5900</v>
      </c>
      <c r="E35" s="28">
        <v>7521</v>
      </c>
      <c r="F35" s="29"/>
      <c r="G35" s="29"/>
      <c r="H35" s="128">
        <v>28.262</v>
      </c>
      <c r="I35" s="128">
        <v>28.76</v>
      </c>
      <c r="J35" s="128">
        <v>36.661688135593224</v>
      </c>
      <c r="K35" s="137"/>
    </row>
    <row r="36" spans="1:11" s="31" customFormat="1" ht="11.25" customHeight="1">
      <c r="A36" s="33" t="s">
        <v>27</v>
      </c>
      <c r="B36" s="27"/>
      <c r="C36" s="28">
        <v>530</v>
      </c>
      <c r="D36" s="28">
        <v>530</v>
      </c>
      <c r="E36" s="28">
        <v>497</v>
      </c>
      <c r="F36" s="29"/>
      <c r="G36" s="29"/>
      <c r="H36" s="128">
        <v>1.56</v>
      </c>
      <c r="I36" s="128">
        <v>1.092</v>
      </c>
      <c r="J36" s="128">
        <v>0.144</v>
      </c>
      <c r="K36" s="30"/>
    </row>
    <row r="37" spans="1:11" s="22" customFormat="1" ht="11.25" customHeight="1">
      <c r="A37" s="34" t="s">
        <v>28</v>
      </c>
      <c r="B37" s="35"/>
      <c r="C37" s="36">
        <v>7644</v>
      </c>
      <c r="D37" s="36">
        <v>7390</v>
      </c>
      <c r="E37" s="36">
        <v>13396</v>
      </c>
      <c r="F37" s="37">
        <v>181.27198917456022</v>
      </c>
      <c r="G37" s="38"/>
      <c r="H37" s="129">
        <v>33.253</v>
      </c>
      <c r="I37" s="130">
        <v>33.227000000000004</v>
      </c>
      <c r="J37" s="130">
        <v>39.557</v>
      </c>
      <c r="K37" s="39">
        <f>IF(I37&gt;0,100*J37/I37,0)</f>
        <v>119.05077196256056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881</v>
      </c>
      <c r="D39" s="36">
        <v>880</v>
      </c>
      <c r="E39" s="36">
        <v>890</v>
      </c>
      <c r="F39" s="37">
        <v>101.13636363636364</v>
      </c>
      <c r="G39" s="38"/>
      <c r="H39" s="129">
        <v>1.145</v>
      </c>
      <c r="I39" s="130">
        <v>1</v>
      </c>
      <c r="J39" s="130">
        <v>1.1</v>
      </c>
      <c r="K39" s="39">
        <v>110.00000000000001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2670</v>
      </c>
      <c r="D41" s="28">
        <v>2916</v>
      </c>
      <c r="E41" s="28">
        <v>2770</v>
      </c>
      <c r="F41" s="29"/>
      <c r="G41" s="29"/>
      <c r="H41" s="128">
        <v>6.046</v>
      </c>
      <c r="I41" s="128">
        <v>3.792</v>
      </c>
      <c r="J41" s="128">
        <v>5.313</v>
      </c>
      <c r="K41" s="30"/>
    </row>
    <row r="42" spans="1:11" s="31" customFormat="1" ht="11.25" customHeight="1">
      <c r="A42" s="33" t="s">
        <v>31</v>
      </c>
      <c r="B42" s="27"/>
      <c r="C42" s="28">
        <v>3892</v>
      </c>
      <c r="D42" s="28">
        <v>3967</v>
      </c>
      <c r="E42" s="28">
        <v>3442</v>
      </c>
      <c r="F42" s="29"/>
      <c r="G42" s="29"/>
      <c r="H42" s="128">
        <v>16.716</v>
      </c>
      <c r="I42" s="128">
        <v>11.18</v>
      </c>
      <c r="J42" s="128">
        <v>13.071</v>
      </c>
      <c r="K42" s="30"/>
    </row>
    <row r="43" spans="1:11" s="31" customFormat="1" ht="11.25" customHeight="1">
      <c r="A43" s="33" t="s">
        <v>32</v>
      </c>
      <c r="B43" s="27"/>
      <c r="C43" s="28">
        <v>3628</v>
      </c>
      <c r="D43" s="28">
        <v>4483</v>
      </c>
      <c r="E43" s="28">
        <v>3900</v>
      </c>
      <c r="F43" s="29"/>
      <c r="G43" s="29"/>
      <c r="H43" s="128">
        <v>10.023</v>
      </c>
      <c r="I43" s="128">
        <v>9.716</v>
      </c>
      <c r="J43" s="128">
        <v>11.46</v>
      </c>
      <c r="K43" s="30"/>
    </row>
    <row r="44" spans="1:11" s="31" customFormat="1" ht="11.25" customHeight="1">
      <c r="A44" s="33" t="s">
        <v>33</v>
      </c>
      <c r="B44" s="27"/>
      <c r="C44" s="28">
        <v>4180</v>
      </c>
      <c r="D44" s="28">
        <v>5932</v>
      </c>
      <c r="E44" s="28">
        <v>6100</v>
      </c>
      <c r="F44" s="29"/>
      <c r="G44" s="29"/>
      <c r="H44" s="128">
        <v>16.873</v>
      </c>
      <c r="I44" s="128">
        <v>15.738</v>
      </c>
      <c r="J44" s="128">
        <v>13.78</v>
      </c>
      <c r="K44" s="30"/>
    </row>
    <row r="45" spans="1:11" s="31" customFormat="1" ht="11.25" customHeight="1">
      <c r="A45" s="33" t="s">
        <v>34</v>
      </c>
      <c r="B45" s="27"/>
      <c r="C45" s="28">
        <v>7112</v>
      </c>
      <c r="D45" s="28">
        <v>4057</v>
      </c>
      <c r="E45" s="28">
        <v>6335</v>
      </c>
      <c r="F45" s="29"/>
      <c r="G45" s="29"/>
      <c r="H45" s="128">
        <v>22.866</v>
      </c>
      <c r="I45" s="128">
        <v>9.394</v>
      </c>
      <c r="J45" s="128">
        <v>19.29</v>
      </c>
      <c r="K45" s="30"/>
    </row>
    <row r="46" spans="1:11" s="31" customFormat="1" ht="11.25" customHeight="1">
      <c r="A46" s="33" t="s">
        <v>35</v>
      </c>
      <c r="B46" s="27"/>
      <c r="C46" s="28">
        <v>6304</v>
      </c>
      <c r="D46" s="28">
        <v>6964</v>
      </c>
      <c r="E46" s="28">
        <v>6980</v>
      </c>
      <c r="F46" s="29"/>
      <c r="G46" s="29"/>
      <c r="H46" s="128">
        <v>18.949</v>
      </c>
      <c r="I46" s="128">
        <v>14.426</v>
      </c>
      <c r="J46" s="128">
        <v>19.544</v>
      </c>
      <c r="K46" s="30"/>
    </row>
    <row r="47" spans="1:11" s="31" customFormat="1" ht="11.25" customHeight="1">
      <c r="A47" s="33" t="s">
        <v>36</v>
      </c>
      <c r="B47" s="27"/>
      <c r="C47" s="28">
        <v>6685</v>
      </c>
      <c r="D47" s="28">
        <v>9231</v>
      </c>
      <c r="E47" s="28">
        <v>9200</v>
      </c>
      <c r="F47" s="29"/>
      <c r="G47" s="29"/>
      <c r="H47" s="128">
        <v>25.597</v>
      </c>
      <c r="I47" s="128">
        <v>16.952</v>
      </c>
      <c r="J47" s="128">
        <v>27.96</v>
      </c>
      <c r="K47" s="30"/>
    </row>
    <row r="48" spans="1:11" s="31" customFormat="1" ht="11.25" customHeight="1">
      <c r="A48" s="33" t="s">
        <v>37</v>
      </c>
      <c r="B48" s="27"/>
      <c r="C48" s="28">
        <v>2320</v>
      </c>
      <c r="D48" s="28">
        <v>1986</v>
      </c>
      <c r="E48" s="28">
        <v>2000</v>
      </c>
      <c r="F48" s="29"/>
      <c r="G48" s="29"/>
      <c r="H48" s="128">
        <v>9.435</v>
      </c>
      <c r="I48" s="128">
        <v>5.213</v>
      </c>
      <c r="J48" s="128">
        <v>5.6</v>
      </c>
      <c r="K48" s="30"/>
    </row>
    <row r="49" spans="1:11" s="31" customFormat="1" ht="11.25" customHeight="1">
      <c r="A49" s="33" t="s">
        <v>38</v>
      </c>
      <c r="B49" s="27"/>
      <c r="C49" s="28">
        <v>5134</v>
      </c>
      <c r="D49" s="28">
        <v>4701</v>
      </c>
      <c r="E49" s="28">
        <v>4700</v>
      </c>
      <c r="F49" s="29"/>
      <c r="G49" s="29"/>
      <c r="H49" s="128">
        <v>13.582</v>
      </c>
      <c r="I49" s="128">
        <v>7.212</v>
      </c>
      <c r="J49" s="128">
        <v>14.536</v>
      </c>
      <c r="K49" s="30"/>
    </row>
    <row r="50" spans="1:11" s="22" customFormat="1" ht="11.25" customHeight="1">
      <c r="A50" s="40" t="s">
        <v>39</v>
      </c>
      <c r="B50" s="35"/>
      <c r="C50" s="36">
        <v>41925</v>
      </c>
      <c r="D50" s="36">
        <v>44237</v>
      </c>
      <c r="E50" s="36">
        <v>45427</v>
      </c>
      <c r="F50" s="37">
        <v>102.69005583561272</v>
      </c>
      <c r="G50" s="38"/>
      <c r="H50" s="129">
        <v>140.087</v>
      </c>
      <c r="I50" s="130">
        <v>93.62299999999999</v>
      </c>
      <c r="J50" s="130">
        <v>130.554</v>
      </c>
      <c r="K50" s="39">
        <v>139.44650353011548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5868</v>
      </c>
      <c r="D52" s="36">
        <v>6312</v>
      </c>
      <c r="E52" s="36">
        <v>5743</v>
      </c>
      <c r="F52" s="37">
        <v>90.98542458808619</v>
      </c>
      <c r="G52" s="38"/>
      <c r="H52" s="129">
        <v>15.044</v>
      </c>
      <c r="I52" s="130">
        <v>11.816</v>
      </c>
      <c r="J52" s="130">
        <v>15.268</v>
      </c>
      <c r="K52" s="39">
        <v>129.21462423832094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17469</v>
      </c>
      <c r="D54" s="28">
        <v>18100</v>
      </c>
      <c r="E54" s="28">
        <v>18100</v>
      </c>
      <c r="F54" s="29"/>
      <c r="G54" s="29"/>
      <c r="H54" s="128">
        <v>46.839</v>
      </c>
      <c r="I54" s="128">
        <v>41.9</v>
      </c>
      <c r="J54" s="128">
        <v>40.24</v>
      </c>
      <c r="K54" s="30"/>
    </row>
    <row r="55" spans="1:11" s="31" customFormat="1" ht="11.25" customHeight="1">
      <c r="A55" s="33" t="s">
        <v>42</v>
      </c>
      <c r="B55" s="27"/>
      <c r="C55" s="28">
        <v>15584</v>
      </c>
      <c r="D55" s="28">
        <v>17772</v>
      </c>
      <c r="E55" s="28">
        <v>17772</v>
      </c>
      <c r="F55" s="29"/>
      <c r="G55" s="29"/>
      <c r="H55" s="128">
        <v>44.941</v>
      </c>
      <c r="I55" s="128">
        <v>35.544</v>
      </c>
      <c r="J55" s="128">
        <v>35.544</v>
      </c>
      <c r="K55" s="30"/>
    </row>
    <row r="56" spans="1:11" s="31" customFormat="1" ht="11.25" customHeight="1">
      <c r="A56" s="33" t="s">
        <v>43</v>
      </c>
      <c r="B56" s="27"/>
      <c r="C56" s="28">
        <v>11195</v>
      </c>
      <c r="D56" s="28">
        <v>11000</v>
      </c>
      <c r="E56" s="28">
        <v>10500</v>
      </c>
      <c r="F56" s="29"/>
      <c r="G56" s="29"/>
      <c r="H56" s="128">
        <v>33.063</v>
      </c>
      <c r="I56" s="128">
        <v>26.5</v>
      </c>
      <c r="J56" s="128">
        <v>26.4</v>
      </c>
      <c r="K56" s="30"/>
    </row>
    <row r="57" spans="1:11" s="31" customFormat="1" ht="11.25" customHeight="1">
      <c r="A57" s="33" t="s">
        <v>44</v>
      </c>
      <c r="B57" s="27"/>
      <c r="C57" s="28">
        <v>9704</v>
      </c>
      <c r="D57" s="28">
        <v>9822</v>
      </c>
      <c r="E57" s="28">
        <v>9659</v>
      </c>
      <c r="F57" s="29"/>
      <c r="G57" s="29"/>
      <c r="H57" s="128">
        <v>29.183</v>
      </c>
      <c r="I57" s="128">
        <v>29.057</v>
      </c>
      <c r="J57" s="128">
        <v>29.057</v>
      </c>
      <c r="K57" s="30"/>
    </row>
    <row r="58" spans="1:11" s="31" customFormat="1" ht="11.25" customHeight="1">
      <c r="A58" s="33" t="s">
        <v>45</v>
      </c>
      <c r="B58" s="27"/>
      <c r="C58" s="28">
        <v>23481</v>
      </c>
      <c r="D58" s="28">
        <v>23765</v>
      </c>
      <c r="E58" s="28">
        <v>23700</v>
      </c>
      <c r="F58" s="29"/>
      <c r="G58" s="29"/>
      <c r="H58" s="128">
        <v>49.986</v>
      </c>
      <c r="I58" s="128">
        <v>44.05</v>
      </c>
      <c r="J58" s="128">
        <v>35.06</v>
      </c>
      <c r="K58" s="30"/>
    </row>
    <row r="59" spans="1:11" s="22" customFormat="1" ht="11.25" customHeight="1">
      <c r="A59" s="34" t="s">
        <v>46</v>
      </c>
      <c r="B59" s="35"/>
      <c r="C59" s="36">
        <v>77433</v>
      </c>
      <c r="D59" s="36">
        <v>80459</v>
      </c>
      <c r="E59" s="36">
        <v>79731</v>
      </c>
      <c r="F59" s="37">
        <v>99.09519133968854</v>
      </c>
      <c r="G59" s="38"/>
      <c r="H59" s="129">
        <v>204.012</v>
      </c>
      <c r="I59" s="130">
        <v>177.051</v>
      </c>
      <c r="J59" s="130">
        <v>166.301</v>
      </c>
      <c r="K59" s="39">
        <v>93.92830314429176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105</v>
      </c>
      <c r="D61" s="28">
        <v>119</v>
      </c>
      <c r="E61" s="28">
        <v>140</v>
      </c>
      <c r="F61" s="29"/>
      <c r="G61" s="29"/>
      <c r="H61" s="128">
        <v>0.272</v>
      </c>
      <c r="I61" s="128">
        <v>0.189</v>
      </c>
      <c r="J61" s="128">
        <v>0.266</v>
      </c>
      <c r="K61" s="30"/>
    </row>
    <row r="62" spans="1:11" s="31" customFormat="1" ht="11.25" customHeight="1">
      <c r="A62" s="33" t="s">
        <v>48</v>
      </c>
      <c r="B62" s="27"/>
      <c r="C62" s="28">
        <v>415</v>
      </c>
      <c r="D62" s="28">
        <v>415</v>
      </c>
      <c r="E62" s="28">
        <v>374</v>
      </c>
      <c r="F62" s="29"/>
      <c r="G62" s="29"/>
      <c r="H62" s="128">
        <v>0.872</v>
      </c>
      <c r="I62" s="128">
        <v>0.61</v>
      </c>
      <c r="J62" s="128">
        <v>0.785</v>
      </c>
      <c r="K62" s="30"/>
    </row>
    <row r="63" spans="1:11" s="31" customFormat="1" ht="11.25" customHeight="1">
      <c r="A63" s="33" t="s">
        <v>49</v>
      </c>
      <c r="B63" s="27"/>
      <c r="C63" s="28">
        <v>362</v>
      </c>
      <c r="D63" s="28">
        <v>362</v>
      </c>
      <c r="E63" s="28"/>
      <c r="F63" s="29"/>
      <c r="G63" s="29"/>
      <c r="H63" s="128">
        <v>1.17</v>
      </c>
      <c r="I63" s="128">
        <v>0.911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882</v>
      </c>
      <c r="D64" s="36">
        <v>896</v>
      </c>
      <c r="E64" s="36">
        <v>514</v>
      </c>
      <c r="F64" s="37">
        <v>57.36607142857143</v>
      </c>
      <c r="G64" s="38"/>
      <c r="H64" s="129">
        <v>2.314</v>
      </c>
      <c r="I64" s="130">
        <v>1.71</v>
      </c>
      <c r="J64" s="130">
        <v>1.0510000000000002</v>
      </c>
      <c r="K64" s="39">
        <v>61.46198830409358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184</v>
      </c>
      <c r="D66" s="36">
        <v>150</v>
      </c>
      <c r="E66" s="36">
        <v>290</v>
      </c>
      <c r="F66" s="37">
        <v>193.33333333333334</v>
      </c>
      <c r="G66" s="38"/>
      <c r="H66" s="129">
        <v>0.393</v>
      </c>
      <c r="I66" s="130">
        <v>0.36</v>
      </c>
      <c r="J66" s="130">
        <v>0.244</v>
      </c>
      <c r="K66" s="39">
        <v>67.77777777777777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13802</v>
      </c>
      <c r="D68" s="28">
        <v>16000</v>
      </c>
      <c r="E68" s="28">
        <v>15600</v>
      </c>
      <c r="F68" s="29"/>
      <c r="G68" s="29"/>
      <c r="H68" s="128">
        <v>35.865</v>
      </c>
      <c r="I68" s="128">
        <v>35</v>
      </c>
      <c r="J68" s="128">
        <v>41</v>
      </c>
      <c r="K68" s="30"/>
    </row>
    <row r="69" spans="1:11" s="31" customFormat="1" ht="11.25" customHeight="1">
      <c r="A69" s="33" t="s">
        <v>53</v>
      </c>
      <c r="B69" s="27"/>
      <c r="C69" s="28">
        <v>1976</v>
      </c>
      <c r="D69" s="28">
        <v>2800</v>
      </c>
      <c r="E69" s="28">
        <v>2200</v>
      </c>
      <c r="F69" s="29"/>
      <c r="G69" s="29"/>
      <c r="H69" s="128">
        <v>4.22</v>
      </c>
      <c r="I69" s="128">
        <v>5</v>
      </c>
      <c r="J69" s="128">
        <v>4</v>
      </c>
      <c r="K69" s="30"/>
    </row>
    <row r="70" spans="1:11" s="22" customFormat="1" ht="11.25" customHeight="1">
      <c r="A70" s="34" t="s">
        <v>54</v>
      </c>
      <c r="B70" s="35"/>
      <c r="C70" s="36">
        <v>15778</v>
      </c>
      <c r="D70" s="36">
        <v>18800</v>
      </c>
      <c r="E70" s="36">
        <v>17800</v>
      </c>
      <c r="F70" s="37">
        <v>94.68085106382979</v>
      </c>
      <c r="G70" s="38"/>
      <c r="H70" s="129">
        <v>40.085</v>
      </c>
      <c r="I70" s="130">
        <v>40</v>
      </c>
      <c r="J70" s="130">
        <v>45</v>
      </c>
      <c r="K70" s="39">
        <v>112.5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31</v>
      </c>
      <c r="D72" s="28">
        <v>7</v>
      </c>
      <c r="E72" s="28">
        <v>7</v>
      </c>
      <c r="F72" s="29"/>
      <c r="G72" s="29"/>
      <c r="H72" s="128">
        <v>0.044</v>
      </c>
      <c r="I72" s="128">
        <v>0.007</v>
      </c>
      <c r="J72" s="128">
        <v>0.007</v>
      </c>
      <c r="K72" s="30"/>
    </row>
    <row r="73" spans="1:11" s="31" customFormat="1" ht="11.25" customHeight="1">
      <c r="A73" s="33" t="s">
        <v>56</v>
      </c>
      <c r="B73" s="27"/>
      <c r="C73" s="28">
        <v>15800</v>
      </c>
      <c r="D73" s="28">
        <v>14540</v>
      </c>
      <c r="E73" s="28">
        <v>14463</v>
      </c>
      <c r="F73" s="29"/>
      <c r="G73" s="29"/>
      <c r="H73" s="128">
        <v>38.09</v>
      </c>
      <c r="I73" s="128">
        <v>19.411</v>
      </c>
      <c r="J73" s="128">
        <v>19.307</v>
      </c>
      <c r="K73" s="30"/>
    </row>
    <row r="74" spans="1:11" s="31" customFormat="1" ht="11.25" customHeight="1">
      <c r="A74" s="33" t="s">
        <v>57</v>
      </c>
      <c r="B74" s="27"/>
      <c r="C74" s="28">
        <v>10099</v>
      </c>
      <c r="D74" s="28">
        <v>10827</v>
      </c>
      <c r="E74" s="28">
        <v>11000</v>
      </c>
      <c r="F74" s="29"/>
      <c r="G74" s="29"/>
      <c r="H74" s="128">
        <v>26.562</v>
      </c>
      <c r="I74" s="128">
        <v>23.548</v>
      </c>
      <c r="J74" s="128">
        <v>24</v>
      </c>
      <c r="K74" s="30"/>
    </row>
    <row r="75" spans="1:11" s="31" customFormat="1" ht="11.25" customHeight="1">
      <c r="A75" s="33" t="s">
        <v>58</v>
      </c>
      <c r="B75" s="27"/>
      <c r="C75" s="28">
        <v>1031</v>
      </c>
      <c r="D75" s="28">
        <v>1311</v>
      </c>
      <c r="E75" s="28">
        <v>1175</v>
      </c>
      <c r="F75" s="29"/>
      <c r="G75" s="29"/>
      <c r="H75" s="128">
        <v>1.805</v>
      </c>
      <c r="I75" s="128">
        <v>2.295</v>
      </c>
      <c r="J75" s="128">
        <v>1.7</v>
      </c>
      <c r="K75" s="30"/>
    </row>
    <row r="76" spans="1:11" s="31" customFormat="1" ht="11.25" customHeight="1">
      <c r="A76" s="33" t="s">
        <v>59</v>
      </c>
      <c r="B76" s="27"/>
      <c r="C76" s="28">
        <v>6974</v>
      </c>
      <c r="D76" s="28">
        <v>5892</v>
      </c>
      <c r="E76" s="28">
        <v>5892</v>
      </c>
      <c r="F76" s="29"/>
      <c r="G76" s="29"/>
      <c r="H76" s="128">
        <v>27.187</v>
      </c>
      <c r="I76" s="128">
        <v>13.552</v>
      </c>
      <c r="J76" s="128">
        <v>20.032</v>
      </c>
      <c r="K76" s="30"/>
    </row>
    <row r="77" spans="1:11" s="31" customFormat="1" ht="11.25" customHeight="1">
      <c r="A77" s="33" t="s">
        <v>60</v>
      </c>
      <c r="B77" s="27"/>
      <c r="C77" s="28">
        <v>1257</v>
      </c>
      <c r="D77" s="28">
        <v>1150</v>
      </c>
      <c r="E77" s="28">
        <v>1158</v>
      </c>
      <c r="F77" s="29"/>
      <c r="G77" s="29"/>
      <c r="H77" s="128">
        <v>3.142</v>
      </c>
      <c r="I77" s="128">
        <v>2.471</v>
      </c>
      <c r="J77" s="128">
        <v>2.487</v>
      </c>
      <c r="K77" s="30"/>
    </row>
    <row r="78" spans="1:11" s="31" customFormat="1" ht="11.25" customHeight="1">
      <c r="A78" s="33" t="s">
        <v>61</v>
      </c>
      <c r="B78" s="27"/>
      <c r="C78" s="28">
        <v>2050</v>
      </c>
      <c r="D78" s="28">
        <v>1799</v>
      </c>
      <c r="E78" s="28">
        <v>1700</v>
      </c>
      <c r="F78" s="29"/>
      <c r="G78" s="29"/>
      <c r="H78" s="128">
        <v>4.795</v>
      </c>
      <c r="I78" s="128">
        <v>5</v>
      </c>
      <c r="J78" s="128">
        <v>4.25</v>
      </c>
      <c r="K78" s="30"/>
    </row>
    <row r="79" spans="1:11" s="31" customFormat="1" ht="11.25" customHeight="1">
      <c r="A79" s="33" t="s">
        <v>62</v>
      </c>
      <c r="B79" s="27"/>
      <c r="C79" s="28">
        <v>24950</v>
      </c>
      <c r="D79" s="28">
        <v>22570</v>
      </c>
      <c r="E79" s="28">
        <v>22570</v>
      </c>
      <c r="F79" s="29"/>
      <c r="G79" s="29"/>
      <c r="H79" s="128">
        <v>89.501</v>
      </c>
      <c r="I79" s="128">
        <v>56.425</v>
      </c>
      <c r="J79" s="128">
        <v>56.425</v>
      </c>
      <c r="K79" s="30"/>
    </row>
    <row r="80" spans="1:11" s="22" customFormat="1" ht="11.25" customHeight="1">
      <c r="A80" s="40" t="s">
        <v>63</v>
      </c>
      <c r="B80" s="35"/>
      <c r="C80" s="36">
        <v>62192</v>
      </c>
      <c r="D80" s="36">
        <v>58096</v>
      </c>
      <c r="E80" s="36">
        <v>57965</v>
      </c>
      <c r="F80" s="37">
        <v>99.77451115395208</v>
      </c>
      <c r="G80" s="38"/>
      <c r="H80" s="129">
        <v>191.126</v>
      </c>
      <c r="I80" s="130">
        <v>122.709</v>
      </c>
      <c r="J80" s="130">
        <v>128.208</v>
      </c>
      <c r="K80" s="39">
        <v>104.48133388748991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>
        <v>1</v>
      </c>
      <c r="F82" s="29"/>
      <c r="G82" s="29"/>
      <c r="H82" s="128"/>
      <c r="I82" s="128"/>
      <c r="J82" s="128">
        <v>0.001</v>
      </c>
      <c r="K82" s="30"/>
    </row>
    <row r="83" spans="1:11" s="31" customFormat="1" ht="11.25" customHeight="1">
      <c r="A83" s="33" t="s">
        <v>65</v>
      </c>
      <c r="B83" s="27"/>
      <c r="C83" s="28">
        <v>1</v>
      </c>
      <c r="D83" s="28">
        <v>1</v>
      </c>
      <c r="E83" s="28">
        <v>1</v>
      </c>
      <c r="F83" s="29"/>
      <c r="G83" s="29"/>
      <c r="H83" s="128">
        <v>0.001</v>
      </c>
      <c r="I83" s="128">
        <v>0.001</v>
      </c>
      <c r="J83" s="128">
        <v>0.001</v>
      </c>
      <c r="K83" s="30"/>
    </row>
    <row r="84" spans="1:11" s="22" customFormat="1" ht="11.25" customHeight="1">
      <c r="A84" s="34" t="s">
        <v>66</v>
      </c>
      <c r="B84" s="35"/>
      <c r="C84" s="36">
        <v>1</v>
      </c>
      <c r="D84" s="36">
        <v>1</v>
      </c>
      <c r="E84" s="36">
        <v>2</v>
      </c>
      <c r="F84" s="37">
        <v>200</v>
      </c>
      <c r="G84" s="38"/>
      <c r="H84" s="129">
        <v>0.001</v>
      </c>
      <c r="I84" s="130">
        <v>0.001</v>
      </c>
      <c r="J84" s="130">
        <v>0.002</v>
      </c>
      <c r="K84" s="39">
        <v>200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267507</v>
      </c>
      <c r="D87" s="47">
        <v>271133</v>
      </c>
      <c r="E87" s="47">
        <v>277608</v>
      </c>
      <c r="F87" s="48">
        <v>102.3881268602494</v>
      </c>
      <c r="G87" s="38"/>
      <c r="H87" s="133">
        <v>757.014</v>
      </c>
      <c r="I87" s="134">
        <v>599.6589999999999</v>
      </c>
      <c r="J87" s="134">
        <v>665.2530391459075</v>
      </c>
      <c r="K87" s="48">
        <f>IF(I87&gt;0,100*J87/I87,0)</f>
        <v>110.93855660398785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1860</v>
      </c>
      <c r="D24" s="36">
        <v>1710</v>
      </c>
      <c r="E24" s="36">
        <v>1710</v>
      </c>
      <c r="F24" s="37">
        <v>100</v>
      </c>
      <c r="G24" s="38"/>
      <c r="H24" s="129">
        <v>12.563</v>
      </c>
      <c r="I24" s="130">
        <v>10.575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2285</v>
      </c>
      <c r="D28" s="28">
        <v>1527</v>
      </c>
      <c r="E28" s="28">
        <v>1500</v>
      </c>
      <c r="F28" s="29"/>
      <c r="G28" s="29"/>
      <c r="H28" s="128">
        <v>14.672</v>
      </c>
      <c r="I28" s="128">
        <v>8.5</v>
      </c>
      <c r="J28" s="128"/>
      <c r="K28" s="30"/>
    </row>
    <row r="29" spans="1:11" s="31" customFormat="1" ht="11.25" customHeight="1">
      <c r="A29" s="33" t="s">
        <v>21</v>
      </c>
      <c r="B29" s="27"/>
      <c r="C29" s="28">
        <v>47</v>
      </c>
      <c r="D29" s="28">
        <v>48</v>
      </c>
      <c r="E29" s="28">
        <v>47</v>
      </c>
      <c r="F29" s="29"/>
      <c r="G29" s="29"/>
      <c r="H29" s="128">
        <v>0.185</v>
      </c>
      <c r="I29" s="128">
        <v>0.148</v>
      </c>
      <c r="J29" s="128"/>
      <c r="K29" s="30"/>
    </row>
    <row r="30" spans="1:11" s="31" customFormat="1" ht="11.25" customHeight="1">
      <c r="A30" s="33" t="s">
        <v>22</v>
      </c>
      <c r="B30" s="27"/>
      <c r="C30" s="28">
        <v>1641</v>
      </c>
      <c r="D30" s="28">
        <v>1437</v>
      </c>
      <c r="E30" s="28">
        <v>1550</v>
      </c>
      <c r="F30" s="29"/>
      <c r="G30" s="29"/>
      <c r="H30" s="128">
        <v>9.56</v>
      </c>
      <c r="I30" s="128">
        <v>8.37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3973</v>
      </c>
      <c r="D31" s="36">
        <v>3012</v>
      </c>
      <c r="E31" s="36">
        <v>3097</v>
      </c>
      <c r="F31" s="37">
        <v>102.82204515272244</v>
      </c>
      <c r="G31" s="38"/>
      <c r="H31" s="129">
        <v>24.417</v>
      </c>
      <c r="I31" s="130">
        <v>17.018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>
        <v>1103</v>
      </c>
      <c r="D34" s="28">
        <v>1104</v>
      </c>
      <c r="E34" s="28">
        <v>1106</v>
      </c>
      <c r="F34" s="29"/>
      <c r="G34" s="29"/>
      <c r="H34" s="128">
        <v>4.976</v>
      </c>
      <c r="I34" s="128">
        <v>4.98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36</v>
      </c>
      <c r="D35" s="28">
        <v>36</v>
      </c>
      <c r="E35" s="28"/>
      <c r="F35" s="29"/>
      <c r="G35" s="29"/>
      <c r="H35" s="128">
        <v>0.311</v>
      </c>
      <c r="I35" s="128">
        <v>0.25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19840</v>
      </c>
      <c r="D36" s="28">
        <v>19840</v>
      </c>
      <c r="E36" s="28">
        <v>19856</v>
      </c>
      <c r="F36" s="29"/>
      <c r="G36" s="29"/>
      <c r="H36" s="128">
        <v>129.119</v>
      </c>
      <c r="I36" s="128">
        <v>122.252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20979</v>
      </c>
      <c r="D37" s="36">
        <v>20980</v>
      </c>
      <c r="E37" s="36">
        <v>20962</v>
      </c>
      <c r="F37" s="37">
        <v>99.91420400381315</v>
      </c>
      <c r="G37" s="38"/>
      <c r="H37" s="129">
        <v>134.406</v>
      </c>
      <c r="I37" s="130">
        <v>127.482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26</v>
      </c>
      <c r="D39" s="36">
        <v>30</v>
      </c>
      <c r="E39" s="36">
        <v>25</v>
      </c>
      <c r="F39" s="37">
        <v>83.33333333333333</v>
      </c>
      <c r="G39" s="38"/>
      <c r="H39" s="129">
        <v>0.065</v>
      </c>
      <c r="I39" s="130">
        <v>0.07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106</v>
      </c>
      <c r="D54" s="28">
        <v>70</v>
      </c>
      <c r="E54" s="28">
        <v>100</v>
      </c>
      <c r="F54" s="29"/>
      <c r="G54" s="29"/>
      <c r="H54" s="128">
        <v>0.551</v>
      </c>
      <c r="I54" s="128">
        <v>0.35</v>
      </c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>
        <v>1</v>
      </c>
      <c r="E58" s="28"/>
      <c r="F58" s="29"/>
      <c r="G58" s="29"/>
      <c r="H58" s="128"/>
      <c r="I58" s="128">
        <v>3.6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106</v>
      </c>
      <c r="D59" s="36">
        <v>71</v>
      </c>
      <c r="E59" s="36">
        <v>100</v>
      </c>
      <c r="F59" s="37">
        <v>140.8450704225352</v>
      </c>
      <c r="G59" s="38"/>
      <c r="H59" s="129">
        <v>0.551</v>
      </c>
      <c r="I59" s="130">
        <v>3.95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435</v>
      </c>
      <c r="D61" s="28">
        <v>430</v>
      </c>
      <c r="E61" s="28">
        <v>430</v>
      </c>
      <c r="F61" s="29"/>
      <c r="G61" s="29"/>
      <c r="H61" s="128">
        <v>1.193</v>
      </c>
      <c r="I61" s="128">
        <v>1.051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153</v>
      </c>
      <c r="D62" s="28">
        <v>148</v>
      </c>
      <c r="E62" s="28">
        <v>148</v>
      </c>
      <c r="F62" s="29"/>
      <c r="G62" s="29"/>
      <c r="H62" s="128">
        <v>1.19</v>
      </c>
      <c r="I62" s="128">
        <v>1.154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14694</v>
      </c>
      <c r="D63" s="28">
        <v>14694</v>
      </c>
      <c r="E63" s="28">
        <v>15046</v>
      </c>
      <c r="F63" s="29"/>
      <c r="G63" s="29"/>
      <c r="H63" s="128">
        <v>113.128</v>
      </c>
      <c r="I63" s="128">
        <v>115.505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15282</v>
      </c>
      <c r="D64" s="36">
        <v>15272</v>
      </c>
      <c r="E64" s="36">
        <v>15624</v>
      </c>
      <c r="F64" s="37">
        <v>102.30487166055526</v>
      </c>
      <c r="G64" s="38"/>
      <c r="H64" s="129">
        <v>115.511</v>
      </c>
      <c r="I64" s="130">
        <v>117.71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415</v>
      </c>
      <c r="D66" s="36">
        <v>358</v>
      </c>
      <c r="E66" s="36">
        <v>415</v>
      </c>
      <c r="F66" s="37">
        <v>115.92178770949721</v>
      </c>
      <c r="G66" s="38"/>
      <c r="H66" s="129">
        <v>1.885</v>
      </c>
      <c r="I66" s="130">
        <v>1.75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16354</v>
      </c>
      <c r="D68" s="28">
        <v>1000</v>
      </c>
      <c r="E68" s="28">
        <v>8000</v>
      </c>
      <c r="F68" s="29"/>
      <c r="G68" s="29"/>
      <c r="H68" s="128">
        <v>119.384</v>
      </c>
      <c r="I68" s="128">
        <v>6.5</v>
      </c>
      <c r="J68" s="128"/>
      <c r="K68" s="30"/>
    </row>
    <row r="69" spans="1:11" s="31" customFormat="1" ht="11.25" customHeight="1">
      <c r="A69" s="33" t="s">
        <v>53</v>
      </c>
      <c r="B69" s="27"/>
      <c r="C69" s="28">
        <v>4731</v>
      </c>
      <c r="D69" s="28">
        <v>1100</v>
      </c>
      <c r="E69" s="28">
        <v>2400</v>
      </c>
      <c r="F69" s="29"/>
      <c r="G69" s="29"/>
      <c r="H69" s="128">
        <v>33.566</v>
      </c>
      <c r="I69" s="128">
        <v>7</v>
      </c>
      <c r="J69" s="128"/>
      <c r="K69" s="30"/>
    </row>
    <row r="70" spans="1:11" s="22" customFormat="1" ht="11.25" customHeight="1">
      <c r="A70" s="34" t="s">
        <v>54</v>
      </c>
      <c r="B70" s="35"/>
      <c r="C70" s="36">
        <v>21085</v>
      </c>
      <c r="D70" s="36">
        <v>2100</v>
      </c>
      <c r="E70" s="36">
        <v>10400</v>
      </c>
      <c r="F70" s="37">
        <v>495.23809523809524</v>
      </c>
      <c r="G70" s="38"/>
      <c r="H70" s="129">
        <v>152.95</v>
      </c>
      <c r="I70" s="130">
        <v>13.5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1551</v>
      </c>
      <c r="D73" s="28">
        <v>1163</v>
      </c>
      <c r="E73" s="28">
        <v>1500</v>
      </c>
      <c r="F73" s="29"/>
      <c r="G73" s="29"/>
      <c r="H73" s="128">
        <v>11.673</v>
      </c>
      <c r="I73" s="128">
        <v>8.525</v>
      </c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/>
      <c r="I75" s="128"/>
      <c r="J75" s="128"/>
      <c r="K75" s="30"/>
    </row>
    <row r="76" spans="1:11" s="31" customFormat="1" ht="11.25" customHeight="1">
      <c r="A76" s="33" t="s">
        <v>59</v>
      </c>
      <c r="B76" s="27"/>
      <c r="C76" s="28">
        <v>17</v>
      </c>
      <c r="D76" s="28">
        <v>12</v>
      </c>
      <c r="E76" s="28">
        <v>12</v>
      </c>
      <c r="F76" s="29"/>
      <c r="G76" s="29"/>
      <c r="H76" s="128">
        <v>0.151</v>
      </c>
      <c r="I76" s="128">
        <v>0.114</v>
      </c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>
        <v>19384</v>
      </c>
      <c r="D79" s="28">
        <v>11520</v>
      </c>
      <c r="E79" s="28">
        <v>6000</v>
      </c>
      <c r="F79" s="29"/>
      <c r="G79" s="29"/>
      <c r="H79" s="128">
        <v>170.18</v>
      </c>
      <c r="I79" s="128">
        <v>80.64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20952</v>
      </c>
      <c r="D80" s="36">
        <v>12695</v>
      </c>
      <c r="E80" s="36">
        <v>7512</v>
      </c>
      <c r="F80" s="37">
        <v>59.17290271760535</v>
      </c>
      <c r="G80" s="38"/>
      <c r="H80" s="129">
        <v>182.00400000000002</v>
      </c>
      <c r="I80" s="130">
        <v>89.279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84678</v>
      </c>
      <c r="D87" s="47">
        <v>56228</v>
      </c>
      <c r="E87" s="47">
        <v>59845</v>
      </c>
      <c r="F87" s="48">
        <v>106.4327381375827</v>
      </c>
      <c r="G87" s="38"/>
      <c r="H87" s="133">
        <v>624.3520000000001</v>
      </c>
      <c r="I87" s="134">
        <v>381.33399999999995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</v>
      </c>
      <c r="D9" s="28">
        <v>34</v>
      </c>
      <c r="E9" s="28">
        <v>25</v>
      </c>
      <c r="F9" s="29"/>
      <c r="G9" s="29"/>
      <c r="H9" s="128">
        <v>0.041</v>
      </c>
      <c r="I9" s="128">
        <v>0.136</v>
      </c>
      <c r="J9" s="128"/>
      <c r="K9" s="30"/>
    </row>
    <row r="10" spans="1:11" s="31" customFormat="1" ht="11.25" customHeight="1">
      <c r="A10" s="33" t="s">
        <v>8</v>
      </c>
      <c r="B10" s="27"/>
      <c r="C10" s="28">
        <v>4</v>
      </c>
      <c r="D10" s="28">
        <v>35</v>
      </c>
      <c r="E10" s="28">
        <v>35</v>
      </c>
      <c r="F10" s="29"/>
      <c r="G10" s="29"/>
      <c r="H10" s="128">
        <v>0.005</v>
      </c>
      <c r="I10" s="128">
        <v>0.15</v>
      </c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>
        <v>22</v>
      </c>
      <c r="D13" s="36">
        <v>69</v>
      </c>
      <c r="E13" s="36">
        <v>60</v>
      </c>
      <c r="F13" s="37">
        <v>86.95652173913044</v>
      </c>
      <c r="G13" s="38"/>
      <c r="H13" s="129">
        <v>0.046</v>
      </c>
      <c r="I13" s="130">
        <v>0.28600000000000003</v>
      </c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356</v>
      </c>
      <c r="D19" s="28">
        <v>395</v>
      </c>
      <c r="E19" s="28">
        <v>331</v>
      </c>
      <c r="F19" s="29"/>
      <c r="G19" s="29"/>
      <c r="H19" s="128">
        <v>0.925</v>
      </c>
      <c r="I19" s="128">
        <v>0.48</v>
      </c>
      <c r="J19" s="128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8">
        <v>0.001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8">
        <v>0.006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362</v>
      </c>
      <c r="D22" s="36">
        <v>395</v>
      </c>
      <c r="E22" s="36">
        <v>331</v>
      </c>
      <c r="F22" s="37">
        <v>83.79746835443038</v>
      </c>
      <c r="G22" s="38"/>
      <c r="H22" s="129">
        <v>0.932</v>
      </c>
      <c r="I22" s="130">
        <v>0.48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2135</v>
      </c>
      <c r="D24" s="36">
        <v>1719</v>
      </c>
      <c r="E24" s="36">
        <v>3000</v>
      </c>
      <c r="F24" s="37">
        <v>174.52006980802793</v>
      </c>
      <c r="G24" s="38"/>
      <c r="H24" s="129">
        <v>4.406</v>
      </c>
      <c r="I24" s="130">
        <v>2.161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14</v>
      </c>
      <c r="D26" s="36">
        <v>10</v>
      </c>
      <c r="E26" s="36">
        <v>10</v>
      </c>
      <c r="F26" s="37">
        <v>100</v>
      </c>
      <c r="G26" s="38"/>
      <c r="H26" s="129">
        <v>0.034</v>
      </c>
      <c r="I26" s="130">
        <v>0.015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2085</v>
      </c>
      <c r="D28" s="28">
        <v>2125</v>
      </c>
      <c r="E28" s="28">
        <v>2100</v>
      </c>
      <c r="F28" s="29"/>
      <c r="G28" s="29"/>
      <c r="H28" s="128">
        <v>3.313</v>
      </c>
      <c r="I28" s="128">
        <v>3.3</v>
      </c>
      <c r="J28" s="128"/>
      <c r="K28" s="30"/>
    </row>
    <row r="29" spans="1:11" s="31" customFormat="1" ht="11.25" customHeight="1">
      <c r="A29" s="33" t="s">
        <v>21</v>
      </c>
      <c r="B29" s="27"/>
      <c r="C29" s="28">
        <v>4</v>
      </c>
      <c r="D29" s="28">
        <v>12</v>
      </c>
      <c r="E29" s="28">
        <v>14</v>
      </c>
      <c r="F29" s="29"/>
      <c r="G29" s="29"/>
      <c r="H29" s="128">
        <v>0.002</v>
      </c>
      <c r="I29" s="128">
        <v>0.002</v>
      </c>
      <c r="J29" s="128"/>
      <c r="K29" s="30"/>
    </row>
    <row r="30" spans="1:11" s="31" customFormat="1" ht="11.25" customHeight="1">
      <c r="A30" s="33" t="s">
        <v>22</v>
      </c>
      <c r="B30" s="27"/>
      <c r="C30" s="28">
        <v>403</v>
      </c>
      <c r="D30" s="28">
        <v>407</v>
      </c>
      <c r="E30" s="28">
        <v>400</v>
      </c>
      <c r="F30" s="29"/>
      <c r="G30" s="29"/>
      <c r="H30" s="128">
        <v>0.954</v>
      </c>
      <c r="I30" s="128">
        <v>0.952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2492</v>
      </c>
      <c r="D31" s="36">
        <v>2544</v>
      </c>
      <c r="E31" s="36">
        <v>2514</v>
      </c>
      <c r="F31" s="37">
        <v>98.82075471698113</v>
      </c>
      <c r="G31" s="38"/>
      <c r="H31" s="129">
        <v>4.269</v>
      </c>
      <c r="I31" s="130">
        <v>4.254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442</v>
      </c>
      <c r="D33" s="28">
        <v>339</v>
      </c>
      <c r="E33" s="28">
        <v>250</v>
      </c>
      <c r="F33" s="29"/>
      <c r="G33" s="29"/>
      <c r="H33" s="128">
        <v>0.368</v>
      </c>
      <c r="I33" s="128">
        <v>0.284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438</v>
      </c>
      <c r="D34" s="28">
        <v>300</v>
      </c>
      <c r="E34" s="28">
        <v>68</v>
      </c>
      <c r="F34" s="29"/>
      <c r="G34" s="29"/>
      <c r="H34" s="128">
        <v>0.872</v>
      </c>
      <c r="I34" s="128">
        <v>0.595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104</v>
      </c>
      <c r="D35" s="28">
        <v>72</v>
      </c>
      <c r="E35" s="28">
        <v>26</v>
      </c>
      <c r="F35" s="29"/>
      <c r="G35" s="29"/>
      <c r="H35" s="128">
        <v>0.198</v>
      </c>
      <c r="I35" s="128">
        <v>0.13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57</v>
      </c>
      <c r="D36" s="28">
        <v>57</v>
      </c>
      <c r="E36" s="28">
        <v>53</v>
      </c>
      <c r="F36" s="29"/>
      <c r="G36" s="29"/>
      <c r="H36" s="128">
        <v>0.084</v>
      </c>
      <c r="I36" s="128">
        <v>0.063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1041</v>
      </c>
      <c r="D37" s="36">
        <v>768</v>
      </c>
      <c r="E37" s="36">
        <v>397</v>
      </c>
      <c r="F37" s="37">
        <v>51.692708333333336</v>
      </c>
      <c r="G37" s="38"/>
      <c r="H37" s="129">
        <v>1.522</v>
      </c>
      <c r="I37" s="130">
        <v>1.0719999999999998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1891</v>
      </c>
      <c r="D39" s="36">
        <v>1800</v>
      </c>
      <c r="E39" s="36">
        <v>1500</v>
      </c>
      <c r="F39" s="37">
        <v>83.33333333333333</v>
      </c>
      <c r="G39" s="38"/>
      <c r="H39" s="129">
        <v>1.683</v>
      </c>
      <c r="I39" s="130">
        <v>1.6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>
        <v>138</v>
      </c>
      <c r="D42" s="28">
        <v>181</v>
      </c>
      <c r="E42" s="28">
        <v>226</v>
      </c>
      <c r="F42" s="29"/>
      <c r="G42" s="29"/>
      <c r="H42" s="128">
        <v>0.426</v>
      </c>
      <c r="I42" s="128">
        <v>0.442</v>
      </c>
      <c r="J42" s="128"/>
      <c r="K42" s="30"/>
    </row>
    <row r="43" spans="1:11" s="31" customFormat="1" ht="11.25" customHeight="1">
      <c r="A43" s="33" t="s">
        <v>32</v>
      </c>
      <c r="B43" s="27"/>
      <c r="C43" s="28">
        <v>28</v>
      </c>
      <c r="D43" s="28">
        <v>6</v>
      </c>
      <c r="E43" s="28"/>
      <c r="F43" s="29"/>
      <c r="G43" s="29"/>
      <c r="H43" s="128">
        <v>0.062</v>
      </c>
      <c r="I43" s="128">
        <v>0.002</v>
      </c>
      <c r="J43" s="128"/>
      <c r="K43" s="30"/>
    </row>
    <row r="44" spans="1:11" s="31" customFormat="1" ht="11.25" customHeight="1">
      <c r="A44" s="33" t="s">
        <v>33</v>
      </c>
      <c r="B44" s="27"/>
      <c r="C44" s="28">
        <v>11</v>
      </c>
      <c r="D44" s="28"/>
      <c r="E44" s="28">
        <v>30</v>
      </c>
      <c r="F44" s="29"/>
      <c r="G44" s="29"/>
      <c r="H44" s="128">
        <v>0.01</v>
      </c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>
        <v>9</v>
      </c>
      <c r="E45" s="28">
        <v>9</v>
      </c>
      <c r="F45" s="29"/>
      <c r="G45" s="29"/>
      <c r="H45" s="128"/>
      <c r="I45" s="128">
        <v>0.014</v>
      </c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>
        <v>7</v>
      </c>
      <c r="E46" s="28"/>
      <c r="F46" s="29"/>
      <c r="G46" s="29"/>
      <c r="H46" s="128"/>
      <c r="I46" s="128">
        <v>0.004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5</v>
      </c>
      <c r="D47" s="28">
        <v>2</v>
      </c>
      <c r="E47" s="28"/>
      <c r="F47" s="29"/>
      <c r="G47" s="29"/>
      <c r="H47" s="128">
        <v>0.003</v>
      </c>
      <c r="I47" s="128">
        <v>0.014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4</v>
      </c>
      <c r="D48" s="28">
        <v>15</v>
      </c>
      <c r="E48" s="28"/>
      <c r="F48" s="29"/>
      <c r="G48" s="29"/>
      <c r="H48" s="128">
        <v>0.004</v>
      </c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>
        <v>48</v>
      </c>
      <c r="E49" s="28">
        <v>48</v>
      </c>
      <c r="F49" s="29"/>
      <c r="G49" s="29"/>
      <c r="H49" s="128"/>
      <c r="I49" s="128">
        <v>0.005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186</v>
      </c>
      <c r="D50" s="36">
        <v>268</v>
      </c>
      <c r="E50" s="36">
        <v>313</v>
      </c>
      <c r="F50" s="37">
        <v>116.7910447761194</v>
      </c>
      <c r="G50" s="38"/>
      <c r="H50" s="129">
        <v>0.505</v>
      </c>
      <c r="I50" s="130">
        <v>0.48100000000000004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52</v>
      </c>
      <c r="D52" s="36">
        <v>54</v>
      </c>
      <c r="E52" s="36">
        <v>54</v>
      </c>
      <c r="F52" s="37">
        <v>100</v>
      </c>
      <c r="G52" s="38"/>
      <c r="H52" s="129">
        <v>0.023</v>
      </c>
      <c r="I52" s="130">
        <v>0.024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45</v>
      </c>
      <c r="D54" s="28">
        <v>35</v>
      </c>
      <c r="E54" s="28">
        <v>40</v>
      </c>
      <c r="F54" s="29"/>
      <c r="G54" s="29"/>
      <c r="H54" s="128">
        <v>0.09</v>
      </c>
      <c r="I54" s="128">
        <v>0.077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118</v>
      </c>
      <c r="D55" s="28">
        <v>118</v>
      </c>
      <c r="E55" s="28">
        <v>83</v>
      </c>
      <c r="F55" s="29"/>
      <c r="G55" s="29"/>
      <c r="H55" s="128">
        <v>0.11</v>
      </c>
      <c r="I55" s="128">
        <v>0.11</v>
      </c>
      <c r="J55" s="128"/>
      <c r="K55" s="30"/>
    </row>
    <row r="56" spans="1:11" s="31" customFormat="1" ht="11.25" customHeight="1">
      <c r="A56" s="33" t="s">
        <v>43</v>
      </c>
      <c r="B56" s="27"/>
      <c r="C56" s="28">
        <v>106</v>
      </c>
      <c r="D56" s="28">
        <v>16</v>
      </c>
      <c r="E56" s="28">
        <v>50</v>
      </c>
      <c r="F56" s="29"/>
      <c r="G56" s="29"/>
      <c r="H56" s="128">
        <v>0.082</v>
      </c>
      <c r="I56" s="128">
        <v>0.011</v>
      </c>
      <c r="J56" s="128"/>
      <c r="K56" s="30"/>
    </row>
    <row r="57" spans="1:11" s="31" customFormat="1" ht="11.25" customHeight="1">
      <c r="A57" s="33" t="s">
        <v>44</v>
      </c>
      <c r="B57" s="27"/>
      <c r="C57" s="28">
        <v>10</v>
      </c>
      <c r="D57" s="28"/>
      <c r="E57" s="28">
        <v>51</v>
      </c>
      <c r="F57" s="29"/>
      <c r="G57" s="29"/>
      <c r="H57" s="128">
        <v>0.018</v>
      </c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13</v>
      </c>
      <c r="D58" s="28">
        <v>3</v>
      </c>
      <c r="E58" s="28">
        <v>15</v>
      </c>
      <c r="F58" s="29"/>
      <c r="G58" s="29"/>
      <c r="H58" s="128">
        <v>0.008</v>
      </c>
      <c r="I58" s="128">
        <v>0.002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292</v>
      </c>
      <c r="D59" s="36">
        <v>172</v>
      </c>
      <c r="E59" s="36">
        <v>239</v>
      </c>
      <c r="F59" s="37">
        <v>138.95348837209303</v>
      </c>
      <c r="G59" s="38"/>
      <c r="H59" s="129">
        <v>0.30800000000000005</v>
      </c>
      <c r="I59" s="130">
        <v>0.2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4</v>
      </c>
      <c r="D61" s="28"/>
      <c r="E61" s="28"/>
      <c r="F61" s="29"/>
      <c r="G61" s="29"/>
      <c r="H61" s="128">
        <v>0.003</v>
      </c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>
        <v>4</v>
      </c>
      <c r="D64" s="36"/>
      <c r="E64" s="36"/>
      <c r="F64" s="37"/>
      <c r="G64" s="38"/>
      <c r="H64" s="129">
        <v>0.003</v>
      </c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2</v>
      </c>
      <c r="D66" s="36">
        <v>96</v>
      </c>
      <c r="E66" s="36">
        <v>2</v>
      </c>
      <c r="F66" s="37">
        <v>2.0833333333333335</v>
      </c>
      <c r="G66" s="38"/>
      <c r="H66" s="129">
        <v>0.003</v>
      </c>
      <c r="I66" s="130">
        <v>0.108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450</v>
      </c>
      <c r="D68" s="28">
        <v>550</v>
      </c>
      <c r="E68" s="28">
        <v>500</v>
      </c>
      <c r="F68" s="29"/>
      <c r="G68" s="29"/>
      <c r="H68" s="128">
        <v>0.274</v>
      </c>
      <c r="I68" s="128">
        <v>0.5</v>
      </c>
      <c r="J68" s="128"/>
      <c r="K68" s="30"/>
    </row>
    <row r="69" spans="1:11" s="31" customFormat="1" ht="11.25" customHeight="1">
      <c r="A69" s="33" t="s">
        <v>53</v>
      </c>
      <c r="B69" s="27"/>
      <c r="C69" s="28">
        <v>1</v>
      </c>
      <c r="D69" s="28">
        <v>10</v>
      </c>
      <c r="E69" s="28">
        <v>10</v>
      </c>
      <c r="F69" s="29"/>
      <c r="G69" s="29"/>
      <c r="H69" s="128">
        <v>0.001</v>
      </c>
      <c r="I69" s="128">
        <v>0.009</v>
      </c>
      <c r="J69" s="128"/>
      <c r="K69" s="30"/>
    </row>
    <row r="70" spans="1:11" s="22" customFormat="1" ht="11.25" customHeight="1">
      <c r="A70" s="34" t="s">
        <v>54</v>
      </c>
      <c r="B70" s="35"/>
      <c r="C70" s="36">
        <v>451</v>
      </c>
      <c r="D70" s="36">
        <v>560</v>
      </c>
      <c r="E70" s="36">
        <v>510</v>
      </c>
      <c r="F70" s="37">
        <v>91.07142857142857</v>
      </c>
      <c r="G70" s="38"/>
      <c r="H70" s="129">
        <v>0.275</v>
      </c>
      <c r="I70" s="130">
        <v>0.509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18</v>
      </c>
      <c r="D72" s="28">
        <v>23</v>
      </c>
      <c r="E72" s="28">
        <v>23</v>
      </c>
      <c r="F72" s="29"/>
      <c r="G72" s="29"/>
      <c r="H72" s="128">
        <v>0.024</v>
      </c>
      <c r="I72" s="128">
        <v>0.026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2430</v>
      </c>
      <c r="D73" s="28">
        <v>1801</v>
      </c>
      <c r="E73" s="28">
        <v>2420</v>
      </c>
      <c r="F73" s="29"/>
      <c r="G73" s="29"/>
      <c r="H73" s="128">
        <v>1.193</v>
      </c>
      <c r="I73" s="128">
        <v>3.479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3006</v>
      </c>
      <c r="D74" s="28">
        <v>2621</v>
      </c>
      <c r="E74" s="28">
        <v>2700</v>
      </c>
      <c r="F74" s="29"/>
      <c r="G74" s="29"/>
      <c r="H74" s="128">
        <v>3.207</v>
      </c>
      <c r="I74" s="128">
        <v>2.569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302</v>
      </c>
      <c r="D75" s="28">
        <v>210</v>
      </c>
      <c r="E75" s="28">
        <v>295</v>
      </c>
      <c r="F75" s="29"/>
      <c r="G75" s="29"/>
      <c r="H75" s="128">
        <v>0.304</v>
      </c>
      <c r="I75" s="128">
        <v>0.211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201</v>
      </c>
      <c r="D76" s="28">
        <v>130</v>
      </c>
      <c r="E76" s="28">
        <v>130</v>
      </c>
      <c r="F76" s="29"/>
      <c r="G76" s="29"/>
      <c r="H76" s="128">
        <v>0.301</v>
      </c>
      <c r="I76" s="128">
        <v>0.13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261</v>
      </c>
      <c r="D77" s="28">
        <v>321</v>
      </c>
      <c r="E77" s="28">
        <v>188</v>
      </c>
      <c r="F77" s="29"/>
      <c r="G77" s="29"/>
      <c r="H77" s="128">
        <v>0.161</v>
      </c>
      <c r="I77" s="128">
        <v>0.185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927</v>
      </c>
      <c r="D78" s="28">
        <v>681</v>
      </c>
      <c r="E78" s="28">
        <v>600</v>
      </c>
      <c r="F78" s="29"/>
      <c r="G78" s="29"/>
      <c r="H78" s="128">
        <v>1.112</v>
      </c>
      <c r="I78" s="128">
        <v>0.68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5730</v>
      </c>
      <c r="D79" s="28">
        <v>4200</v>
      </c>
      <c r="E79" s="28">
        <v>4200</v>
      </c>
      <c r="F79" s="29"/>
      <c r="G79" s="29"/>
      <c r="H79" s="128">
        <v>3.535</v>
      </c>
      <c r="I79" s="128">
        <v>3.78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12875</v>
      </c>
      <c r="D80" s="36">
        <v>9987</v>
      </c>
      <c r="E80" s="36">
        <v>10556</v>
      </c>
      <c r="F80" s="37">
        <v>105.6974066286172</v>
      </c>
      <c r="G80" s="38"/>
      <c r="H80" s="129">
        <v>9.837</v>
      </c>
      <c r="I80" s="130">
        <v>11.059999999999999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16</v>
      </c>
      <c r="D82" s="28">
        <v>16</v>
      </c>
      <c r="E82" s="28">
        <v>16</v>
      </c>
      <c r="F82" s="29"/>
      <c r="G82" s="29"/>
      <c r="H82" s="128">
        <v>0.015</v>
      </c>
      <c r="I82" s="128">
        <v>0.015</v>
      </c>
      <c r="J82" s="128"/>
      <c r="K82" s="30"/>
    </row>
    <row r="83" spans="1:11" s="31" customFormat="1" ht="11.25" customHeight="1">
      <c r="A83" s="33" t="s">
        <v>65</v>
      </c>
      <c r="B83" s="27"/>
      <c r="C83" s="28">
        <v>36</v>
      </c>
      <c r="D83" s="28">
        <v>36</v>
      </c>
      <c r="E83" s="28">
        <v>35</v>
      </c>
      <c r="F83" s="29"/>
      <c r="G83" s="29"/>
      <c r="H83" s="128">
        <v>0.023</v>
      </c>
      <c r="I83" s="128">
        <v>0.023</v>
      </c>
      <c r="J83" s="128"/>
      <c r="K83" s="30"/>
    </row>
    <row r="84" spans="1:11" s="22" customFormat="1" ht="11.25" customHeight="1">
      <c r="A84" s="34" t="s">
        <v>66</v>
      </c>
      <c r="B84" s="35"/>
      <c r="C84" s="36">
        <v>52</v>
      </c>
      <c r="D84" s="36">
        <v>52</v>
      </c>
      <c r="E84" s="36">
        <v>51</v>
      </c>
      <c r="F84" s="37">
        <v>98.07692307692308</v>
      </c>
      <c r="G84" s="38"/>
      <c r="H84" s="129">
        <v>0.038</v>
      </c>
      <c r="I84" s="130">
        <v>0.038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21871</v>
      </c>
      <c r="D87" s="47">
        <v>18494</v>
      </c>
      <c r="E87" s="47">
        <v>19537</v>
      </c>
      <c r="F87" s="48">
        <v>105.63966691900076</v>
      </c>
      <c r="G87" s="38"/>
      <c r="H87" s="133">
        <v>23.884</v>
      </c>
      <c r="I87" s="134">
        <v>22.287999999999997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25</v>
      </c>
      <c r="D19" s="28">
        <v>36</v>
      </c>
      <c r="E19" s="28">
        <v>36</v>
      </c>
      <c r="F19" s="29"/>
      <c r="G19" s="29"/>
      <c r="H19" s="128">
        <v>0.032</v>
      </c>
      <c r="I19" s="128">
        <v>0.04</v>
      </c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1</v>
      </c>
      <c r="D21" s="28"/>
      <c r="E21" s="28"/>
      <c r="F21" s="29"/>
      <c r="G21" s="29"/>
      <c r="H21" s="128">
        <v>0.001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26</v>
      </c>
      <c r="D22" s="36">
        <v>36</v>
      </c>
      <c r="E22" s="36">
        <v>36</v>
      </c>
      <c r="F22" s="37">
        <v>100</v>
      </c>
      <c r="G22" s="38"/>
      <c r="H22" s="129">
        <v>0.033</v>
      </c>
      <c r="I22" s="130">
        <v>0.04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51</v>
      </c>
      <c r="D24" s="36">
        <v>74</v>
      </c>
      <c r="E24" s="36">
        <v>75</v>
      </c>
      <c r="F24" s="37">
        <v>101.35135135135135</v>
      </c>
      <c r="G24" s="38"/>
      <c r="H24" s="129">
        <v>0.044</v>
      </c>
      <c r="I24" s="130">
        <v>0.055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4</v>
      </c>
      <c r="D26" s="36">
        <v>4</v>
      </c>
      <c r="E26" s="36">
        <v>4</v>
      </c>
      <c r="F26" s="37">
        <v>100</v>
      </c>
      <c r="G26" s="38"/>
      <c r="H26" s="129">
        <v>0.005</v>
      </c>
      <c r="I26" s="130">
        <v>0.006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123</v>
      </c>
      <c r="D28" s="28">
        <v>17</v>
      </c>
      <c r="E28" s="28">
        <v>25</v>
      </c>
      <c r="F28" s="29"/>
      <c r="G28" s="29"/>
      <c r="H28" s="128">
        <v>0.12</v>
      </c>
      <c r="I28" s="128">
        <v>0.017</v>
      </c>
      <c r="J28" s="128"/>
      <c r="K28" s="30"/>
    </row>
    <row r="29" spans="1:11" s="31" customFormat="1" ht="11.25" customHeight="1">
      <c r="A29" s="33" t="s">
        <v>21</v>
      </c>
      <c r="B29" s="27"/>
      <c r="C29" s="28">
        <v>13</v>
      </c>
      <c r="D29" s="28">
        <v>139</v>
      </c>
      <c r="E29" s="28">
        <v>140</v>
      </c>
      <c r="F29" s="29"/>
      <c r="G29" s="29"/>
      <c r="H29" s="128">
        <v>0.011</v>
      </c>
      <c r="I29" s="128">
        <v>0.09</v>
      </c>
      <c r="J29" s="128"/>
      <c r="K29" s="30"/>
    </row>
    <row r="30" spans="1:11" s="31" customFormat="1" ht="11.25" customHeight="1">
      <c r="A30" s="33" t="s">
        <v>22</v>
      </c>
      <c r="B30" s="27"/>
      <c r="C30" s="28">
        <v>46</v>
      </c>
      <c r="D30" s="28">
        <v>103</v>
      </c>
      <c r="E30" s="28">
        <v>100</v>
      </c>
      <c r="F30" s="29"/>
      <c r="G30" s="29"/>
      <c r="H30" s="128">
        <v>0.024</v>
      </c>
      <c r="I30" s="128">
        <v>0.058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182</v>
      </c>
      <c r="D31" s="36">
        <v>259</v>
      </c>
      <c r="E31" s="36">
        <v>265</v>
      </c>
      <c r="F31" s="37">
        <v>102.31660231660231</v>
      </c>
      <c r="G31" s="38"/>
      <c r="H31" s="129">
        <v>0.155</v>
      </c>
      <c r="I31" s="130">
        <v>0.165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92</v>
      </c>
      <c r="D33" s="28">
        <v>85</v>
      </c>
      <c r="E33" s="28">
        <v>80</v>
      </c>
      <c r="F33" s="29"/>
      <c r="G33" s="29"/>
      <c r="H33" s="128">
        <v>0.098</v>
      </c>
      <c r="I33" s="128">
        <v>0.087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3</v>
      </c>
      <c r="D34" s="28">
        <v>6</v>
      </c>
      <c r="E34" s="28">
        <v>4</v>
      </c>
      <c r="F34" s="29"/>
      <c r="G34" s="29"/>
      <c r="H34" s="128">
        <v>0.003</v>
      </c>
      <c r="I34" s="128">
        <v>0.006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103</v>
      </c>
      <c r="D35" s="28">
        <v>100</v>
      </c>
      <c r="E35" s="28">
        <v>150</v>
      </c>
      <c r="F35" s="29"/>
      <c r="G35" s="29"/>
      <c r="H35" s="128">
        <v>0.105</v>
      </c>
      <c r="I35" s="128">
        <v>0.085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18</v>
      </c>
      <c r="D36" s="28">
        <v>41</v>
      </c>
      <c r="E36" s="28">
        <v>37</v>
      </c>
      <c r="F36" s="29"/>
      <c r="G36" s="29"/>
      <c r="H36" s="128">
        <v>0.015</v>
      </c>
      <c r="I36" s="128">
        <v>0.026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216</v>
      </c>
      <c r="D37" s="36">
        <v>232</v>
      </c>
      <c r="E37" s="36">
        <v>271</v>
      </c>
      <c r="F37" s="37">
        <v>116.8103448275862</v>
      </c>
      <c r="G37" s="38"/>
      <c r="H37" s="129">
        <v>0.22100000000000003</v>
      </c>
      <c r="I37" s="130">
        <v>0.204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6</v>
      </c>
      <c r="D39" s="36">
        <v>6</v>
      </c>
      <c r="E39" s="36">
        <v>6</v>
      </c>
      <c r="F39" s="37">
        <v>100</v>
      </c>
      <c r="G39" s="38"/>
      <c r="H39" s="129">
        <v>0.005</v>
      </c>
      <c r="I39" s="130">
        <v>0.005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6</v>
      </c>
      <c r="D41" s="28">
        <v>10</v>
      </c>
      <c r="E41" s="28">
        <v>15</v>
      </c>
      <c r="F41" s="29"/>
      <c r="G41" s="29"/>
      <c r="H41" s="128">
        <v>0.002</v>
      </c>
      <c r="I41" s="128">
        <v>0.002</v>
      </c>
      <c r="J41" s="128"/>
      <c r="K41" s="30"/>
    </row>
    <row r="42" spans="1:11" s="31" customFormat="1" ht="11.25" customHeight="1">
      <c r="A42" s="33" t="s">
        <v>31</v>
      </c>
      <c r="B42" s="27"/>
      <c r="C42" s="28">
        <v>516</v>
      </c>
      <c r="D42" s="28">
        <v>807</v>
      </c>
      <c r="E42" s="28">
        <v>882</v>
      </c>
      <c r="F42" s="29"/>
      <c r="G42" s="29"/>
      <c r="H42" s="128">
        <v>0.568</v>
      </c>
      <c r="I42" s="128">
        <v>0.404</v>
      </c>
      <c r="J42" s="128"/>
      <c r="K42" s="30"/>
    </row>
    <row r="43" spans="1:11" s="31" customFormat="1" ht="11.25" customHeight="1">
      <c r="A43" s="33" t="s">
        <v>32</v>
      </c>
      <c r="B43" s="27"/>
      <c r="C43" s="28">
        <v>79</v>
      </c>
      <c r="D43" s="28">
        <v>30</v>
      </c>
      <c r="E43" s="28">
        <v>70</v>
      </c>
      <c r="F43" s="29"/>
      <c r="G43" s="29"/>
      <c r="H43" s="128">
        <v>0.055</v>
      </c>
      <c r="I43" s="128">
        <v>0.01</v>
      </c>
      <c r="J43" s="128"/>
      <c r="K43" s="30"/>
    </row>
    <row r="44" spans="1:11" s="31" customFormat="1" ht="11.25" customHeight="1">
      <c r="A44" s="33" t="s">
        <v>33</v>
      </c>
      <c r="B44" s="27"/>
      <c r="C44" s="28">
        <v>1113</v>
      </c>
      <c r="D44" s="28">
        <v>1572</v>
      </c>
      <c r="E44" s="28">
        <v>1580</v>
      </c>
      <c r="F44" s="29"/>
      <c r="G44" s="29"/>
      <c r="H44" s="128">
        <v>1.527</v>
      </c>
      <c r="I44" s="128">
        <v>0.633</v>
      </c>
      <c r="J44" s="128"/>
      <c r="K44" s="30"/>
    </row>
    <row r="45" spans="1:11" s="31" customFormat="1" ht="11.25" customHeight="1">
      <c r="A45" s="33" t="s">
        <v>34</v>
      </c>
      <c r="B45" s="27"/>
      <c r="C45" s="28">
        <v>885</v>
      </c>
      <c r="D45" s="28">
        <v>819</v>
      </c>
      <c r="E45" s="28">
        <v>870</v>
      </c>
      <c r="F45" s="29"/>
      <c r="G45" s="29"/>
      <c r="H45" s="128">
        <v>0.537</v>
      </c>
      <c r="I45" s="128">
        <v>0.577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124</v>
      </c>
      <c r="D46" s="28">
        <v>216</v>
      </c>
      <c r="E46" s="28">
        <v>200</v>
      </c>
      <c r="F46" s="29"/>
      <c r="G46" s="29"/>
      <c r="H46" s="128">
        <v>0.109</v>
      </c>
      <c r="I46" s="128">
        <v>0.157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201</v>
      </c>
      <c r="D47" s="28">
        <v>364</v>
      </c>
      <c r="E47" s="28">
        <v>300</v>
      </c>
      <c r="F47" s="29"/>
      <c r="G47" s="29"/>
      <c r="H47" s="128">
        <v>0.262</v>
      </c>
      <c r="I47" s="128">
        <v>0.049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7217</v>
      </c>
      <c r="D48" s="28">
        <v>7684</v>
      </c>
      <c r="E48" s="28">
        <v>7600</v>
      </c>
      <c r="F48" s="29"/>
      <c r="G48" s="29"/>
      <c r="H48" s="128">
        <v>5.052</v>
      </c>
      <c r="I48" s="128">
        <v>3.842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125</v>
      </c>
      <c r="D49" s="28">
        <v>112</v>
      </c>
      <c r="E49" s="28">
        <v>112</v>
      </c>
      <c r="F49" s="29"/>
      <c r="G49" s="29"/>
      <c r="H49" s="128">
        <v>0.058</v>
      </c>
      <c r="I49" s="128">
        <v>0.05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10266</v>
      </c>
      <c r="D50" s="36">
        <v>11614</v>
      </c>
      <c r="E50" s="36">
        <v>11629</v>
      </c>
      <c r="F50" s="37">
        <v>100.12915446874462</v>
      </c>
      <c r="G50" s="38"/>
      <c r="H50" s="129">
        <v>8.17</v>
      </c>
      <c r="I50" s="130">
        <v>5.723999999999999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265</v>
      </c>
      <c r="D52" s="36">
        <v>355</v>
      </c>
      <c r="E52" s="36">
        <v>357</v>
      </c>
      <c r="F52" s="37">
        <v>100.56338028169014</v>
      </c>
      <c r="G52" s="38"/>
      <c r="H52" s="129">
        <v>0.156</v>
      </c>
      <c r="I52" s="130">
        <v>0.209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6622</v>
      </c>
      <c r="D54" s="28">
        <v>7655</v>
      </c>
      <c r="E54" s="28">
        <v>8300</v>
      </c>
      <c r="F54" s="29"/>
      <c r="G54" s="29"/>
      <c r="H54" s="128">
        <v>6.831</v>
      </c>
      <c r="I54" s="128">
        <v>5.902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574</v>
      </c>
      <c r="D55" s="28">
        <v>575</v>
      </c>
      <c r="E55" s="28">
        <v>530</v>
      </c>
      <c r="F55" s="29"/>
      <c r="G55" s="29"/>
      <c r="H55" s="128">
        <v>0.398</v>
      </c>
      <c r="I55" s="128">
        <v>0.398</v>
      </c>
      <c r="J55" s="128"/>
      <c r="K55" s="30"/>
    </row>
    <row r="56" spans="1:11" s="31" customFormat="1" ht="11.25" customHeight="1">
      <c r="A56" s="33" t="s">
        <v>43</v>
      </c>
      <c r="B56" s="27"/>
      <c r="C56" s="28">
        <v>14377</v>
      </c>
      <c r="D56" s="28">
        <v>18420</v>
      </c>
      <c r="E56" s="28">
        <v>16500</v>
      </c>
      <c r="F56" s="29"/>
      <c r="G56" s="29"/>
      <c r="H56" s="128">
        <v>13.252</v>
      </c>
      <c r="I56" s="128">
        <v>12.9</v>
      </c>
      <c r="J56" s="128"/>
      <c r="K56" s="30"/>
    </row>
    <row r="57" spans="1:11" s="31" customFormat="1" ht="11.25" customHeight="1">
      <c r="A57" s="33" t="s">
        <v>44</v>
      </c>
      <c r="B57" s="27"/>
      <c r="C57" s="28">
        <v>696</v>
      </c>
      <c r="D57" s="28">
        <v>823</v>
      </c>
      <c r="E57" s="28">
        <v>849</v>
      </c>
      <c r="F57" s="29"/>
      <c r="G57" s="29"/>
      <c r="H57" s="128">
        <v>0.848</v>
      </c>
      <c r="I57" s="128">
        <v>1.02</v>
      </c>
      <c r="J57" s="128"/>
      <c r="K57" s="30"/>
    </row>
    <row r="58" spans="1:11" s="31" customFormat="1" ht="11.25" customHeight="1">
      <c r="A58" s="33" t="s">
        <v>45</v>
      </c>
      <c r="B58" s="27"/>
      <c r="C58" s="28">
        <v>1926</v>
      </c>
      <c r="D58" s="28">
        <v>2040</v>
      </c>
      <c r="E58" s="28">
        <v>1950</v>
      </c>
      <c r="F58" s="29"/>
      <c r="G58" s="29"/>
      <c r="H58" s="128">
        <v>1.293</v>
      </c>
      <c r="I58" s="128">
        <v>0.836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24195</v>
      </c>
      <c r="D59" s="36">
        <v>29513</v>
      </c>
      <c r="E59" s="36">
        <v>28129</v>
      </c>
      <c r="F59" s="37">
        <v>95.31054111747366</v>
      </c>
      <c r="G59" s="38"/>
      <c r="H59" s="129">
        <v>22.622</v>
      </c>
      <c r="I59" s="130">
        <v>21.055999999999997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>
        <v>1</v>
      </c>
      <c r="D62" s="28">
        <v>1</v>
      </c>
      <c r="E62" s="28">
        <v>1</v>
      </c>
      <c r="F62" s="29"/>
      <c r="G62" s="29"/>
      <c r="H62" s="128">
        <v>0.001</v>
      </c>
      <c r="I62" s="128">
        <v>0.001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1</v>
      </c>
      <c r="D63" s="28">
        <v>1</v>
      </c>
      <c r="E63" s="28"/>
      <c r="F63" s="29"/>
      <c r="G63" s="29"/>
      <c r="H63" s="128">
        <v>0.001</v>
      </c>
      <c r="I63" s="128">
        <v>0.001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2</v>
      </c>
      <c r="D64" s="36">
        <v>2</v>
      </c>
      <c r="E64" s="36">
        <v>1</v>
      </c>
      <c r="F64" s="37">
        <v>50</v>
      </c>
      <c r="G64" s="38"/>
      <c r="H64" s="129">
        <v>0.002</v>
      </c>
      <c r="I64" s="130">
        <v>0.002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16</v>
      </c>
      <c r="D66" s="36"/>
      <c r="E66" s="36">
        <v>15</v>
      </c>
      <c r="F66" s="37"/>
      <c r="G66" s="38"/>
      <c r="H66" s="129">
        <v>0.012</v>
      </c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>
        <v>1</v>
      </c>
      <c r="E72" s="28">
        <v>1</v>
      </c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50</v>
      </c>
      <c r="D73" s="28">
        <v>27</v>
      </c>
      <c r="E73" s="28">
        <v>37</v>
      </c>
      <c r="F73" s="29"/>
      <c r="G73" s="29"/>
      <c r="H73" s="128">
        <v>0.04</v>
      </c>
      <c r="I73" s="128">
        <v>0.062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2</v>
      </c>
      <c r="D74" s="28"/>
      <c r="E74" s="28"/>
      <c r="F74" s="29"/>
      <c r="G74" s="29"/>
      <c r="H74" s="128">
        <v>0.002</v>
      </c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>
        <v>41</v>
      </c>
      <c r="D75" s="28">
        <v>18</v>
      </c>
      <c r="E75" s="28">
        <v>40</v>
      </c>
      <c r="F75" s="29"/>
      <c r="G75" s="29"/>
      <c r="H75" s="128">
        <v>0.016</v>
      </c>
      <c r="I75" s="128">
        <v>0.008</v>
      </c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>
        <v>2</v>
      </c>
      <c r="D79" s="28">
        <v>6</v>
      </c>
      <c r="E79" s="28">
        <v>6</v>
      </c>
      <c r="F79" s="29"/>
      <c r="G79" s="29"/>
      <c r="H79" s="128">
        <v>0.001</v>
      </c>
      <c r="I79" s="128">
        <v>0.003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95</v>
      </c>
      <c r="D80" s="36">
        <v>52</v>
      </c>
      <c r="E80" s="36">
        <v>84</v>
      </c>
      <c r="F80" s="37">
        <v>161.53846153846155</v>
      </c>
      <c r="G80" s="38"/>
      <c r="H80" s="129">
        <v>0.059000000000000004</v>
      </c>
      <c r="I80" s="130">
        <v>0.07300000000000001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17</v>
      </c>
      <c r="D82" s="28">
        <v>17</v>
      </c>
      <c r="E82" s="28">
        <v>17</v>
      </c>
      <c r="F82" s="29"/>
      <c r="G82" s="29"/>
      <c r="H82" s="128">
        <v>0.014</v>
      </c>
      <c r="I82" s="128">
        <v>0.014</v>
      </c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>
        <v>1</v>
      </c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>
        <v>17</v>
      </c>
      <c r="D84" s="36">
        <v>17</v>
      </c>
      <c r="E84" s="36">
        <v>18</v>
      </c>
      <c r="F84" s="37">
        <v>105.88235294117646</v>
      </c>
      <c r="G84" s="38"/>
      <c r="H84" s="129">
        <v>0.014</v>
      </c>
      <c r="I84" s="130">
        <v>0.014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35341</v>
      </c>
      <c r="D87" s="47">
        <v>42164</v>
      </c>
      <c r="E87" s="47">
        <v>40890</v>
      </c>
      <c r="F87" s="48">
        <v>96.97846504126743</v>
      </c>
      <c r="G87" s="38"/>
      <c r="H87" s="133">
        <v>31.498</v>
      </c>
      <c r="I87" s="134">
        <v>27.552999999999994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>
        <v>16</v>
      </c>
      <c r="D11" s="28"/>
      <c r="E11" s="28"/>
      <c r="F11" s="29"/>
      <c r="G11" s="29"/>
      <c r="H11" s="128">
        <v>0.017</v>
      </c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>
        <v>1</v>
      </c>
      <c r="D12" s="28"/>
      <c r="E12" s="28"/>
      <c r="F12" s="29"/>
      <c r="G12" s="29"/>
      <c r="H12" s="128">
        <v>0.002</v>
      </c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>
        <v>17</v>
      </c>
      <c r="D13" s="36"/>
      <c r="E13" s="36"/>
      <c r="F13" s="37"/>
      <c r="G13" s="38"/>
      <c r="H13" s="129">
        <v>0.019000000000000003</v>
      </c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79</v>
      </c>
      <c r="D19" s="28">
        <v>117</v>
      </c>
      <c r="E19" s="28">
        <v>117</v>
      </c>
      <c r="F19" s="29"/>
      <c r="G19" s="29"/>
      <c r="H19" s="128">
        <v>0.237</v>
      </c>
      <c r="I19" s="128">
        <v>0.17</v>
      </c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1</v>
      </c>
      <c r="D21" s="28"/>
      <c r="E21" s="28"/>
      <c r="F21" s="29"/>
      <c r="G21" s="29"/>
      <c r="H21" s="128">
        <v>0.001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80</v>
      </c>
      <c r="D22" s="36">
        <v>117</v>
      </c>
      <c r="E22" s="36">
        <v>117</v>
      </c>
      <c r="F22" s="37">
        <v>100</v>
      </c>
      <c r="G22" s="38"/>
      <c r="H22" s="129">
        <v>0.238</v>
      </c>
      <c r="I22" s="130">
        <v>0.17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55</v>
      </c>
      <c r="D24" s="36">
        <v>120</v>
      </c>
      <c r="E24" s="36">
        <v>120</v>
      </c>
      <c r="F24" s="37">
        <v>100</v>
      </c>
      <c r="G24" s="38"/>
      <c r="H24" s="129">
        <v>0.049</v>
      </c>
      <c r="I24" s="130">
        <v>0.105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20</v>
      </c>
      <c r="D26" s="36">
        <v>20</v>
      </c>
      <c r="E26" s="36">
        <v>20</v>
      </c>
      <c r="F26" s="37">
        <v>100</v>
      </c>
      <c r="G26" s="38"/>
      <c r="H26" s="129">
        <v>0.03</v>
      </c>
      <c r="I26" s="130">
        <v>0.035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23</v>
      </c>
      <c r="D28" s="28">
        <v>52</v>
      </c>
      <c r="E28" s="28">
        <v>50</v>
      </c>
      <c r="F28" s="29"/>
      <c r="G28" s="29"/>
      <c r="H28" s="128">
        <v>0.035</v>
      </c>
      <c r="I28" s="128">
        <v>0.087</v>
      </c>
      <c r="J28" s="128"/>
      <c r="K28" s="30"/>
    </row>
    <row r="29" spans="1:11" s="31" customFormat="1" ht="11.25" customHeight="1">
      <c r="A29" s="33" t="s">
        <v>21</v>
      </c>
      <c r="B29" s="27"/>
      <c r="C29" s="28">
        <v>5</v>
      </c>
      <c r="D29" s="28">
        <v>5</v>
      </c>
      <c r="E29" s="28">
        <v>5</v>
      </c>
      <c r="F29" s="29"/>
      <c r="G29" s="29"/>
      <c r="H29" s="128">
        <v>0.003</v>
      </c>
      <c r="I29" s="128">
        <v>0.003</v>
      </c>
      <c r="J29" s="128"/>
      <c r="K29" s="30"/>
    </row>
    <row r="30" spans="1:11" s="31" customFormat="1" ht="11.25" customHeight="1">
      <c r="A30" s="33" t="s">
        <v>22</v>
      </c>
      <c r="B30" s="27"/>
      <c r="C30" s="28">
        <v>17</v>
      </c>
      <c r="D30" s="28">
        <v>35</v>
      </c>
      <c r="E30" s="28">
        <v>35</v>
      </c>
      <c r="F30" s="29"/>
      <c r="G30" s="29"/>
      <c r="H30" s="128">
        <v>0.013</v>
      </c>
      <c r="I30" s="128">
        <v>0.043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45</v>
      </c>
      <c r="D31" s="36">
        <v>92</v>
      </c>
      <c r="E31" s="36">
        <v>90</v>
      </c>
      <c r="F31" s="37">
        <v>97.82608695652173</v>
      </c>
      <c r="G31" s="38"/>
      <c r="H31" s="129">
        <v>0.051000000000000004</v>
      </c>
      <c r="I31" s="130">
        <v>0.133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149</v>
      </c>
      <c r="D33" s="28">
        <v>161</v>
      </c>
      <c r="E33" s="28">
        <v>150</v>
      </c>
      <c r="F33" s="29"/>
      <c r="G33" s="29"/>
      <c r="H33" s="128">
        <v>0.117</v>
      </c>
      <c r="I33" s="128">
        <v>0.132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15</v>
      </c>
      <c r="D34" s="28">
        <v>37</v>
      </c>
      <c r="E34" s="28">
        <v>38</v>
      </c>
      <c r="F34" s="29"/>
      <c r="G34" s="29"/>
      <c r="H34" s="128">
        <v>0.012</v>
      </c>
      <c r="I34" s="128">
        <v>0.03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185</v>
      </c>
      <c r="D35" s="28">
        <v>140</v>
      </c>
      <c r="E35" s="28">
        <v>135</v>
      </c>
      <c r="F35" s="29"/>
      <c r="G35" s="29"/>
      <c r="H35" s="128">
        <v>0.172</v>
      </c>
      <c r="I35" s="128">
        <v>0.112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37</v>
      </c>
      <c r="D36" s="28">
        <v>52</v>
      </c>
      <c r="E36" s="28">
        <v>51</v>
      </c>
      <c r="F36" s="29"/>
      <c r="G36" s="29"/>
      <c r="H36" s="128">
        <v>0.035</v>
      </c>
      <c r="I36" s="128">
        <v>0.037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386</v>
      </c>
      <c r="D37" s="36">
        <v>390</v>
      </c>
      <c r="E37" s="36">
        <v>374</v>
      </c>
      <c r="F37" s="37">
        <v>95.8974358974359</v>
      </c>
      <c r="G37" s="38"/>
      <c r="H37" s="129">
        <v>0.33599999999999997</v>
      </c>
      <c r="I37" s="130">
        <v>0.311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280</v>
      </c>
      <c r="D39" s="36">
        <v>270</v>
      </c>
      <c r="E39" s="36">
        <v>300</v>
      </c>
      <c r="F39" s="37">
        <v>111.11111111111111</v>
      </c>
      <c r="G39" s="38"/>
      <c r="H39" s="129">
        <v>0.185</v>
      </c>
      <c r="I39" s="130">
        <v>0.18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176</v>
      </c>
      <c r="D41" s="28">
        <v>182</v>
      </c>
      <c r="E41" s="28">
        <v>210</v>
      </c>
      <c r="F41" s="29"/>
      <c r="G41" s="29"/>
      <c r="H41" s="128">
        <v>0.107</v>
      </c>
      <c r="I41" s="128">
        <v>0.058</v>
      </c>
      <c r="J41" s="128"/>
      <c r="K41" s="30"/>
    </row>
    <row r="42" spans="1:11" s="31" customFormat="1" ht="11.25" customHeight="1">
      <c r="A42" s="33" t="s">
        <v>31</v>
      </c>
      <c r="B42" s="27"/>
      <c r="C42" s="28">
        <v>287</v>
      </c>
      <c r="D42" s="28">
        <v>630</v>
      </c>
      <c r="E42" s="28">
        <v>688</v>
      </c>
      <c r="F42" s="29"/>
      <c r="G42" s="29"/>
      <c r="H42" s="128">
        <v>0.358</v>
      </c>
      <c r="I42" s="128">
        <v>0.315</v>
      </c>
      <c r="J42" s="128"/>
      <c r="K42" s="30"/>
    </row>
    <row r="43" spans="1:11" s="31" customFormat="1" ht="11.25" customHeight="1">
      <c r="A43" s="33" t="s">
        <v>32</v>
      </c>
      <c r="B43" s="27"/>
      <c r="C43" s="28">
        <v>473</v>
      </c>
      <c r="D43" s="28">
        <v>413</v>
      </c>
      <c r="E43" s="28">
        <v>550</v>
      </c>
      <c r="F43" s="29"/>
      <c r="G43" s="29"/>
      <c r="H43" s="128">
        <v>0.407</v>
      </c>
      <c r="I43" s="128">
        <v>0.193</v>
      </c>
      <c r="J43" s="128"/>
      <c r="K43" s="30"/>
    </row>
    <row r="44" spans="1:11" s="31" customFormat="1" ht="11.25" customHeight="1">
      <c r="A44" s="33" t="s">
        <v>33</v>
      </c>
      <c r="B44" s="27"/>
      <c r="C44" s="28">
        <v>521</v>
      </c>
      <c r="D44" s="28">
        <v>268</v>
      </c>
      <c r="E44" s="28">
        <v>268</v>
      </c>
      <c r="F44" s="29"/>
      <c r="G44" s="29"/>
      <c r="H44" s="128">
        <v>0.792</v>
      </c>
      <c r="I44" s="128">
        <v>0.139</v>
      </c>
      <c r="J44" s="128"/>
      <c r="K44" s="30"/>
    </row>
    <row r="45" spans="1:11" s="31" customFormat="1" ht="11.25" customHeight="1">
      <c r="A45" s="33" t="s">
        <v>34</v>
      </c>
      <c r="B45" s="27"/>
      <c r="C45" s="28">
        <v>1898</v>
      </c>
      <c r="D45" s="28">
        <v>1719</v>
      </c>
      <c r="E45" s="28">
        <v>4000</v>
      </c>
      <c r="F45" s="139"/>
      <c r="G45" s="29"/>
      <c r="H45" s="128">
        <v>1.565</v>
      </c>
      <c r="I45" s="128">
        <v>1.068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392</v>
      </c>
      <c r="D46" s="28">
        <v>493</v>
      </c>
      <c r="E46" s="28">
        <v>500</v>
      </c>
      <c r="F46" s="29"/>
      <c r="G46" s="29"/>
      <c r="H46" s="128">
        <v>0.329</v>
      </c>
      <c r="I46" s="128">
        <v>0.359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99</v>
      </c>
      <c r="D47" s="28">
        <v>165</v>
      </c>
      <c r="E47" s="28">
        <v>150</v>
      </c>
      <c r="F47" s="29"/>
      <c r="G47" s="29"/>
      <c r="H47" s="128">
        <v>0.061</v>
      </c>
      <c r="I47" s="128">
        <v>0.05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2525</v>
      </c>
      <c r="D48" s="28">
        <v>2510</v>
      </c>
      <c r="E48" s="28">
        <v>2500</v>
      </c>
      <c r="F48" s="29"/>
      <c r="G48" s="29"/>
      <c r="H48" s="128">
        <v>2.273</v>
      </c>
      <c r="I48" s="128">
        <v>1.255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2153</v>
      </c>
      <c r="D49" s="28">
        <v>1738</v>
      </c>
      <c r="E49" s="28">
        <v>1738</v>
      </c>
      <c r="F49" s="29"/>
      <c r="G49" s="29"/>
      <c r="H49" s="128">
        <v>1.629</v>
      </c>
      <c r="I49" s="128">
        <v>0.963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8524</v>
      </c>
      <c r="D50" s="36">
        <v>8118</v>
      </c>
      <c r="E50" s="36">
        <v>10604</v>
      </c>
      <c r="F50" s="37">
        <v>130.62330623306232</v>
      </c>
      <c r="G50" s="38"/>
      <c r="H50" s="129">
        <v>7.521000000000001</v>
      </c>
      <c r="I50" s="130">
        <v>4.3999999999999995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1633</v>
      </c>
      <c r="D52" s="36">
        <v>681</v>
      </c>
      <c r="E52" s="36">
        <v>701</v>
      </c>
      <c r="F52" s="37">
        <v>102.93685756240822</v>
      </c>
      <c r="G52" s="38"/>
      <c r="H52" s="129">
        <v>1.245</v>
      </c>
      <c r="I52" s="130">
        <v>0.509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157</v>
      </c>
      <c r="D54" s="28">
        <v>210</v>
      </c>
      <c r="E54" s="28">
        <v>200</v>
      </c>
      <c r="F54" s="29"/>
      <c r="G54" s="29"/>
      <c r="H54" s="128">
        <v>0.139</v>
      </c>
      <c r="I54" s="128">
        <v>0.142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189</v>
      </c>
      <c r="D55" s="28">
        <v>190</v>
      </c>
      <c r="E55" s="28">
        <v>222</v>
      </c>
      <c r="F55" s="29"/>
      <c r="G55" s="29"/>
      <c r="H55" s="128">
        <v>0.138</v>
      </c>
      <c r="I55" s="128">
        <v>0.138</v>
      </c>
      <c r="J55" s="128"/>
      <c r="K55" s="30"/>
    </row>
    <row r="56" spans="1:11" s="31" customFormat="1" ht="11.25" customHeight="1">
      <c r="A56" s="33" t="s">
        <v>43</v>
      </c>
      <c r="B56" s="27"/>
      <c r="C56" s="28">
        <v>753</v>
      </c>
      <c r="D56" s="28">
        <v>940</v>
      </c>
      <c r="E56" s="28">
        <v>830</v>
      </c>
      <c r="F56" s="29"/>
      <c r="G56" s="29"/>
      <c r="H56" s="128">
        <v>0.615</v>
      </c>
      <c r="I56" s="128">
        <v>0.58</v>
      </c>
      <c r="J56" s="128"/>
      <c r="K56" s="30"/>
    </row>
    <row r="57" spans="1:11" s="31" customFormat="1" ht="11.25" customHeight="1">
      <c r="A57" s="33" t="s">
        <v>44</v>
      </c>
      <c r="B57" s="27"/>
      <c r="C57" s="28">
        <v>1013</v>
      </c>
      <c r="D57" s="28">
        <v>1047</v>
      </c>
      <c r="E57" s="28">
        <v>829</v>
      </c>
      <c r="F57" s="29"/>
      <c r="G57" s="29"/>
      <c r="H57" s="128">
        <v>1.229</v>
      </c>
      <c r="I57" s="128">
        <v>1.013</v>
      </c>
      <c r="J57" s="128"/>
      <c r="K57" s="30"/>
    </row>
    <row r="58" spans="1:11" s="31" customFormat="1" ht="11.25" customHeight="1">
      <c r="A58" s="33" t="s">
        <v>45</v>
      </c>
      <c r="B58" s="27"/>
      <c r="C58" s="28">
        <v>1910</v>
      </c>
      <c r="D58" s="28">
        <v>1862</v>
      </c>
      <c r="E58" s="28">
        <v>1850</v>
      </c>
      <c r="F58" s="29"/>
      <c r="G58" s="29"/>
      <c r="H58" s="128">
        <v>1.937</v>
      </c>
      <c r="I58" s="128">
        <v>1.01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4022</v>
      </c>
      <c r="D59" s="36">
        <v>4249</v>
      </c>
      <c r="E59" s="36">
        <v>3931</v>
      </c>
      <c r="F59" s="37">
        <v>92.5158860908449</v>
      </c>
      <c r="G59" s="38"/>
      <c r="H59" s="129">
        <v>4.058</v>
      </c>
      <c r="I59" s="130">
        <v>2.883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>
        <v>3</v>
      </c>
      <c r="D62" s="28">
        <v>3</v>
      </c>
      <c r="E62" s="28">
        <v>3</v>
      </c>
      <c r="F62" s="29"/>
      <c r="G62" s="29"/>
      <c r="H62" s="128">
        <v>0.002</v>
      </c>
      <c r="I62" s="128">
        <v>0.002</v>
      </c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>
        <v>12</v>
      </c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>
        <v>3</v>
      </c>
      <c r="D64" s="36">
        <v>3</v>
      </c>
      <c r="E64" s="36">
        <v>15</v>
      </c>
      <c r="F64" s="37">
        <v>500</v>
      </c>
      <c r="G64" s="38"/>
      <c r="H64" s="129">
        <v>0.002</v>
      </c>
      <c r="I64" s="130">
        <v>0.002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56</v>
      </c>
      <c r="D66" s="36">
        <v>19</v>
      </c>
      <c r="E66" s="36">
        <v>50</v>
      </c>
      <c r="F66" s="37">
        <v>263.1578947368421</v>
      </c>
      <c r="G66" s="38"/>
      <c r="H66" s="129">
        <v>0.075</v>
      </c>
      <c r="I66" s="130">
        <v>0.038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2684</v>
      </c>
      <c r="D68" s="28">
        <v>2600</v>
      </c>
      <c r="E68" s="28">
        <v>2500</v>
      </c>
      <c r="F68" s="29"/>
      <c r="G68" s="29"/>
      <c r="H68" s="128">
        <v>3.23</v>
      </c>
      <c r="I68" s="128">
        <v>2.6</v>
      </c>
      <c r="J68" s="128"/>
      <c r="K68" s="30"/>
    </row>
    <row r="69" spans="1:11" s="31" customFormat="1" ht="11.25" customHeight="1">
      <c r="A69" s="33" t="s">
        <v>53</v>
      </c>
      <c r="B69" s="27"/>
      <c r="C69" s="28">
        <v>58</v>
      </c>
      <c r="D69" s="28">
        <v>100</v>
      </c>
      <c r="E69" s="28">
        <v>100</v>
      </c>
      <c r="F69" s="29"/>
      <c r="G69" s="29"/>
      <c r="H69" s="128">
        <v>0.052</v>
      </c>
      <c r="I69" s="128">
        <v>0.09</v>
      </c>
      <c r="J69" s="128"/>
      <c r="K69" s="30"/>
    </row>
    <row r="70" spans="1:11" s="22" customFormat="1" ht="11.25" customHeight="1">
      <c r="A70" s="34" t="s">
        <v>54</v>
      </c>
      <c r="B70" s="35"/>
      <c r="C70" s="36">
        <v>2742</v>
      </c>
      <c r="D70" s="36">
        <v>2700</v>
      </c>
      <c r="E70" s="36">
        <v>2600</v>
      </c>
      <c r="F70" s="37">
        <v>96.29629629629629</v>
      </c>
      <c r="G70" s="38"/>
      <c r="H70" s="129">
        <v>3.282</v>
      </c>
      <c r="I70" s="130">
        <v>2.69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145</v>
      </c>
      <c r="D72" s="28">
        <v>160</v>
      </c>
      <c r="E72" s="28">
        <v>160</v>
      </c>
      <c r="F72" s="29"/>
      <c r="G72" s="29"/>
      <c r="H72" s="128">
        <v>0.096</v>
      </c>
      <c r="I72" s="128">
        <v>0.065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3570</v>
      </c>
      <c r="D73" s="28">
        <v>2345</v>
      </c>
      <c r="E73" s="28">
        <v>5085</v>
      </c>
      <c r="F73" s="29"/>
      <c r="G73" s="29"/>
      <c r="H73" s="128">
        <v>2.659</v>
      </c>
      <c r="I73" s="128">
        <v>3.786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4505</v>
      </c>
      <c r="D74" s="28">
        <v>2882</v>
      </c>
      <c r="E74" s="28">
        <v>3000</v>
      </c>
      <c r="F74" s="29"/>
      <c r="G74" s="29"/>
      <c r="H74" s="128">
        <v>4.607</v>
      </c>
      <c r="I74" s="128">
        <v>2.729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1371</v>
      </c>
      <c r="D75" s="28">
        <v>951</v>
      </c>
      <c r="E75" s="28">
        <v>1050</v>
      </c>
      <c r="F75" s="29"/>
      <c r="G75" s="29"/>
      <c r="H75" s="128">
        <v>0.619</v>
      </c>
      <c r="I75" s="128">
        <v>0.429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1275</v>
      </c>
      <c r="D76" s="28">
        <v>1114</v>
      </c>
      <c r="E76" s="28">
        <v>1120</v>
      </c>
      <c r="F76" s="29"/>
      <c r="G76" s="29"/>
      <c r="H76" s="128">
        <v>2.231</v>
      </c>
      <c r="I76" s="128">
        <v>1.448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233</v>
      </c>
      <c r="D77" s="28">
        <v>234</v>
      </c>
      <c r="E77" s="28">
        <v>234</v>
      </c>
      <c r="F77" s="29"/>
      <c r="G77" s="29"/>
      <c r="H77" s="128">
        <v>0.192</v>
      </c>
      <c r="I77" s="128">
        <v>0.171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1429</v>
      </c>
      <c r="D78" s="28">
        <v>924</v>
      </c>
      <c r="E78" s="28">
        <v>900</v>
      </c>
      <c r="F78" s="29"/>
      <c r="G78" s="29"/>
      <c r="H78" s="128">
        <v>1.369</v>
      </c>
      <c r="I78" s="128">
        <v>0.832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12820</v>
      </c>
      <c r="D79" s="28">
        <v>11000</v>
      </c>
      <c r="E79" s="28">
        <v>11000</v>
      </c>
      <c r="F79" s="29"/>
      <c r="G79" s="29"/>
      <c r="H79" s="128">
        <v>11.04</v>
      </c>
      <c r="I79" s="128">
        <v>13.2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25348</v>
      </c>
      <c r="D80" s="36">
        <v>19610</v>
      </c>
      <c r="E80" s="36">
        <v>22549</v>
      </c>
      <c r="F80" s="37">
        <v>114.98725140234575</v>
      </c>
      <c r="G80" s="38"/>
      <c r="H80" s="129">
        <v>22.813</v>
      </c>
      <c r="I80" s="130">
        <v>22.66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15</v>
      </c>
      <c r="D82" s="28">
        <v>15</v>
      </c>
      <c r="E82" s="28">
        <v>15</v>
      </c>
      <c r="F82" s="29"/>
      <c r="G82" s="29"/>
      <c r="H82" s="128">
        <v>0.01</v>
      </c>
      <c r="I82" s="128">
        <v>0.01</v>
      </c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>
        <v>15</v>
      </c>
      <c r="D84" s="36">
        <v>15</v>
      </c>
      <c r="E84" s="36">
        <v>15</v>
      </c>
      <c r="F84" s="37">
        <v>100</v>
      </c>
      <c r="G84" s="38"/>
      <c r="H84" s="129">
        <v>0.01</v>
      </c>
      <c r="I84" s="130">
        <v>0.01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43226</v>
      </c>
      <c r="D87" s="47">
        <v>36404</v>
      </c>
      <c r="E87" s="47">
        <v>41486</v>
      </c>
      <c r="F87" s="48">
        <v>113.96000439512142</v>
      </c>
      <c r="G87" s="38"/>
      <c r="H87" s="133">
        <v>39.913999999999994</v>
      </c>
      <c r="I87" s="134">
        <v>34.126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18</v>
      </c>
      <c r="D19" s="28"/>
      <c r="E19" s="28"/>
      <c r="F19" s="29"/>
      <c r="G19" s="29"/>
      <c r="H19" s="128">
        <v>0.018</v>
      </c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18</v>
      </c>
      <c r="D22" s="36"/>
      <c r="E22" s="36"/>
      <c r="F22" s="37"/>
      <c r="G22" s="38"/>
      <c r="H22" s="129">
        <v>0.018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601</v>
      </c>
      <c r="D24" s="36">
        <v>696</v>
      </c>
      <c r="E24" s="36">
        <v>1000</v>
      </c>
      <c r="F24" s="37">
        <v>143.67816091954023</v>
      </c>
      <c r="G24" s="38"/>
      <c r="H24" s="129">
        <v>0.666</v>
      </c>
      <c r="I24" s="130">
        <v>0.527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369</v>
      </c>
      <c r="D26" s="36">
        <v>320</v>
      </c>
      <c r="E26" s="36">
        <v>300</v>
      </c>
      <c r="F26" s="37">
        <v>93.75</v>
      </c>
      <c r="G26" s="38"/>
      <c r="H26" s="129">
        <v>0.386</v>
      </c>
      <c r="I26" s="130">
        <v>0.3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2977</v>
      </c>
      <c r="D28" s="28">
        <v>2774</v>
      </c>
      <c r="E28" s="28">
        <v>2700</v>
      </c>
      <c r="F28" s="29"/>
      <c r="G28" s="29"/>
      <c r="H28" s="128">
        <v>4.391</v>
      </c>
      <c r="I28" s="128">
        <v>4.2</v>
      </c>
      <c r="J28" s="128"/>
      <c r="K28" s="30"/>
    </row>
    <row r="29" spans="1:11" s="31" customFormat="1" ht="11.25" customHeight="1">
      <c r="A29" s="33" t="s">
        <v>21</v>
      </c>
      <c r="B29" s="27"/>
      <c r="C29" s="28">
        <v>704</v>
      </c>
      <c r="D29" s="28">
        <v>1218</v>
      </c>
      <c r="E29" s="28">
        <v>1900</v>
      </c>
      <c r="F29" s="29"/>
      <c r="G29" s="29"/>
      <c r="H29" s="128">
        <v>0.734</v>
      </c>
      <c r="I29" s="128">
        <v>1.035</v>
      </c>
      <c r="J29" s="128"/>
      <c r="K29" s="30"/>
    </row>
    <row r="30" spans="1:11" s="31" customFormat="1" ht="11.25" customHeight="1">
      <c r="A30" s="33" t="s">
        <v>22</v>
      </c>
      <c r="B30" s="27"/>
      <c r="C30" s="28">
        <v>5730</v>
      </c>
      <c r="D30" s="28">
        <v>5842</v>
      </c>
      <c r="E30" s="28">
        <v>5300</v>
      </c>
      <c r="F30" s="29"/>
      <c r="G30" s="29"/>
      <c r="H30" s="128">
        <v>4.102</v>
      </c>
      <c r="I30" s="128">
        <v>4.139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9411</v>
      </c>
      <c r="D31" s="36">
        <v>9834</v>
      </c>
      <c r="E31" s="36">
        <v>9900</v>
      </c>
      <c r="F31" s="37">
        <v>100.67114093959732</v>
      </c>
      <c r="G31" s="38"/>
      <c r="H31" s="129">
        <v>9.227</v>
      </c>
      <c r="I31" s="130">
        <v>9.374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>
        <v>6</v>
      </c>
      <c r="D34" s="28">
        <v>165</v>
      </c>
      <c r="E34" s="28">
        <v>60</v>
      </c>
      <c r="F34" s="29"/>
      <c r="G34" s="29"/>
      <c r="H34" s="128">
        <v>0.012</v>
      </c>
      <c r="I34" s="128">
        <v>0.355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311</v>
      </c>
      <c r="D35" s="28">
        <v>343</v>
      </c>
      <c r="E35" s="28">
        <v>150</v>
      </c>
      <c r="F35" s="29"/>
      <c r="G35" s="29"/>
      <c r="H35" s="128">
        <v>0.534</v>
      </c>
      <c r="I35" s="128">
        <v>0.446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25</v>
      </c>
      <c r="D36" s="28">
        <v>77</v>
      </c>
      <c r="E36" s="28">
        <v>65</v>
      </c>
      <c r="F36" s="29"/>
      <c r="G36" s="29"/>
      <c r="H36" s="128">
        <v>0.036</v>
      </c>
      <c r="I36" s="128">
        <v>0.027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342</v>
      </c>
      <c r="D37" s="36">
        <v>585</v>
      </c>
      <c r="E37" s="36">
        <v>275</v>
      </c>
      <c r="F37" s="37">
        <v>47.00854700854701</v>
      </c>
      <c r="G37" s="38"/>
      <c r="H37" s="129">
        <v>0.5820000000000001</v>
      </c>
      <c r="I37" s="130">
        <v>0.828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99</v>
      </c>
      <c r="D41" s="28">
        <v>87</v>
      </c>
      <c r="E41" s="28">
        <v>120</v>
      </c>
      <c r="F41" s="29"/>
      <c r="G41" s="29"/>
      <c r="H41" s="128">
        <v>0.073</v>
      </c>
      <c r="I41" s="128">
        <v>0.026</v>
      </c>
      <c r="J41" s="128"/>
      <c r="K41" s="30"/>
    </row>
    <row r="42" spans="1:11" s="31" customFormat="1" ht="11.25" customHeight="1">
      <c r="A42" s="33" t="s">
        <v>31</v>
      </c>
      <c r="B42" s="27"/>
      <c r="C42" s="28">
        <v>5499</v>
      </c>
      <c r="D42" s="28">
        <v>5846</v>
      </c>
      <c r="E42" s="28">
        <v>7319</v>
      </c>
      <c r="F42" s="29"/>
      <c r="G42" s="29"/>
      <c r="H42" s="128">
        <v>7.275</v>
      </c>
      <c r="I42" s="128">
        <v>5.971</v>
      </c>
      <c r="J42" s="128"/>
      <c r="K42" s="30"/>
    </row>
    <row r="43" spans="1:11" s="31" customFormat="1" ht="11.25" customHeight="1">
      <c r="A43" s="33" t="s">
        <v>32</v>
      </c>
      <c r="B43" s="27"/>
      <c r="C43" s="28">
        <v>1552</v>
      </c>
      <c r="D43" s="28">
        <v>2020</v>
      </c>
      <c r="E43" s="28">
        <v>2020</v>
      </c>
      <c r="F43" s="29"/>
      <c r="G43" s="29"/>
      <c r="H43" s="128">
        <v>1.299</v>
      </c>
      <c r="I43" s="128">
        <v>0.765</v>
      </c>
      <c r="J43" s="128"/>
      <c r="K43" s="30"/>
    </row>
    <row r="44" spans="1:11" s="31" customFormat="1" ht="11.25" customHeight="1">
      <c r="A44" s="33" t="s">
        <v>33</v>
      </c>
      <c r="B44" s="27"/>
      <c r="C44" s="28">
        <v>10159</v>
      </c>
      <c r="D44" s="28">
        <v>11645</v>
      </c>
      <c r="E44" s="28">
        <v>12480</v>
      </c>
      <c r="F44" s="29"/>
      <c r="G44" s="29"/>
      <c r="H44" s="128">
        <v>13.648</v>
      </c>
      <c r="I44" s="128">
        <v>4.804</v>
      </c>
      <c r="J44" s="128"/>
      <c r="K44" s="30"/>
    </row>
    <row r="45" spans="1:11" s="31" customFormat="1" ht="11.25" customHeight="1">
      <c r="A45" s="33" t="s">
        <v>34</v>
      </c>
      <c r="B45" s="27"/>
      <c r="C45" s="28">
        <v>1377</v>
      </c>
      <c r="D45" s="28">
        <v>2094</v>
      </c>
      <c r="E45" s="28">
        <v>3400</v>
      </c>
      <c r="F45" s="29"/>
      <c r="G45" s="29"/>
      <c r="H45" s="128">
        <v>1.486</v>
      </c>
      <c r="I45" s="128">
        <v>1.839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4134</v>
      </c>
      <c r="D46" s="28">
        <v>4734</v>
      </c>
      <c r="E46" s="28">
        <v>4750</v>
      </c>
      <c r="F46" s="29"/>
      <c r="G46" s="29"/>
      <c r="H46" s="128">
        <v>4.173</v>
      </c>
      <c r="I46" s="128">
        <v>2.92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437</v>
      </c>
      <c r="D47" s="28">
        <v>709</v>
      </c>
      <c r="E47" s="28">
        <v>3650</v>
      </c>
      <c r="F47" s="139"/>
      <c r="G47" s="29"/>
      <c r="H47" s="128">
        <v>0.663</v>
      </c>
      <c r="I47" s="128">
        <v>0.623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5830</v>
      </c>
      <c r="D48" s="28">
        <v>4583</v>
      </c>
      <c r="E48" s="28">
        <v>4500</v>
      </c>
      <c r="F48" s="29"/>
      <c r="G48" s="29"/>
      <c r="H48" s="128">
        <v>5.83</v>
      </c>
      <c r="I48" s="128">
        <v>2.292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3404</v>
      </c>
      <c r="D49" s="28">
        <v>3919</v>
      </c>
      <c r="E49" s="28">
        <v>3919</v>
      </c>
      <c r="F49" s="29"/>
      <c r="G49" s="29"/>
      <c r="H49" s="128">
        <v>1.171</v>
      </c>
      <c r="I49" s="128">
        <v>2.065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32491</v>
      </c>
      <c r="D50" s="36">
        <v>35637</v>
      </c>
      <c r="E50" s="36">
        <v>42158</v>
      </c>
      <c r="F50" s="37">
        <v>118.29839773269354</v>
      </c>
      <c r="G50" s="38"/>
      <c r="H50" s="129">
        <v>35.618</v>
      </c>
      <c r="I50" s="130">
        <v>21.305000000000003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786</v>
      </c>
      <c r="D52" s="36">
        <v>1123</v>
      </c>
      <c r="E52" s="36">
        <v>1515</v>
      </c>
      <c r="F52" s="37">
        <v>134.90650044523596</v>
      </c>
      <c r="G52" s="38"/>
      <c r="H52" s="129">
        <v>0.794</v>
      </c>
      <c r="I52" s="130">
        <v>1.134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6701</v>
      </c>
      <c r="D54" s="28">
        <v>5606</v>
      </c>
      <c r="E54" s="28">
        <v>6200</v>
      </c>
      <c r="F54" s="29"/>
      <c r="G54" s="29"/>
      <c r="H54" s="128">
        <v>7.883</v>
      </c>
      <c r="I54" s="128">
        <v>4.7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3650</v>
      </c>
      <c r="D55" s="28">
        <v>3650</v>
      </c>
      <c r="E55" s="28">
        <v>2674</v>
      </c>
      <c r="F55" s="29"/>
      <c r="G55" s="29"/>
      <c r="H55" s="128">
        <v>3.825</v>
      </c>
      <c r="I55" s="128">
        <v>3.825</v>
      </c>
      <c r="J55" s="128"/>
      <c r="K55" s="30"/>
    </row>
    <row r="56" spans="1:11" s="31" customFormat="1" ht="11.25" customHeight="1">
      <c r="A56" s="33" t="s">
        <v>43</v>
      </c>
      <c r="B56" s="27"/>
      <c r="C56" s="28">
        <v>8013</v>
      </c>
      <c r="D56" s="28">
        <v>7550</v>
      </c>
      <c r="E56" s="28">
        <v>6950</v>
      </c>
      <c r="F56" s="29"/>
      <c r="G56" s="29"/>
      <c r="H56" s="128">
        <v>7.422</v>
      </c>
      <c r="I56" s="128">
        <v>5.75</v>
      </c>
      <c r="J56" s="128"/>
      <c r="K56" s="30"/>
    </row>
    <row r="57" spans="1:11" s="31" customFormat="1" ht="11.25" customHeight="1">
      <c r="A57" s="33" t="s">
        <v>44</v>
      </c>
      <c r="B57" s="27"/>
      <c r="C57" s="28">
        <v>4032</v>
      </c>
      <c r="D57" s="28">
        <v>3598</v>
      </c>
      <c r="E57" s="28">
        <v>3454</v>
      </c>
      <c r="F57" s="29"/>
      <c r="G57" s="29"/>
      <c r="H57" s="128">
        <v>3.37</v>
      </c>
      <c r="I57" s="128">
        <v>2.847</v>
      </c>
      <c r="J57" s="128"/>
      <c r="K57" s="30"/>
    </row>
    <row r="58" spans="1:11" s="31" customFormat="1" ht="11.25" customHeight="1">
      <c r="A58" s="33" t="s">
        <v>45</v>
      </c>
      <c r="B58" s="27"/>
      <c r="C58" s="28">
        <v>5207</v>
      </c>
      <c r="D58" s="28">
        <v>4933</v>
      </c>
      <c r="E58" s="28">
        <v>4850</v>
      </c>
      <c r="F58" s="29"/>
      <c r="G58" s="29"/>
      <c r="H58" s="128">
        <v>5.205</v>
      </c>
      <c r="I58" s="128">
        <v>3.174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27603</v>
      </c>
      <c r="D59" s="36">
        <v>25337</v>
      </c>
      <c r="E59" s="36">
        <v>24128</v>
      </c>
      <c r="F59" s="37">
        <v>95.22832221652129</v>
      </c>
      <c r="G59" s="38"/>
      <c r="H59" s="129">
        <v>27.705</v>
      </c>
      <c r="I59" s="130">
        <v>20.296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209</v>
      </c>
      <c r="D61" s="28"/>
      <c r="E61" s="28">
        <v>250</v>
      </c>
      <c r="F61" s="29"/>
      <c r="G61" s="29"/>
      <c r="H61" s="128">
        <v>0.206</v>
      </c>
      <c r="I61" s="128">
        <v>0.086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19</v>
      </c>
      <c r="D62" s="28">
        <v>19</v>
      </c>
      <c r="E62" s="28">
        <v>19</v>
      </c>
      <c r="F62" s="29"/>
      <c r="G62" s="29"/>
      <c r="H62" s="128">
        <v>0.01</v>
      </c>
      <c r="I62" s="128">
        <v>0.01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171</v>
      </c>
      <c r="D63" s="28">
        <v>171</v>
      </c>
      <c r="E63" s="28">
        <v>109</v>
      </c>
      <c r="F63" s="29"/>
      <c r="G63" s="29"/>
      <c r="H63" s="128">
        <v>0.289</v>
      </c>
      <c r="I63" s="128">
        <v>0.286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399</v>
      </c>
      <c r="D64" s="36">
        <v>190</v>
      </c>
      <c r="E64" s="36">
        <v>378</v>
      </c>
      <c r="F64" s="37">
        <v>198.94736842105263</v>
      </c>
      <c r="G64" s="38"/>
      <c r="H64" s="129">
        <v>0.505</v>
      </c>
      <c r="I64" s="130">
        <v>0.38199999999999995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223</v>
      </c>
      <c r="D66" s="36">
        <v>129</v>
      </c>
      <c r="E66" s="36">
        <v>200</v>
      </c>
      <c r="F66" s="37">
        <v>155.03875968992247</v>
      </c>
      <c r="G66" s="38"/>
      <c r="H66" s="129">
        <v>0.417</v>
      </c>
      <c r="I66" s="130">
        <v>0.165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323</v>
      </c>
      <c r="D68" s="28">
        <v>200</v>
      </c>
      <c r="E68" s="28">
        <v>350</v>
      </c>
      <c r="F68" s="29"/>
      <c r="G68" s="29"/>
      <c r="H68" s="128">
        <v>0.277</v>
      </c>
      <c r="I68" s="128">
        <v>0.22</v>
      </c>
      <c r="J68" s="128"/>
      <c r="K68" s="30"/>
    </row>
    <row r="69" spans="1:11" s="31" customFormat="1" ht="11.25" customHeight="1">
      <c r="A69" s="33" t="s">
        <v>53</v>
      </c>
      <c r="B69" s="27"/>
      <c r="C69" s="28">
        <v>172</v>
      </c>
      <c r="D69" s="28">
        <v>50</v>
      </c>
      <c r="E69" s="28">
        <v>250</v>
      </c>
      <c r="F69" s="29"/>
      <c r="G69" s="29"/>
      <c r="H69" s="128">
        <v>0.161</v>
      </c>
      <c r="I69" s="128">
        <v>0.045</v>
      </c>
      <c r="J69" s="128"/>
      <c r="K69" s="30"/>
    </row>
    <row r="70" spans="1:11" s="22" customFormat="1" ht="11.25" customHeight="1">
      <c r="A70" s="34" t="s">
        <v>54</v>
      </c>
      <c r="B70" s="35"/>
      <c r="C70" s="36">
        <v>495</v>
      </c>
      <c r="D70" s="36">
        <v>250</v>
      </c>
      <c r="E70" s="36">
        <v>600</v>
      </c>
      <c r="F70" s="37">
        <v>240</v>
      </c>
      <c r="G70" s="38"/>
      <c r="H70" s="129">
        <v>0.43800000000000006</v>
      </c>
      <c r="I70" s="130">
        <v>0.265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155</v>
      </c>
      <c r="D72" s="28">
        <v>130</v>
      </c>
      <c r="E72" s="28">
        <v>130</v>
      </c>
      <c r="F72" s="29"/>
      <c r="G72" s="29"/>
      <c r="H72" s="128">
        <v>0.186</v>
      </c>
      <c r="I72" s="128">
        <v>0.063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1045</v>
      </c>
      <c r="D73" s="28">
        <v>942</v>
      </c>
      <c r="E73" s="28">
        <v>1040</v>
      </c>
      <c r="F73" s="29"/>
      <c r="G73" s="29"/>
      <c r="H73" s="128">
        <v>0.557</v>
      </c>
      <c r="I73" s="128">
        <v>1.27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402</v>
      </c>
      <c r="D74" s="28">
        <v>145</v>
      </c>
      <c r="E74" s="28">
        <v>150</v>
      </c>
      <c r="F74" s="29"/>
      <c r="G74" s="29"/>
      <c r="H74" s="128">
        <v>0.403</v>
      </c>
      <c r="I74" s="128">
        <v>0.144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2068</v>
      </c>
      <c r="D75" s="28">
        <v>1448</v>
      </c>
      <c r="E75" s="28">
        <v>1750</v>
      </c>
      <c r="F75" s="29"/>
      <c r="G75" s="29"/>
      <c r="H75" s="128">
        <v>1.302</v>
      </c>
      <c r="I75" s="128">
        <v>0.912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65</v>
      </c>
      <c r="D76" s="28">
        <v>35</v>
      </c>
      <c r="E76" s="28">
        <v>30</v>
      </c>
      <c r="F76" s="29"/>
      <c r="G76" s="29"/>
      <c r="H76" s="128">
        <v>0.065</v>
      </c>
      <c r="I76" s="128">
        <v>0.024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45</v>
      </c>
      <c r="D77" s="28">
        <v>193</v>
      </c>
      <c r="E77" s="28">
        <v>52</v>
      </c>
      <c r="F77" s="29"/>
      <c r="G77" s="29"/>
      <c r="H77" s="128">
        <v>0.044</v>
      </c>
      <c r="I77" s="128">
        <v>0.175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2040</v>
      </c>
      <c r="D78" s="28">
        <v>3000</v>
      </c>
      <c r="E78" s="28">
        <v>2500</v>
      </c>
      <c r="F78" s="29"/>
      <c r="G78" s="29"/>
      <c r="H78" s="128">
        <v>2.448</v>
      </c>
      <c r="I78" s="128">
        <v>3.3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1170</v>
      </c>
      <c r="D79" s="28">
        <v>840</v>
      </c>
      <c r="E79" s="28">
        <v>840</v>
      </c>
      <c r="F79" s="29"/>
      <c r="G79" s="29"/>
      <c r="H79" s="128">
        <v>1.008</v>
      </c>
      <c r="I79" s="128">
        <v>0.924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6990</v>
      </c>
      <c r="D80" s="36">
        <v>6733</v>
      </c>
      <c r="E80" s="36">
        <v>6492</v>
      </c>
      <c r="F80" s="37">
        <v>96.42061488192485</v>
      </c>
      <c r="G80" s="38"/>
      <c r="H80" s="129">
        <v>6.013000000000001</v>
      </c>
      <c r="I80" s="130">
        <v>6.812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>
        <v>4</v>
      </c>
      <c r="D83" s="28">
        <v>4</v>
      </c>
      <c r="E83" s="28">
        <v>4</v>
      </c>
      <c r="F83" s="29"/>
      <c r="G83" s="29"/>
      <c r="H83" s="128">
        <v>0.002</v>
      </c>
      <c r="I83" s="128">
        <v>0.002</v>
      </c>
      <c r="J83" s="128"/>
      <c r="K83" s="30"/>
    </row>
    <row r="84" spans="1:11" s="22" customFormat="1" ht="11.25" customHeight="1">
      <c r="A84" s="34" t="s">
        <v>66</v>
      </c>
      <c r="B84" s="35"/>
      <c r="C84" s="36">
        <v>4</v>
      </c>
      <c r="D84" s="36">
        <v>4</v>
      </c>
      <c r="E84" s="36">
        <v>4</v>
      </c>
      <c r="F84" s="37">
        <v>100</v>
      </c>
      <c r="G84" s="38"/>
      <c r="H84" s="129">
        <v>0.002</v>
      </c>
      <c r="I84" s="130">
        <v>0.002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79732</v>
      </c>
      <c r="D87" s="47">
        <v>80838</v>
      </c>
      <c r="E87" s="47">
        <v>86950</v>
      </c>
      <c r="F87" s="48">
        <v>107.56080061357282</v>
      </c>
      <c r="G87" s="38"/>
      <c r="H87" s="133">
        <v>82.371</v>
      </c>
      <c r="I87" s="134">
        <v>61.39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86</v>
      </c>
      <c r="D28" s="28">
        <v>11</v>
      </c>
      <c r="E28" s="28">
        <v>15</v>
      </c>
      <c r="F28" s="29"/>
      <c r="G28" s="29"/>
      <c r="H28" s="128">
        <v>0.242</v>
      </c>
      <c r="I28" s="128">
        <v>0.011</v>
      </c>
      <c r="J28" s="128"/>
      <c r="K28" s="30"/>
    </row>
    <row r="29" spans="1:11" s="31" customFormat="1" ht="11.25" customHeight="1">
      <c r="A29" s="33" t="s">
        <v>21</v>
      </c>
      <c r="B29" s="27"/>
      <c r="C29" s="28">
        <v>736</v>
      </c>
      <c r="D29" s="28">
        <v>1513</v>
      </c>
      <c r="E29" s="28">
        <v>1600</v>
      </c>
      <c r="F29" s="29"/>
      <c r="G29" s="29"/>
      <c r="H29" s="128">
        <v>0.694</v>
      </c>
      <c r="I29" s="128">
        <v>1.13</v>
      </c>
      <c r="J29" s="128"/>
      <c r="K29" s="30"/>
    </row>
    <row r="30" spans="1:11" s="31" customFormat="1" ht="11.25" customHeight="1">
      <c r="A30" s="33" t="s">
        <v>22</v>
      </c>
      <c r="B30" s="27"/>
      <c r="C30" s="28">
        <v>775</v>
      </c>
      <c r="D30" s="28">
        <v>804</v>
      </c>
      <c r="E30" s="28">
        <v>800</v>
      </c>
      <c r="F30" s="29"/>
      <c r="G30" s="29"/>
      <c r="H30" s="128">
        <v>1.082</v>
      </c>
      <c r="I30" s="128">
        <v>1.012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1597</v>
      </c>
      <c r="D31" s="36">
        <v>2328</v>
      </c>
      <c r="E31" s="36">
        <v>2415</v>
      </c>
      <c r="F31" s="37">
        <v>103.73711340206185</v>
      </c>
      <c r="G31" s="38"/>
      <c r="H31" s="129">
        <v>2.018</v>
      </c>
      <c r="I31" s="130">
        <v>2.1529999999999996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55</v>
      </c>
      <c r="D33" s="28">
        <v>43</v>
      </c>
      <c r="E33" s="28">
        <v>40</v>
      </c>
      <c r="F33" s="29"/>
      <c r="G33" s="29"/>
      <c r="H33" s="128">
        <v>0.038</v>
      </c>
      <c r="I33" s="128">
        <v>0.033</v>
      </c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>
        <v>38</v>
      </c>
      <c r="D35" s="28">
        <v>35</v>
      </c>
      <c r="E35" s="28">
        <v>29</v>
      </c>
      <c r="F35" s="29"/>
      <c r="G35" s="29"/>
      <c r="H35" s="128">
        <v>0.038</v>
      </c>
      <c r="I35" s="128">
        <v>0.032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23</v>
      </c>
      <c r="D36" s="28">
        <v>28</v>
      </c>
      <c r="E36" s="28">
        <v>27</v>
      </c>
      <c r="F36" s="29"/>
      <c r="G36" s="29"/>
      <c r="H36" s="128">
        <v>0.042</v>
      </c>
      <c r="I36" s="128">
        <v>0.038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116</v>
      </c>
      <c r="D37" s="36">
        <v>106</v>
      </c>
      <c r="E37" s="36">
        <v>96</v>
      </c>
      <c r="F37" s="37">
        <v>90.56603773584905</v>
      </c>
      <c r="G37" s="38"/>
      <c r="H37" s="129">
        <v>0.118</v>
      </c>
      <c r="I37" s="130">
        <v>0.10300000000000001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30</v>
      </c>
      <c r="D41" s="28">
        <v>28</v>
      </c>
      <c r="E41" s="28">
        <v>150</v>
      </c>
      <c r="F41" s="29"/>
      <c r="G41" s="29"/>
      <c r="H41" s="128">
        <v>0.031</v>
      </c>
      <c r="I41" s="128">
        <v>0.015</v>
      </c>
      <c r="J41" s="128"/>
      <c r="K41" s="30"/>
    </row>
    <row r="42" spans="1:11" s="31" customFormat="1" ht="11.25" customHeight="1">
      <c r="A42" s="33" t="s">
        <v>31</v>
      </c>
      <c r="B42" s="27"/>
      <c r="C42" s="28">
        <v>1347</v>
      </c>
      <c r="D42" s="28">
        <v>1390</v>
      </c>
      <c r="E42" s="28">
        <v>1745</v>
      </c>
      <c r="F42" s="29"/>
      <c r="G42" s="29"/>
      <c r="H42" s="128">
        <v>1.76</v>
      </c>
      <c r="I42" s="128">
        <v>1.668</v>
      </c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>
        <v>216</v>
      </c>
      <c r="D44" s="28">
        <v>160</v>
      </c>
      <c r="E44" s="28">
        <v>160</v>
      </c>
      <c r="F44" s="29"/>
      <c r="G44" s="29"/>
      <c r="H44" s="128">
        <v>0.302</v>
      </c>
      <c r="I44" s="128">
        <v>0.064</v>
      </c>
      <c r="J44" s="128"/>
      <c r="K44" s="30"/>
    </row>
    <row r="45" spans="1:11" s="31" customFormat="1" ht="11.25" customHeight="1">
      <c r="A45" s="33" t="s">
        <v>34</v>
      </c>
      <c r="B45" s="27"/>
      <c r="C45" s="28">
        <v>4</v>
      </c>
      <c r="D45" s="28">
        <v>73</v>
      </c>
      <c r="E45" s="28">
        <v>820</v>
      </c>
      <c r="F45" s="139"/>
      <c r="G45" s="29"/>
      <c r="H45" s="128">
        <v>0.003</v>
      </c>
      <c r="I45" s="128">
        <v>0.051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206</v>
      </c>
      <c r="D46" s="28">
        <v>355</v>
      </c>
      <c r="E46" s="28">
        <v>360</v>
      </c>
      <c r="F46" s="29"/>
      <c r="G46" s="29"/>
      <c r="H46" s="128">
        <v>0.189</v>
      </c>
      <c r="I46" s="128">
        <v>0.213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3759</v>
      </c>
      <c r="D47" s="28">
        <v>5085</v>
      </c>
      <c r="E47" s="28">
        <v>15150</v>
      </c>
      <c r="F47" s="139"/>
      <c r="G47" s="29"/>
      <c r="H47" s="128">
        <v>7.549</v>
      </c>
      <c r="I47" s="128">
        <v>5.136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1518</v>
      </c>
      <c r="D48" s="28">
        <v>1412</v>
      </c>
      <c r="E48" s="28">
        <v>1400</v>
      </c>
      <c r="F48" s="29"/>
      <c r="G48" s="29"/>
      <c r="H48" s="128">
        <v>1.366</v>
      </c>
      <c r="I48" s="128">
        <v>0.847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185</v>
      </c>
      <c r="D49" s="28">
        <v>99</v>
      </c>
      <c r="E49" s="28">
        <v>100</v>
      </c>
      <c r="F49" s="29"/>
      <c r="G49" s="29"/>
      <c r="H49" s="128">
        <v>0.104</v>
      </c>
      <c r="I49" s="128">
        <v>0.04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7265</v>
      </c>
      <c r="D50" s="36">
        <v>8602</v>
      </c>
      <c r="E50" s="36">
        <v>19885</v>
      </c>
      <c r="F50" s="37">
        <v>231.16717042548245</v>
      </c>
      <c r="G50" s="38"/>
      <c r="H50" s="129">
        <v>11.303999999999998</v>
      </c>
      <c r="I50" s="130">
        <v>8.033999999999999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1313</v>
      </c>
      <c r="D52" s="36">
        <v>1324</v>
      </c>
      <c r="E52" s="36">
        <v>1810</v>
      </c>
      <c r="F52" s="37">
        <v>136.70694864048338</v>
      </c>
      <c r="G52" s="38"/>
      <c r="H52" s="129">
        <v>1.318</v>
      </c>
      <c r="I52" s="130">
        <v>1.384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7627</v>
      </c>
      <c r="D54" s="28">
        <v>8208</v>
      </c>
      <c r="E54" s="28">
        <v>8850</v>
      </c>
      <c r="F54" s="29"/>
      <c r="G54" s="29"/>
      <c r="H54" s="128">
        <v>7.611</v>
      </c>
      <c r="I54" s="128">
        <v>6.854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2402</v>
      </c>
      <c r="D55" s="28">
        <v>2400</v>
      </c>
      <c r="E55" s="28">
        <v>2294</v>
      </c>
      <c r="F55" s="29"/>
      <c r="G55" s="29"/>
      <c r="H55" s="128">
        <v>2.309</v>
      </c>
      <c r="I55" s="128">
        <v>2.3</v>
      </c>
      <c r="J55" s="128"/>
      <c r="K55" s="30"/>
    </row>
    <row r="56" spans="1:11" s="31" customFormat="1" ht="11.25" customHeight="1">
      <c r="A56" s="33" t="s">
        <v>43</v>
      </c>
      <c r="B56" s="27"/>
      <c r="C56" s="28">
        <v>12401</v>
      </c>
      <c r="D56" s="28">
        <v>12900</v>
      </c>
      <c r="E56" s="28">
        <v>16100</v>
      </c>
      <c r="F56" s="29"/>
      <c r="G56" s="29"/>
      <c r="H56" s="128">
        <v>12.96</v>
      </c>
      <c r="I56" s="128">
        <v>9.82</v>
      </c>
      <c r="J56" s="128"/>
      <c r="K56" s="30"/>
    </row>
    <row r="57" spans="1:11" s="31" customFormat="1" ht="11.25" customHeight="1">
      <c r="A57" s="33" t="s">
        <v>44</v>
      </c>
      <c r="B57" s="27"/>
      <c r="C57" s="28">
        <v>4462</v>
      </c>
      <c r="D57" s="28">
        <v>4569</v>
      </c>
      <c r="E57" s="28">
        <v>5037</v>
      </c>
      <c r="F57" s="29"/>
      <c r="G57" s="29"/>
      <c r="H57" s="128">
        <v>3.572</v>
      </c>
      <c r="I57" s="128">
        <v>3.674</v>
      </c>
      <c r="J57" s="128"/>
      <c r="K57" s="30"/>
    </row>
    <row r="58" spans="1:11" s="31" customFormat="1" ht="11.25" customHeight="1">
      <c r="A58" s="33" t="s">
        <v>45</v>
      </c>
      <c r="B58" s="27"/>
      <c r="C58" s="28">
        <v>4211</v>
      </c>
      <c r="D58" s="28">
        <v>4763</v>
      </c>
      <c r="E58" s="28">
        <v>4700</v>
      </c>
      <c r="F58" s="29"/>
      <c r="G58" s="29"/>
      <c r="H58" s="128">
        <v>4.329</v>
      </c>
      <c r="I58" s="128">
        <v>2.946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31103</v>
      </c>
      <c r="D59" s="36">
        <v>32840</v>
      </c>
      <c r="E59" s="36">
        <v>36981</v>
      </c>
      <c r="F59" s="37">
        <v>112.60962241169305</v>
      </c>
      <c r="G59" s="38"/>
      <c r="H59" s="129">
        <v>30.781000000000002</v>
      </c>
      <c r="I59" s="130">
        <v>25.594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50</v>
      </c>
      <c r="D61" s="28">
        <v>70</v>
      </c>
      <c r="E61" s="28">
        <v>75</v>
      </c>
      <c r="F61" s="29"/>
      <c r="G61" s="29"/>
      <c r="H61" s="128">
        <v>0.04</v>
      </c>
      <c r="I61" s="128">
        <v>0.03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2</v>
      </c>
      <c r="D62" s="28">
        <v>2</v>
      </c>
      <c r="E62" s="28">
        <v>3</v>
      </c>
      <c r="F62" s="29"/>
      <c r="G62" s="29"/>
      <c r="H62" s="128">
        <v>0.001</v>
      </c>
      <c r="I62" s="128">
        <v>0.001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361</v>
      </c>
      <c r="D63" s="28">
        <v>371</v>
      </c>
      <c r="E63" s="28">
        <v>453</v>
      </c>
      <c r="F63" s="29"/>
      <c r="G63" s="29"/>
      <c r="H63" s="128">
        <v>0.441</v>
      </c>
      <c r="I63" s="128">
        <v>0.293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413</v>
      </c>
      <c r="D64" s="36">
        <v>443</v>
      </c>
      <c r="E64" s="36">
        <v>531</v>
      </c>
      <c r="F64" s="37">
        <v>119.86455981941309</v>
      </c>
      <c r="G64" s="38"/>
      <c r="H64" s="129">
        <v>0.482</v>
      </c>
      <c r="I64" s="130">
        <v>0.32399999999999995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110</v>
      </c>
      <c r="D66" s="36">
        <v>92</v>
      </c>
      <c r="E66" s="36">
        <v>100</v>
      </c>
      <c r="F66" s="37">
        <v>108.69565217391305</v>
      </c>
      <c r="G66" s="38"/>
      <c r="H66" s="129">
        <v>0.118</v>
      </c>
      <c r="I66" s="130">
        <v>0.13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179</v>
      </c>
      <c r="D72" s="28">
        <v>185</v>
      </c>
      <c r="E72" s="28">
        <v>185</v>
      </c>
      <c r="F72" s="29"/>
      <c r="G72" s="29"/>
      <c r="H72" s="128">
        <v>0.237</v>
      </c>
      <c r="I72" s="128">
        <v>0.12</v>
      </c>
      <c r="J72" s="128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>
        <v>78</v>
      </c>
      <c r="F73" s="29"/>
      <c r="G73" s="29"/>
      <c r="H73" s="128"/>
      <c r="I73" s="128"/>
      <c r="J73" s="128"/>
      <c r="K73" s="30"/>
    </row>
    <row r="74" spans="1:11" s="31" customFormat="1" ht="11.25" customHeight="1">
      <c r="A74" s="33" t="s">
        <v>57</v>
      </c>
      <c r="B74" s="27"/>
      <c r="C74" s="28">
        <v>38</v>
      </c>
      <c r="D74" s="28">
        <v>4</v>
      </c>
      <c r="E74" s="28"/>
      <c r="F74" s="29"/>
      <c r="G74" s="29"/>
      <c r="H74" s="128">
        <v>0.038</v>
      </c>
      <c r="I74" s="128">
        <v>0.004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937</v>
      </c>
      <c r="D75" s="28">
        <v>310</v>
      </c>
      <c r="E75" s="28">
        <v>550</v>
      </c>
      <c r="F75" s="29"/>
      <c r="G75" s="29"/>
      <c r="H75" s="128">
        <v>0.703</v>
      </c>
      <c r="I75" s="128">
        <v>0.233</v>
      </c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>
        <v>19</v>
      </c>
      <c r="D77" s="28">
        <v>3</v>
      </c>
      <c r="E77" s="28">
        <v>3</v>
      </c>
      <c r="F77" s="29"/>
      <c r="G77" s="29"/>
      <c r="H77" s="128">
        <v>0.008</v>
      </c>
      <c r="I77" s="128">
        <v>0.001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99</v>
      </c>
      <c r="D78" s="28">
        <v>70</v>
      </c>
      <c r="E78" s="28">
        <v>60</v>
      </c>
      <c r="F78" s="29"/>
      <c r="G78" s="29"/>
      <c r="H78" s="128">
        <v>0.149</v>
      </c>
      <c r="I78" s="128">
        <v>0.06</v>
      </c>
      <c r="J78" s="128"/>
      <c r="K78" s="30"/>
    </row>
    <row r="79" spans="1:11" s="31" customFormat="1" ht="11.25" customHeight="1">
      <c r="A79" s="33" t="s">
        <v>62</v>
      </c>
      <c r="B79" s="27"/>
      <c r="C79" s="28"/>
      <c r="D79" s="28">
        <v>4</v>
      </c>
      <c r="E79" s="28">
        <v>4</v>
      </c>
      <c r="F79" s="29"/>
      <c r="G79" s="29"/>
      <c r="H79" s="128"/>
      <c r="I79" s="128">
        <v>0.003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1272</v>
      </c>
      <c r="D80" s="36">
        <v>576</v>
      </c>
      <c r="E80" s="36">
        <v>880</v>
      </c>
      <c r="F80" s="37">
        <v>152.77777777777777</v>
      </c>
      <c r="G80" s="38"/>
      <c r="H80" s="129">
        <v>1.135</v>
      </c>
      <c r="I80" s="130">
        <v>0.421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43189</v>
      </c>
      <c r="D87" s="47">
        <v>46311</v>
      </c>
      <c r="E87" s="47">
        <v>62698</v>
      </c>
      <c r="F87" s="48">
        <v>135.38468182505235</v>
      </c>
      <c r="G87" s="38"/>
      <c r="H87" s="133">
        <v>47.274</v>
      </c>
      <c r="I87" s="134">
        <v>38.143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24</v>
      </c>
      <c r="D9" s="28">
        <v>28</v>
      </c>
      <c r="E9" s="28">
        <v>25</v>
      </c>
      <c r="F9" s="29"/>
      <c r="G9" s="29"/>
      <c r="H9" s="128">
        <v>0.391</v>
      </c>
      <c r="I9" s="128">
        <v>0.44</v>
      </c>
      <c r="J9" s="128">
        <v>0.393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>
        <v>33</v>
      </c>
      <c r="D12" s="28">
        <v>35</v>
      </c>
      <c r="E12" s="28">
        <v>29</v>
      </c>
      <c r="F12" s="29"/>
      <c r="G12" s="29"/>
      <c r="H12" s="128">
        <v>0.559</v>
      </c>
      <c r="I12" s="128">
        <v>0.595</v>
      </c>
      <c r="J12" s="128">
        <v>0.493</v>
      </c>
      <c r="K12" s="30"/>
    </row>
    <row r="13" spans="1:11" s="22" customFormat="1" ht="11.25" customHeight="1">
      <c r="A13" s="34" t="s">
        <v>11</v>
      </c>
      <c r="B13" s="35"/>
      <c r="C13" s="36">
        <v>57</v>
      </c>
      <c r="D13" s="36">
        <v>63</v>
      </c>
      <c r="E13" s="36">
        <v>54</v>
      </c>
      <c r="F13" s="37">
        <v>85.71428571428571</v>
      </c>
      <c r="G13" s="38"/>
      <c r="H13" s="129">
        <v>0.9500000000000001</v>
      </c>
      <c r="I13" s="130">
        <v>1.035</v>
      </c>
      <c r="J13" s="130">
        <v>0.886</v>
      </c>
      <c r="K13" s="39">
        <v>85.60386473429952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>
        <v>10</v>
      </c>
      <c r="D34" s="28">
        <v>10</v>
      </c>
      <c r="E34" s="28">
        <v>8</v>
      </c>
      <c r="F34" s="29"/>
      <c r="G34" s="29"/>
      <c r="H34" s="128">
        <v>0.2</v>
      </c>
      <c r="I34" s="128">
        <v>0.2</v>
      </c>
      <c r="J34" s="128">
        <v>0.16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>
        <v>1</v>
      </c>
      <c r="F36" s="29"/>
      <c r="G36" s="29"/>
      <c r="H36" s="128"/>
      <c r="I36" s="128"/>
      <c r="J36" s="128">
        <v>0.017</v>
      </c>
      <c r="K36" s="30"/>
    </row>
    <row r="37" spans="1:11" s="22" customFormat="1" ht="11.25" customHeight="1">
      <c r="A37" s="34" t="s">
        <v>28</v>
      </c>
      <c r="B37" s="35"/>
      <c r="C37" s="36">
        <v>10</v>
      </c>
      <c r="D37" s="36">
        <v>10</v>
      </c>
      <c r="E37" s="36">
        <v>9</v>
      </c>
      <c r="F37" s="37">
        <v>90</v>
      </c>
      <c r="G37" s="38"/>
      <c r="H37" s="129">
        <v>0.2</v>
      </c>
      <c r="I37" s="130">
        <v>0.2</v>
      </c>
      <c r="J37" s="130">
        <v>0.177</v>
      </c>
      <c r="K37" s="39">
        <v>88.49999999999999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146</v>
      </c>
      <c r="D39" s="36">
        <v>140</v>
      </c>
      <c r="E39" s="36">
        <v>130</v>
      </c>
      <c r="F39" s="37">
        <v>92.85714285714286</v>
      </c>
      <c r="G39" s="38"/>
      <c r="H39" s="129">
        <v>3.176</v>
      </c>
      <c r="I39" s="130">
        <v>3.8</v>
      </c>
      <c r="J39" s="130">
        <v>2.83</v>
      </c>
      <c r="K39" s="39">
        <v>74.47368421052632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702</v>
      </c>
      <c r="D66" s="36">
        <v>690</v>
      </c>
      <c r="E66" s="36">
        <v>1012</v>
      </c>
      <c r="F66" s="37">
        <v>146.66666666666666</v>
      </c>
      <c r="G66" s="38"/>
      <c r="H66" s="129">
        <v>20.007</v>
      </c>
      <c r="I66" s="130">
        <v>20.5</v>
      </c>
      <c r="J66" s="130">
        <v>29.6</v>
      </c>
      <c r="K66" s="39">
        <v>144.390243902439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41</v>
      </c>
      <c r="D72" s="28">
        <v>52</v>
      </c>
      <c r="E72" s="28">
        <v>48</v>
      </c>
      <c r="F72" s="29"/>
      <c r="G72" s="29"/>
      <c r="H72" s="128">
        <v>0.825</v>
      </c>
      <c r="I72" s="128">
        <v>0.964</v>
      </c>
      <c r="J72" s="128">
        <v>0.967</v>
      </c>
      <c r="K72" s="30"/>
    </row>
    <row r="73" spans="1:11" s="31" customFormat="1" ht="11.25" customHeight="1">
      <c r="A73" s="33" t="s">
        <v>56</v>
      </c>
      <c r="B73" s="27"/>
      <c r="C73" s="28">
        <v>550</v>
      </c>
      <c r="D73" s="28">
        <v>550</v>
      </c>
      <c r="E73" s="28">
        <v>480</v>
      </c>
      <c r="F73" s="29"/>
      <c r="G73" s="29"/>
      <c r="H73" s="128">
        <v>17.105</v>
      </c>
      <c r="I73" s="128">
        <v>13.2</v>
      </c>
      <c r="J73" s="128">
        <v>13.2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>
        <v>34</v>
      </c>
      <c r="D75" s="28">
        <v>34</v>
      </c>
      <c r="E75" s="28">
        <v>38</v>
      </c>
      <c r="F75" s="29"/>
      <c r="G75" s="29"/>
      <c r="H75" s="128">
        <v>1.2</v>
      </c>
      <c r="I75" s="128">
        <v>1.2</v>
      </c>
      <c r="J75" s="128">
        <v>1.026</v>
      </c>
      <c r="K75" s="30"/>
    </row>
    <row r="76" spans="1:11" s="31" customFormat="1" ht="11.25" customHeight="1">
      <c r="A76" s="33" t="s">
        <v>59</v>
      </c>
      <c r="B76" s="27"/>
      <c r="C76" s="28">
        <v>10</v>
      </c>
      <c r="D76" s="28">
        <v>8</v>
      </c>
      <c r="E76" s="28">
        <v>4</v>
      </c>
      <c r="F76" s="29"/>
      <c r="G76" s="29"/>
      <c r="H76" s="128">
        <v>0.25</v>
      </c>
      <c r="I76" s="128">
        <v>0.192</v>
      </c>
      <c r="J76" s="128">
        <v>0.1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>
        <v>187</v>
      </c>
      <c r="D78" s="28">
        <v>140</v>
      </c>
      <c r="E78" s="28">
        <v>140</v>
      </c>
      <c r="F78" s="29"/>
      <c r="G78" s="29"/>
      <c r="H78" s="128">
        <v>6.493</v>
      </c>
      <c r="I78" s="128">
        <v>4.34</v>
      </c>
      <c r="J78" s="128">
        <v>3.92</v>
      </c>
      <c r="K78" s="30"/>
    </row>
    <row r="79" spans="1:11" s="31" customFormat="1" ht="11.25" customHeight="1">
      <c r="A79" s="33" t="s">
        <v>62</v>
      </c>
      <c r="B79" s="27"/>
      <c r="C79" s="28">
        <v>100</v>
      </c>
      <c r="D79" s="28">
        <v>100</v>
      </c>
      <c r="E79" s="28">
        <v>100</v>
      </c>
      <c r="F79" s="29"/>
      <c r="G79" s="29"/>
      <c r="H79" s="128">
        <v>2</v>
      </c>
      <c r="I79" s="128">
        <v>2</v>
      </c>
      <c r="J79" s="128">
        <v>2</v>
      </c>
      <c r="K79" s="30"/>
    </row>
    <row r="80" spans="1:11" s="22" customFormat="1" ht="11.25" customHeight="1">
      <c r="A80" s="40" t="s">
        <v>63</v>
      </c>
      <c r="B80" s="35"/>
      <c r="C80" s="36">
        <v>922</v>
      </c>
      <c r="D80" s="36">
        <v>884</v>
      </c>
      <c r="E80" s="36">
        <v>810</v>
      </c>
      <c r="F80" s="37">
        <v>91.6289592760181</v>
      </c>
      <c r="G80" s="38"/>
      <c r="H80" s="129">
        <v>27.872999999999998</v>
      </c>
      <c r="I80" s="130">
        <v>21.896</v>
      </c>
      <c r="J80" s="130">
        <v>21.213</v>
      </c>
      <c r="K80" s="39">
        <v>96.88070880526124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526</v>
      </c>
      <c r="D82" s="28">
        <v>526</v>
      </c>
      <c r="E82" s="28">
        <v>504</v>
      </c>
      <c r="F82" s="29"/>
      <c r="G82" s="29"/>
      <c r="H82" s="128">
        <v>13.755</v>
      </c>
      <c r="I82" s="128">
        <v>13.755</v>
      </c>
      <c r="J82" s="128">
        <v>13.359</v>
      </c>
      <c r="K82" s="30"/>
    </row>
    <row r="83" spans="1:11" s="31" customFormat="1" ht="11.25" customHeight="1">
      <c r="A83" s="33" t="s">
        <v>65</v>
      </c>
      <c r="B83" s="27"/>
      <c r="C83" s="28">
        <v>724</v>
      </c>
      <c r="D83" s="28">
        <v>724</v>
      </c>
      <c r="E83" s="28">
        <v>708</v>
      </c>
      <c r="F83" s="29"/>
      <c r="G83" s="29"/>
      <c r="H83" s="128">
        <v>14.94</v>
      </c>
      <c r="I83" s="128">
        <v>14.94</v>
      </c>
      <c r="J83" s="128">
        <v>14.553</v>
      </c>
      <c r="K83" s="30"/>
    </row>
    <row r="84" spans="1:11" s="22" customFormat="1" ht="11.25" customHeight="1">
      <c r="A84" s="34" t="s">
        <v>66</v>
      </c>
      <c r="B84" s="35"/>
      <c r="C84" s="36">
        <v>1250</v>
      </c>
      <c r="D84" s="36">
        <v>1250</v>
      </c>
      <c r="E84" s="36">
        <v>1212</v>
      </c>
      <c r="F84" s="37">
        <v>96.96</v>
      </c>
      <c r="G84" s="38"/>
      <c r="H84" s="129">
        <v>28.695</v>
      </c>
      <c r="I84" s="130">
        <v>28.695</v>
      </c>
      <c r="J84" s="130">
        <v>27.912</v>
      </c>
      <c r="K84" s="39">
        <v>97.27130162049137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3087</v>
      </c>
      <c r="D87" s="47">
        <v>3037</v>
      </c>
      <c r="E87" s="47">
        <v>3227</v>
      </c>
      <c r="F87" s="48">
        <v>106.25617385577873</v>
      </c>
      <c r="G87" s="38"/>
      <c r="H87" s="133">
        <v>80.90100000000001</v>
      </c>
      <c r="I87" s="134">
        <v>76.126</v>
      </c>
      <c r="J87" s="134">
        <v>82.618</v>
      </c>
      <c r="K87" s="48">
        <f>IF(I87&gt;0,100*J87/I87,0)</f>
        <v>108.52796679189763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zoomScalePageLayoutView="0" workbookViewId="0" topLeftCell="A1">
      <selection activeCell="T28" sqref="T28"/>
    </sheetView>
  </sheetViews>
  <sheetFormatPr defaultColWidth="11.421875" defaultRowHeight="15"/>
  <cols>
    <col min="1" max="4" width="11.421875" style="89" customWidth="1"/>
    <col min="5" max="5" width="1.8515625" style="89" customWidth="1"/>
    <col min="6" max="16384" width="11.421875" style="89" customWidth="1"/>
  </cols>
  <sheetData>
    <row r="1" spans="1:9" ht="12.75">
      <c r="A1" s="88"/>
      <c r="B1" s="88"/>
      <c r="C1" s="88"/>
      <c r="D1" s="88"/>
      <c r="E1" s="88"/>
      <c r="F1" s="88"/>
      <c r="G1" s="88"/>
      <c r="H1" s="88"/>
      <c r="I1" s="88"/>
    </row>
    <row r="2" spans="1:9" ht="12.75">
      <c r="A2" s="88"/>
      <c r="B2" s="88"/>
      <c r="C2" s="88"/>
      <c r="D2" s="88"/>
      <c r="E2" s="88"/>
      <c r="F2" s="88"/>
      <c r="G2" s="88"/>
      <c r="H2" s="88"/>
      <c r="I2" s="88"/>
    </row>
    <row r="3" spans="1:9" ht="15.75">
      <c r="A3" s="172" t="s">
        <v>209</v>
      </c>
      <c r="B3" s="172"/>
      <c r="C3" s="172"/>
      <c r="D3" s="172"/>
      <c r="E3" s="172"/>
      <c r="F3" s="172"/>
      <c r="G3" s="172"/>
      <c r="H3" s="172"/>
      <c r="I3" s="172"/>
    </row>
    <row r="4" spans="1:9" ht="12.75">
      <c r="A4" s="88"/>
      <c r="B4" s="88"/>
      <c r="C4" s="88"/>
      <c r="D4" s="88"/>
      <c r="E4" s="88"/>
      <c r="F4" s="88"/>
      <c r="G4" s="88"/>
      <c r="H4" s="88"/>
      <c r="I4" s="88"/>
    </row>
    <row r="5" spans="1:9" ht="12.75">
      <c r="A5" s="88"/>
      <c r="B5" s="88"/>
      <c r="C5" s="88"/>
      <c r="D5" s="88"/>
      <c r="E5" s="88"/>
      <c r="F5" s="88"/>
      <c r="G5" s="88"/>
      <c r="H5" s="88"/>
      <c r="I5" s="88"/>
    </row>
    <row r="6" spans="1:9" ht="12.75">
      <c r="A6" s="88"/>
      <c r="B6" s="88"/>
      <c r="C6" s="88"/>
      <c r="D6" s="88"/>
      <c r="E6" s="88"/>
      <c r="F6" s="88"/>
      <c r="G6" s="88"/>
      <c r="H6" s="88"/>
      <c r="I6" s="88"/>
    </row>
    <row r="7" spans="1:9" ht="12.75">
      <c r="A7" s="90" t="s">
        <v>210</v>
      </c>
      <c r="B7" s="91"/>
      <c r="C7" s="91"/>
      <c r="D7" s="92"/>
      <c r="E7" s="92"/>
      <c r="F7" s="92"/>
      <c r="G7" s="92"/>
      <c r="H7" s="92"/>
      <c r="I7" s="92"/>
    </row>
    <row r="8" spans="1:9" ht="12.75">
      <c r="A8" s="88"/>
      <c r="B8" s="88"/>
      <c r="C8" s="88"/>
      <c r="D8" s="88"/>
      <c r="E8" s="88"/>
      <c r="F8" s="88"/>
      <c r="G8" s="88"/>
      <c r="H8" s="88"/>
      <c r="I8" s="88"/>
    </row>
    <row r="9" spans="1:9" ht="12.75">
      <c r="A9" s="93" t="s">
        <v>211</v>
      </c>
      <c r="B9" s="88"/>
      <c r="C9" s="88"/>
      <c r="D9" s="88"/>
      <c r="E9" s="88"/>
      <c r="F9" s="88"/>
      <c r="G9" s="88"/>
      <c r="H9" s="88"/>
      <c r="I9" s="88"/>
    </row>
    <row r="10" spans="1:9" ht="12.75">
      <c r="A10" s="88"/>
      <c r="B10" s="88"/>
      <c r="C10" s="88"/>
      <c r="D10" s="88"/>
      <c r="E10" s="88"/>
      <c r="F10" s="88"/>
      <c r="G10" s="88"/>
      <c r="H10" s="88"/>
      <c r="I10" s="88"/>
    </row>
    <row r="11" spans="1:9" ht="12.75">
      <c r="A11" s="94"/>
      <c r="B11" s="95"/>
      <c r="C11" s="95"/>
      <c r="D11" s="96" t="s">
        <v>212</v>
      </c>
      <c r="E11" s="92"/>
      <c r="F11" s="94"/>
      <c r="G11" s="95"/>
      <c r="H11" s="95"/>
      <c r="I11" s="96" t="s">
        <v>212</v>
      </c>
    </row>
    <row r="12" spans="1:9" ht="12.75">
      <c r="A12" s="97"/>
      <c r="B12" s="98"/>
      <c r="C12" s="98"/>
      <c r="D12" s="99"/>
      <c r="E12" s="92"/>
      <c r="F12" s="97"/>
      <c r="G12" s="98"/>
      <c r="H12" s="98"/>
      <c r="I12" s="99"/>
    </row>
    <row r="13" spans="1:9" ht="5.25" customHeight="1">
      <c r="A13" s="100"/>
      <c r="B13" s="101"/>
      <c r="C13" s="101"/>
      <c r="D13" s="102"/>
      <c r="E13" s="92"/>
      <c r="F13" s="100"/>
      <c r="G13" s="101"/>
      <c r="H13" s="101"/>
      <c r="I13" s="102"/>
    </row>
    <row r="14" spans="1:9" ht="12.75">
      <c r="A14" s="97" t="s">
        <v>213</v>
      </c>
      <c r="B14" s="98"/>
      <c r="C14" s="98"/>
      <c r="D14" s="99">
        <v>9</v>
      </c>
      <c r="E14" s="92"/>
      <c r="F14" s="97" t="s">
        <v>245</v>
      </c>
      <c r="G14" s="98"/>
      <c r="H14" s="98"/>
      <c r="I14" s="99">
        <v>41</v>
      </c>
    </row>
    <row r="15" spans="1:9" ht="5.25" customHeight="1">
      <c r="A15" s="100"/>
      <c r="B15" s="101"/>
      <c r="C15" s="101"/>
      <c r="D15" s="102"/>
      <c r="E15" s="92"/>
      <c r="F15" s="100"/>
      <c r="G15" s="101"/>
      <c r="H15" s="101"/>
      <c r="I15" s="102"/>
    </row>
    <row r="16" spans="1:9" ht="12.75">
      <c r="A16" s="97" t="s">
        <v>214</v>
      </c>
      <c r="B16" s="98"/>
      <c r="C16" s="98"/>
      <c r="D16" s="99">
        <v>10</v>
      </c>
      <c r="E16" s="92"/>
      <c r="F16" s="97" t="s">
        <v>246</v>
      </c>
      <c r="G16" s="98"/>
      <c r="H16" s="98"/>
      <c r="I16" s="99">
        <v>42</v>
      </c>
    </row>
    <row r="17" spans="1:9" ht="5.25" customHeight="1">
      <c r="A17" s="100"/>
      <c r="B17" s="101"/>
      <c r="C17" s="101"/>
      <c r="D17" s="102"/>
      <c r="E17" s="92"/>
      <c r="F17" s="100"/>
      <c r="G17" s="101"/>
      <c r="H17" s="101"/>
      <c r="I17" s="102"/>
    </row>
    <row r="18" spans="1:9" ht="12.75">
      <c r="A18" s="97" t="s">
        <v>215</v>
      </c>
      <c r="B18" s="98"/>
      <c r="C18" s="98"/>
      <c r="D18" s="99">
        <v>11</v>
      </c>
      <c r="E18" s="92"/>
      <c r="F18" s="97" t="s">
        <v>247</v>
      </c>
      <c r="G18" s="98"/>
      <c r="H18" s="98"/>
      <c r="I18" s="99">
        <v>43</v>
      </c>
    </row>
    <row r="19" spans="1:9" ht="5.25" customHeight="1">
      <c r="A19" s="100"/>
      <c r="B19" s="101"/>
      <c r="C19" s="101"/>
      <c r="D19" s="102"/>
      <c r="E19" s="92"/>
      <c r="F19" s="100"/>
      <c r="G19" s="101"/>
      <c r="H19" s="101"/>
      <c r="I19" s="102"/>
    </row>
    <row r="20" spans="1:9" ht="12.75">
      <c r="A20" s="97" t="s">
        <v>216</v>
      </c>
      <c r="B20" s="98"/>
      <c r="C20" s="98"/>
      <c r="D20" s="99">
        <v>12</v>
      </c>
      <c r="E20" s="92"/>
      <c r="F20" s="97" t="s">
        <v>248</v>
      </c>
      <c r="G20" s="98"/>
      <c r="H20" s="98"/>
      <c r="I20" s="99">
        <v>44</v>
      </c>
    </row>
    <row r="21" spans="1:9" ht="5.25" customHeight="1">
      <c r="A21" s="100"/>
      <c r="B21" s="101"/>
      <c r="C21" s="101"/>
      <c r="D21" s="102"/>
      <c r="E21" s="92"/>
      <c r="F21" s="100"/>
      <c r="G21" s="101"/>
      <c r="H21" s="101"/>
      <c r="I21" s="102"/>
    </row>
    <row r="22" spans="1:9" ht="12.75">
      <c r="A22" s="97" t="s">
        <v>217</v>
      </c>
      <c r="B22" s="98"/>
      <c r="C22" s="98"/>
      <c r="D22" s="99">
        <v>13</v>
      </c>
      <c r="E22" s="92"/>
      <c r="F22" s="97" t="s">
        <v>249</v>
      </c>
      <c r="G22" s="98"/>
      <c r="H22" s="98"/>
      <c r="I22" s="99">
        <v>45</v>
      </c>
    </row>
    <row r="23" spans="1:9" ht="5.25" customHeight="1">
      <c r="A23" s="100"/>
      <c r="B23" s="101"/>
      <c r="C23" s="101"/>
      <c r="D23" s="102"/>
      <c r="E23" s="92"/>
      <c r="F23" s="100"/>
      <c r="G23" s="101"/>
      <c r="H23" s="101"/>
      <c r="I23" s="102"/>
    </row>
    <row r="24" spans="1:9" ht="12.75">
      <c r="A24" s="97" t="s">
        <v>218</v>
      </c>
      <c r="B24" s="98"/>
      <c r="C24" s="98"/>
      <c r="D24" s="99">
        <v>14</v>
      </c>
      <c r="E24" s="92"/>
      <c r="F24" s="97" t="s">
        <v>250</v>
      </c>
      <c r="G24" s="98"/>
      <c r="H24" s="98"/>
      <c r="I24" s="99">
        <v>46</v>
      </c>
    </row>
    <row r="25" spans="1:9" ht="5.25" customHeight="1">
      <c r="A25" s="100"/>
      <c r="B25" s="101"/>
      <c r="C25" s="101"/>
      <c r="D25" s="102"/>
      <c r="E25" s="92"/>
      <c r="F25" s="100"/>
      <c r="G25" s="101"/>
      <c r="H25" s="101"/>
      <c r="I25" s="102"/>
    </row>
    <row r="26" spans="1:9" ht="12.75">
      <c r="A26" s="97" t="s">
        <v>219</v>
      </c>
      <c r="B26" s="98"/>
      <c r="C26" s="98"/>
      <c r="D26" s="99">
        <v>15</v>
      </c>
      <c r="E26" s="92"/>
      <c r="F26" s="97" t="s">
        <v>251</v>
      </c>
      <c r="G26" s="98"/>
      <c r="H26" s="98"/>
      <c r="I26" s="99">
        <v>47</v>
      </c>
    </row>
    <row r="27" spans="1:9" ht="5.25" customHeight="1">
      <c r="A27" s="100"/>
      <c r="B27" s="101"/>
      <c r="C27" s="101"/>
      <c r="D27" s="102"/>
      <c r="E27" s="92"/>
      <c r="F27" s="100"/>
      <c r="G27" s="101"/>
      <c r="H27" s="101"/>
      <c r="I27" s="102"/>
    </row>
    <row r="28" spans="1:9" ht="12.75">
      <c r="A28" s="97" t="s">
        <v>220</v>
      </c>
      <c r="B28" s="98"/>
      <c r="C28" s="98"/>
      <c r="D28" s="99">
        <v>16</v>
      </c>
      <c r="E28" s="92"/>
      <c r="F28" s="97" t="s">
        <v>252</v>
      </c>
      <c r="G28" s="98"/>
      <c r="H28" s="98"/>
      <c r="I28" s="99">
        <v>48</v>
      </c>
    </row>
    <row r="29" spans="1:9" ht="5.25" customHeight="1">
      <c r="A29" s="100"/>
      <c r="B29" s="101"/>
      <c r="C29" s="101"/>
      <c r="D29" s="102"/>
      <c r="E29" s="92"/>
      <c r="F29" s="100"/>
      <c r="G29" s="101"/>
      <c r="H29" s="101"/>
      <c r="I29" s="102"/>
    </row>
    <row r="30" spans="1:9" ht="12.75">
      <c r="A30" s="97" t="s">
        <v>221</v>
      </c>
      <c r="B30" s="98"/>
      <c r="C30" s="98"/>
      <c r="D30" s="99">
        <v>17</v>
      </c>
      <c r="E30" s="92"/>
      <c r="F30" s="97" t="s">
        <v>253</v>
      </c>
      <c r="G30" s="98"/>
      <c r="H30" s="98"/>
      <c r="I30" s="99">
        <v>49</v>
      </c>
    </row>
    <row r="31" spans="1:9" ht="5.25" customHeight="1">
      <c r="A31" s="100"/>
      <c r="B31" s="101"/>
      <c r="C31" s="101"/>
      <c r="D31" s="102"/>
      <c r="E31" s="92"/>
      <c r="F31" s="100"/>
      <c r="G31" s="101"/>
      <c r="H31" s="101"/>
      <c r="I31" s="102"/>
    </row>
    <row r="32" spans="1:9" ht="12.75">
      <c r="A32" s="97" t="s">
        <v>222</v>
      </c>
      <c r="B32" s="98"/>
      <c r="C32" s="98"/>
      <c r="D32" s="99">
        <v>18</v>
      </c>
      <c r="E32" s="92"/>
      <c r="F32" s="97"/>
      <c r="G32" s="98"/>
      <c r="H32" s="98"/>
      <c r="I32" s="99"/>
    </row>
    <row r="33" spans="1:9" ht="5.25" customHeight="1">
      <c r="A33" s="100"/>
      <c r="B33" s="101"/>
      <c r="C33" s="101"/>
      <c r="D33" s="102"/>
      <c r="E33" s="92"/>
      <c r="F33" s="100"/>
      <c r="G33" s="101"/>
      <c r="H33" s="101"/>
      <c r="I33" s="102"/>
    </row>
    <row r="34" spans="1:9" ht="12.75">
      <c r="A34" s="97" t="s">
        <v>223</v>
      </c>
      <c r="B34" s="98"/>
      <c r="C34" s="98"/>
      <c r="D34" s="99">
        <v>19</v>
      </c>
      <c r="E34" s="92"/>
      <c r="F34" s="97"/>
      <c r="G34" s="98"/>
      <c r="H34" s="98"/>
      <c r="I34" s="99"/>
    </row>
    <row r="35" spans="1:9" ht="5.25" customHeight="1">
      <c r="A35" s="100"/>
      <c r="B35" s="101"/>
      <c r="C35" s="101"/>
      <c r="D35" s="102"/>
      <c r="E35" s="92"/>
      <c r="F35" s="100"/>
      <c r="G35" s="101"/>
      <c r="H35" s="101"/>
      <c r="I35" s="102"/>
    </row>
    <row r="36" spans="1:9" ht="12.75">
      <c r="A36" s="97" t="s">
        <v>224</v>
      </c>
      <c r="B36" s="98"/>
      <c r="C36" s="98"/>
      <c r="D36" s="99">
        <v>20</v>
      </c>
      <c r="E36" s="92"/>
      <c r="F36" s="97"/>
      <c r="G36" s="98"/>
      <c r="H36" s="98"/>
      <c r="I36" s="99"/>
    </row>
    <row r="37" spans="1:9" ht="5.25" customHeight="1">
      <c r="A37" s="100"/>
      <c r="B37" s="101"/>
      <c r="C37" s="101"/>
      <c r="D37" s="102"/>
      <c r="E37" s="92"/>
      <c r="F37" s="100"/>
      <c r="G37" s="101"/>
      <c r="H37" s="101"/>
      <c r="I37" s="102"/>
    </row>
    <row r="38" spans="1:9" ht="12.75">
      <c r="A38" s="97" t="s">
        <v>225</v>
      </c>
      <c r="B38" s="98"/>
      <c r="C38" s="98"/>
      <c r="D38" s="99">
        <v>21</v>
      </c>
      <c r="E38" s="92"/>
      <c r="F38" s="97"/>
      <c r="G38" s="98"/>
      <c r="H38" s="98"/>
      <c r="I38" s="99"/>
    </row>
    <row r="39" spans="1:9" ht="5.25" customHeight="1">
      <c r="A39" s="100"/>
      <c r="B39" s="101"/>
      <c r="C39" s="101"/>
      <c r="D39" s="102"/>
      <c r="E39" s="92"/>
      <c r="F39" s="100"/>
      <c r="G39" s="101"/>
      <c r="H39" s="101"/>
      <c r="I39" s="102"/>
    </row>
    <row r="40" spans="1:9" ht="12.75">
      <c r="A40" s="97" t="s">
        <v>226</v>
      </c>
      <c r="B40" s="98"/>
      <c r="C40" s="98"/>
      <c r="D40" s="99">
        <v>22</v>
      </c>
      <c r="E40" s="92"/>
      <c r="F40" s="97"/>
      <c r="G40" s="98"/>
      <c r="H40" s="98"/>
      <c r="I40" s="99"/>
    </row>
    <row r="41" spans="1:9" ht="5.25" customHeight="1">
      <c r="A41" s="100"/>
      <c r="B41" s="101"/>
      <c r="C41" s="101"/>
      <c r="D41" s="102"/>
      <c r="E41" s="92"/>
      <c r="F41" s="100"/>
      <c r="G41" s="101"/>
      <c r="H41" s="101"/>
      <c r="I41" s="102"/>
    </row>
    <row r="42" spans="1:9" ht="12.75">
      <c r="A42" s="97" t="s">
        <v>227</v>
      </c>
      <c r="B42" s="98"/>
      <c r="C42" s="98"/>
      <c r="D42" s="99">
        <v>23</v>
      </c>
      <c r="E42" s="92"/>
      <c r="F42" s="97"/>
      <c r="G42" s="98"/>
      <c r="H42" s="98"/>
      <c r="I42" s="99"/>
    </row>
    <row r="43" spans="1:9" ht="5.25" customHeight="1">
      <c r="A43" s="100"/>
      <c r="B43" s="101"/>
      <c r="C43" s="101"/>
      <c r="D43" s="102"/>
      <c r="E43" s="92"/>
      <c r="F43" s="100"/>
      <c r="G43" s="101"/>
      <c r="H43" s="101"/>
      <c r="I43" s="102"/>
    </row>
    <row r="44" spans="1:9" ht="12.75">
      <c r="A44" s="97" t="s">
        <v>228</v>
      </c>
      <c r="B44" s="98"/>
      <c r="C44" s="98"/>
      <c r="D44" s="99">
        <v>24</v>
      </c>
      <c r="E44" s="92"/>
      <c r="F44" s="97"/>
      <c r="G44" s="98"/>
      <c r="H44" s="98"/>
      <c r="I44" s="99"/>
    </row>
    <row r="45" spans="1:9" ht="5.25" customHeight="1">
      <c r="A45" s="100"/>
      <c r="B45" s="101"/>
      <c r="C45" s="101"/>
      <c r="D45" s="102"/>
      <c r="E45" s="92"/>
      <c r="F45" s="100"/>
      <c r="G45" s="101"/>
      <c r="H45" s="101"/>
      <c r="I45" s="102"/>
    </row>
    <row r="46" spans="1:9" ht="12.75">
      <c r="A46" s="97" t="s">
        <v>229</v>
      </c>
      <c r="B46" s="98"/>
      <c r="C46" s="98"/>
      <c r="D46" s="99">
        <v>25</v>
      </c>
      <c r="E46" s="92"/>
      <c r="F46" s="97"/>
      <c r="G46" s="98"/>
      <c r="H46" s="98"/>
      <c r="I46" s="99"/>
    </row>
    <row r="47" spans="1:9" ht="5.25" customHeight="1">
      <c r="A47" s="100"/>
      <c r="B47" s="101"/>
      <c r="C47" s="101"/>
      <c r="D47" s="102"/>
      <c r="E47" s="92"/>
      <c r="F47" s="100"/>
      <c r="G47" s="101"/>
      <c r="H47" s="101"/>
      <c r="I47" s="102"/>
    </row>
    <row r="48" spans="1:9" ht="12.75">
      <c r="A48" s="97" t="s">
        <v>230</v>
      </c>
      <c r="B48" s="98"/>
      <c r="C48" s="98"/>
      <c r="D48" s="99">
        <v>26</v>
      </c>
      <c r="E48" s="92"/>
      <c r="F48" s="97"/>
      <c r="G48" s="98"/>
      <c r="H48" s="98"/>
      <c r="I48" s="99"/>
    </row>
    <row r="49" spans="1:9" ht="5.25" customHeight="1">
      <c r="A49" s="100"/>
      <c r="B49" s="101"/>
      <c r="C49" s="101"/>
      <c r="D49" s="102"/>
      <c r="E49" s="92"/>
      <c r="F49" s="100"/>
      <c r="G49" s="101"/>
      <c r="H49" s="101"/>
      <c r="I49" s="102"/>
    </row>
    <row r="50" spans="1:9" ht="12.75">
      <c r="A50" s="97" t="s">
        <v>231</v>
      </c>
      <c r="B50" s="98"/>
      <c r="C50" s="98"/>
      <c r="D50" s="99">
        <v>27</v>
      </c>
      <c r="E50" s="92"/>
      <c r="F50" s="97"/>
      <c r="G50" s="98"/>
      <c r="H50" s="98"/>
      <c r="I50" s="99"/>
    </row>
    <row r="51" spans="1:9" ht="5.25" customHeight="1">
      <c r="A51" s="100"/>
      <c r="B51" s="101"/>
      <c r="C51" s="101"/>
      <c r="D51" s="102"/>
      <c r="E51" s="92"/>
      <c r="F51" s="100"/>
      <c r="G51" s="101"/>
      <c r="H51" s="101"/>
      <c r="I51" s="102"/>
    </row>
    <row r="52" spans="1:9" ht="12.75">
      <c r="A52" s="97" t="s">
        <v>232</v>
      </c>
      <c r="B52" s="98"/>
      <c r="C52" s="98"/>
      <c r="D52" s="99">
        <v>28</v>
      </c>
      <c r="E52" s="92"/>
      <c r="F52" s="97"/>
      <c r="G52" s="98"/>
      <c r="H52" s="98"/>
      <c r="I52" s="99"/>
    </row>
    <row r="53" spans="1:9" ht="5.25" customHeight="1">
      <c r="A53" s="100"/>
      <c r="B53" s="101"/>
      <c r="C53" s="101"/>
      <c r="D53" s="102"/>
      <c r="E53" s="92"/>
      <c r="F53" s="100"/>
      <c r="G53" s="101"/>
      <c r="H53" s="101"/>
      <c r="I53" s="102"/>
    </row>
    <row r="54" spans="1:9" ht="12.75">
      <c r="A54" s="97" t="s">
        <v>233</v>
      </c>
      <c r="B54" s="98"/>
      <c r="C54" s="98"/>
      <c r="D54" s="99">
        <v>29</v>
      </c>
      <c r="E54" s="92"/>
      <c r="F54" s="97"/>
      <c r="G54" s="98"/>
      <c r="H54" s="98"/>
      <c r="I54" s="99"/>
    </row>
    <row r="55" spans="1:9" ht="5.25" customHeight="1">
      <c r="A55" s="100"/>
      <c r="B55" s="101"/>
      <c r="C55" s="101"/>
      <c r="D55" s="102"/>
      <c r="E55" s="92"/>
      <c r="F55" s="100"/>
      <c r="G55" s="101"/>
      <c r="H55" s="101"/>
      <c r="I55" s="102"/>
    </row>
    <row r="56" spans="1:9" ht="12.75">
      <c r="A56" s="97" t="s">
        <v>234</v>
      </c>
      <c r="B56" s="98"/>
      <c r="C56" s="98"/>
      <c r="D56" s="99">
        <v>30</v>
      </c>
      <c r="E56" s="92"/>
      <c r="F56" s="97"/>
      <c r="G56" s="98"/>
      <c r="H56" s="98"/>
      <c r="I56" s="99"/>
    </row>
    <row r="57" spans="1:9" ht="5.25" customHeight="1">
      <c r="A57" s="100"/>
      <c r="B57" s="101"/>
      <c r="C57" s="101"/>
      <c r="D57" s="102"/>
      <c r="E57" s="92"/>
      <c r="F57" s="100"/>
      <c r="G57" s="101"/>
      <c r="H57" s="101"/>
      <c r="I57" s="102"/>
    </row>
    <row r="58" spans="1:9" ht="12.75">
      <c r="A58" s="97" t="s">
        <v>235</v>
      </c>
      <c r="B58" s="98"/>
      <c r="C58" s="98"/>
      <c r="D58" s="99">
        <v>31</v>
      </c>
      <c r="E58" s="92"/>
      <c r="F58" s="97"/>
      <c r="G58" s="98"/>
      <c r="H58" s="98"/>
      <c r="I58" s="99"/>
    </row>
    <row r="59" spans="1:9" ht="5.25" customHeight="1">
      <c r="A59" s="100"/>
      <c r="B59" s="101"/>
      <c r="C59" s="101"/>
      <c r="D59" s="102"/>
      <c r="E59" s="92"/>
      <c r="F59" s="100"/>
      <c r="G59" s="101"/>
      <c r="H59" s="101"/>
      <c r="I59" s="102"/>
    </row>
    <row r="60" spans="1:9" ht="12.75">
      <c r="A60" s="97" t="s">
        <v>236</v>
      </c>
      <c r="B60" s="98"/>
      <c r="C60" s="98"/>
      <c r="D60" s="99">
        <v>32</v>
      </c>
      <c r="E60" s="92"/>
      <c r="F60" s="97"/>
      <c r="G60" s="98"/>
      <c r="H60" s="98"/>
      <c r="I60" s="99"/>
    </row>
    <row r="61" spans="1:9" ht="5.25" customHeight="1">
      <c r="A61" s="100"/>
      <c r="B61" s="101"/>
      <c r="C61" s="101"/>
      <c r="D61" s="102"/>
      <c r="E61" s="92"/>
      <c r="F61" s="100"/>
      <c r="G61" s="101"/>
      <c r="H61" s="101"/>
      <c r="I61" s="102"/>
    </row>
    <row r="62" spans="1:9" ht="12.75">
      <c r="A62" s="97" t="s">
        <v>237</v>
      </c>
      <c r="B62" s="98"/>
      <c r="C62" s="98"/>
      <c r="D62" s="99">
        <v>33</v>
      </c>
      <c r="E62" s="92"/>
      <c r="F62" s="97"/>
      <c r="G62" s="98"/>
      <c r="H62" s="98"/>
      <c r="I62" s="99"/>
    </row>
    <row r="63" spans="1:9" ht="5.25" customHeight="1">
      <c r="A63" s="100"/>
      <c r="B63" s="101"/>
      <c r="C63" s="101"/>
      <c r="D63" s="102"/>
      <c r="E63" s="92"/>
      <c r="F63" s="100"/>
      <c r="G63" s="101"/>
      <c r="H63" s="101"/>
      <c r="I63" s="102"/>
    </row>
    <row r="64" spans="1:9" ht="12.75">
      <c r="A64" s="97" t="s">
        <v>238</v>
      </c>
      <c r="B64" s="98"/>
      <c r="C64" s="98"/>
      <c r="D64" s="99">
        <v>34</v>
      </c>
      <c r="E64" s="92"/>
      <c r="F64" s="97"/>
      <c r="G64" s="98"/>
      <c r="H64" s="98"/>
      <c r="I64" s="99"/>
    </row>
    <row r="65" spans="1:9" ht="5.25" customHeight="1">
      <c r="A65" s="100"/>
      <c r="B65" s="101"/>
      <c r="C65" s="101"/>
      <c r="D65" s="102"/>
      <c r="E65" s="92"/>
      <c r="F65" s="100"/>
      <c r="G65" s="101"/>
      <c r="H65" s="101"/>
      <c r="I65" s="102"/>
    </row>
    <row r="66" spans="1:9" ht="12.75">
      <c r="A66" s="97" t="s">
        <v>239</v>
      </c>
      <c r="B66" s="98"/>
      <c r="C66" s="98"/>
      <c r="D66" s="99">
        <v>35</v>
      </c>
      <c r="E66" s="92"/>
      <c r="F66" s="97"/>
      <c r="G66" s="98"/>
      <c r="H66" s="98"/>
      <c r="I66" s="99"/>
    </row>
    <row r="67" spans="1:9" ht="5.25" customHeight="1">
      <c r="A67" s="100"/>
      <c r="B67" s="101"/>
      <c r="C67" s="101"/>
      <c r="D67" s="102"/>
      <c r="E67" s="92"/>
      <c r="F67" s="100"/>
      <c r="G67" s="101"/>
      <c r="H67" s="101"/>
      <c r="I67" s="102"/>
    </row>
    <row r="68" spans="1:9" ht="12.75">
      <c r="A68" s="97" t="s">
        <v>240</v>
      </c>
      <c r="B68" s="98"/>
      <c r="C68" s="98"/>
      <c r="D68" s="99">
        <v>36</v>
      </c>
      <c r="E68" s="92"/>
      <c r="F68" s="97"/>
      <c r="G68" s="98"/>
      <c r="H68" s="98"/>
      <c r="I68" s="99"/>
    </row>
    <row r="69" spans="1:9" ht="5.25" customHeight="1">
      <c r="A69" s="100"/>
      <c r="B69" s="101"/>
      <c r="C69" s="101"/>
      <c r="D69" s="102"/>
      <c r="E69" s="92"/>
      <c r="F69" s="100"/>
      <c r="G69" s="101"/>
      <c r="H69" s="101"/>
      <c r="I69" s="102"/>
    </row>
    <row r="70" spans="1:9" ht="12.75">
      <c r="A70" s="97" t="s">
        <v>241</v>
      </c>
      <c r="B70" s="98"/>
      <c r="C70" s="98"/>
      <c r="D70" s="99">
        <v>37</v>
      </c>
      <c r="E70" s="92"/>
      <c r="F70" s="97"/>
      <c r="G70" s="98"/>
      <c r="H70" s="98"/>
      <c r="I70" s="99"/>
    </row>
    <row r="71" spans="1:9" ht="5.25" customHeight="1">
      <c r="A71" s="100"/>
      <c r="B71" s="101"/>
      <c r="C71" s="101"/>
      <c r="D71" s="102"/>
      <c r="E71" s="92"/>
      <c r="F71" s="100"/>
      <c r="G71" s="101"/>
      <c r="H71" s="101"/>
      <c r="I71" s="102"/>
    </row>
    <row r="72" spans="1:9" ht="12.75">
      <c r="A72" s="97" t="s">
        <v>242</v>
      </c>
      <c r="B72" s="98"/>
      <c r="C72" s="98"/>
      <c r="D72" s="99">
        <v>38</v>
      </c>
      <c r="E72" s="92"/>
      <c r="F72" s="97"/>
      <c r="G72" s="98"/>
      <c r="H72" s="98"/>
      <c r="I72" s="99"/>
    </row>
    <row r="73" spans="1:9" ht="5.25" customHeight="1">
      <c r="A73" s="100"/>
      <c r="B73" s="101"/>
      <c r="C73" s="101"/>
      <c r="D73" s="102"/>
      <c r="E73" s="88"/>
      <c r="F73" s="100"/>
      <c r="G73" s="101"/>
      <c r="H73" s="101"/>
      <c r="I73" s="102"/>
    </row>
    <row r="74" spans="1:9" ht="12.75">
      <c r="A74" s="97" t="s">
        <v>243</v>
      </c>
      <c r="B74" s="98"/>
      <c r="C74" s="98"/>
      <c r="D74" s="99">
        <v>39</v>
      </c>
      <c r="E74" s="88"/>
      <c r="F74" s="97"/>
      <c r="G74" s="98"/>
      <c r="H74" s="98"/>
      <c r="I74" s="99"/>
    </row>
    <row r="75" spans="1:9" ht="5.25" customHeight="1">
      <c r="A75" s="100"/>
      <c r="B75" s="101"/>
      <c r="C75" s="101"/>
      <c r="D75" s="102"/>
      <c r="E75" s="88"/>
      <c r="F75" s="100"/>
      <c r="G75" s="101"/>
      <c r="H75" s="101"/>
      <c r="I75" s="102"/>
    </row>
    <row r="76" spans="1:9" ht="12.75">
      <c r="A76" s="97" t="s">
        <v>244</v>
      </c>
      <c r="B76" s="98"/>
      <c r="C76" s="98"/>
      <c r="D76" s="99">
        <v>40</v>
      </c>
      <c r="E76" s="88"/>
      <c r="F76" s="97"/>
      <c r="G76" s="98"/>
      <c r="H76" s="98"/>
      <c r="I76" s="99"/>
    </row>
    <row r="77" spans="1:9" ht="5.25" customHeight="1">
      <c r="A77" s="103"/>
      <c r="B77" s="104"/>
      <c r="C77" s="104"/>
      <c r="D77" s="105"/>
      <c r="E77" s="88"/>
      <c r="F77" s="103"/>
      <c r="G77" s="104"/>
      <c r="H77" s="104"/>
      <c r="I77" s="105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449</v>
      </c>
      <c r="D9" s="28">
        <v>477</v>
      </c>
      <c r="E9" s="28">
        <v>450</v>
      </c>
      <c r="F9" s="29"/>
      <c r="G9" s="29"/>
      <c r="H9" s="128">
        <v>7.094</v>
      </c>
      <c r="I9" s="128">
        <v>7.15</v>
      </c>
      <c r="J9" s="128"/>
      <c r="K9" s="30"/>
    </row>
    <row r="10" spans="1:11" s="31" customFormat="1" ht="11.25" customHeight="1">
      <c r="A10" s="33" t="s">
        <v>8</v>
      </c>
      <c r="B10" s="27"/>
      <c r="C10" s="28">
        <v>73</v>
      </c>
      <c r="D10" s="28">
        <v>95</v>
      </c>
      <c r="E10" s="28">
        <v>88</v>
      </c>
      <c r="F10" s="29"/>
      <c r="G10" s="29"/>
      <c r="H10" s="128">
        <v>1.314</v>
      </c>
      <c r="I10" s="128">
        <v>1.71</v>
      </c>
      <c r="J10" s="128"/>
      <c r="K10" s="30"/>
    </row>
    <row r="11" spans="1:11" s="31" customFormat="1" ht="11.25" customHeight="1">
      <c r="A11" s="26" t="s">
        <v>9</v>
      </c>
      <c r="B11" s="27"/>
      <c r="C11" s="28">
        <v>85</v>
      </c>
      <c r="D11" s="28">
        <v>90</v>
      </c>
      <c r="E11" s="28">
        <v>90</v>
      </c>
      <c r="F11" s="29"/>
      <c r="G11" s="29"/>
      <c r="H11" s="128">
        <v>1.19</v>
      </c>
      <c r="I11" s="128">
        <v>1.26</v>
      </c>
      <c r="J11" s="128"/>
      <c r="K11" s="30"/>
    </row>
    <row r="12" spans="1:11" s="31" customFormat="1" ht="11.25" customHeight="1">
      <c r="A12" s="33" t="s">
        <v>10</v>
      </c>
      <c r="B12" s="27"/>
      <c r="C12" s="28">
        <v>618</v>
      </c>
      <c r="D12" s="28">
        <v>702</v>
      </c>
      <c r="E12" s="28">
        <v>645</v>
      </c>
      <c r="F12" s="29"/>
      <c r="G12" s="29"/>
      <c r="H12" s="128">
        <v>11.186</v>
      </c>
      <c r="I12" s="128">
        <v>12.636</v>
      </c>
      <c r="J12" s="128"/>
      <c r="K12" s="30"/>
    </row>
    <row r="13" spans="1:11" s="22" customFormat="1" ht="11.25" customHeight="1">
      <c r="A13" s="34" t="s">
        <v>11</v>
      </c>
      <c r="B13" s="35"/>
      <c r="C13" s="36">
        <v>1225</v>
      </c>
      <c r="D13" s="36">
        <v>1364</v>
      </c>
      <c r="E13" s="36">
        <v>1273</v>
      </c>
      <c r="F13" s="37">
        <v>93.32844574780059</v>
      </c>
      <c r="G13" s="38"/>
      <c r="H13" s="129">
        <v>20.784</v>
      </c>
      <c r="I13" s="130">
        <v>22.756</v>
      </c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>
        <v>25</v>
      </c>
      <c r="D20" s="28">
        <v>25</v>
      </c>
      <c r="E20" s="28">
        <v>25</v>
      </c>
      <c r="F20" s="29"/>
      <c r="G20" s="29"/>
      <c r="H20" s="128">
        <v>0.623</v>
      </c>
      <c r="I20" s="128">
        <v>0.525</v>
      </c>
      <c r="J20" s="128"/>
      <c r="K20" s="30"/>
    </row>
    <row r="21" spans="1:11" s="31" customFormat="1" ht="11.25" customHeight="1">
      <c r="A21" s="33" t="s">
        <v>16</v>
      </c>
      <c r="B21" s="27"/>
      <c r="C21" s="28">
        <v>80</v>
      </c>
      <c r="D21" s="28">
        <v>80</v>
      </c>
      <c r="E21" s="28">
        <v>80</v>
      </c>
      <c r="F21" s="29"/>
      <c r="G21" s="29"/>
      <c r="H21" s="128">
        <v>2.054</v>
      </c>
      <c r="I21" s="128">
        <v>1.8</v>
      </c>
      <c r="J21" s="128"/>
      <c r="K21" s="30"/>
    </row>
    <row r="22" spans="1:11" s="22" customFormat="1" ht="11.25" customHeight="1">
      <c r="A22" s="34" t="s">
        <v>17</v>
      </c>
      <c r="B22" s="35"/>
      <c r="C22" s="36">
        <v>105</v>
      </c>
      <c r="D22" s="36">
        <v>105</v>
      </c>
      <c r="E22" s="36">
        <v>105</v>
      </c>
      <c r="F22" s="37">
        <v>100</v>
      </c>
      <c r="G22" s="38"/>
      <c r="H22" s="129">
        <v>2.6769999999999996</v>
      </c>
      <c r="I22" s="130">
        <v>2.325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2</v>
      </c>
      <c r="E28" s="28">
        <v>2</v>
      </c>
      <c r="F28" s="29"/>
      <c r="G28" s="29"/>
      <c r="H28" s="128">
        <v>0.033</v>
      </c>
      <c r="I28" s="128">
        <v>0.06</v>
      </c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>
        <v>1</v>
      </c>
      <c r="D31" s="36">
        <v>2</v>
      </c>
      <c r="E31" s="36">
        <v>2</v>
      </c>
      <c r="F31" s="37">
        <v>100</v>
      </c>
      <c r="G31" s="38"/>
      <c r="H31" s="129">
        <v>0.033</v>
      </c>
      <c r="I31" s="130">
        <v>0.06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45</v>
      </c>
      <c r="D33" s="28">
        <v>40</v>
      </c>
      <c r="E33" s="28">
        <v>15</v>
      </c>
      <c r="F33" s="29"/>
      <c r="G33" s="29"/>
      <c r="H33" s="128">
        <v>1.019</v>
      </c>
      <c r="I33" s="128">
        <v>0.869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18</v>
      </c>
      <c r="D34" s="28">
        <v>18</v>
      </c>
      <c r="E34" s="28">
        <v>16</v>
      </c>
      <c r="F34" s="29"/>
      <c r="G34" s="29"/>
      <c r="H34" s="128">
        <v>0.432</v>
      </c>
      <c r="I34" s="128">
        <v>0.432</v>
      </c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>
        <v>11</v>
      </c>
      <c r="D36" s="28">
        <v>11</v>
      </c>
      <c r="E36" s="28">
        <v>1</v>
      </c>
      <c r="F36" s="29"/>
      <c r="G36" s="29"/>
      <c r="H36" s="128">
        <v>0.2</v>
      </c>
      <c r="I36" s="128">
        <v>0.19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74</v>
      </c>
      <c r="D37" s="36">
        <v>69</v>
      </c>
      <c r="E37" s="36">
        <v>32</v>
      </c>
      <c r="F37" s="37">
        <v>46.3768115942029</v>
      </c>
      <c r="G37" s="38"/>
      <c r="H37" s="129">
        <v>1.6509999999999998</v>
      </c>
      <c r="I37" s="130">
        <v>1.4909999999999999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903</v>
      </c>
      <c r="D39" s="36">
        <v>920</v>
      </c>
      <c r="E39" s="36">
        <v>815</v>
      </c>
      <c r="F39" s="37">
        <v>88.58695652173913</v>
      </c>
      <c r="G39" s="38"/>
      <c r="H39" s="129">
        <v>36.457</v>
      </c>
      <c r="I39" s="130">
        <v>32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13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>
        <v>6</v>
      </c>
      <c r="D55" s="28">
        <v>7</v>
      </c>
      <c r="E55" s="28">
        <v>7</v>
      </c>
      <c r="F55" s="29"/>
      <c r="G55" s="29"/>
      <c r="H55" s="128">
        <v>0.186</v>
      </c>
      <c r="I55" s="128">
        <v>0.214</v>
      </c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>
        <v>6</v>
      </c>
      <c r="D59" s="36">
        <v>7</v>
      </c>
      <c r="E59" s="36">
        <v>7</v>
      </c>
      <c r="F59" s="37">
        <v>100</v>
      </c>
      <c r="G59" s="38"/>
      <c r="H59" s="129">
        <v>0.186</v>
      </c>
      <c r="I59" s="130">
        <v>0.214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276</v>
      </c>
      <c r="D61" s="28">
        <v>270</v>
      </c>
      <c r="E61" s="28">
        <v>295</v>
      </c>
      <c r="F61" s="29"/>
      <c r="G61" s="29"/>
      <c r="H61" s="128">
        <v>7.038</v>
      </c>
      <c r="I61" s="128">
        <v>5.508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222</v>
      </c>
      <c r="D62" s="28">
        <v>222</v>
      </c>
      <c r="E62" s="28">
        <v>225</v>
      </c>
      <c r="F62" s="29"/>
      <c r="G62" s="29"/>
      <c r="H62" s="128">
        <v>7.104</v>
      </c>
      <c r="I62" s="128">
        <v>7.104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891</v>
      </c>
      <c r="D63" s="28">
        <v>863</v>
      </c>
      <c r="E63" s="28">
        <v>929</v>
      </c>
      <c r="F63" s="29"/>
      <c r="G63" s="29"/>
      <c r="H63" s="128">
        <v>37.823</v>
      </c>
      <c r="I63" s="128">
        <v>13.752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1389</v>
      </c>
      <c r="D64" s="36">
        <v>1355</v>
      </c>
      <c r="E64" s="36">
        <v>1449</v>
      </c>
      <c r="F64" s="37">
        <v>106.93726937269372</v>
      </c>
      <c r="G64" s="38"/>
      <c r="H64" s="129">
        <v>51.965</v>
      </c>
      <c r="I64" s="130">
        <v>26.364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2340</v>
      </c>
      <c r="D66" s="36">
        <v>2620</v>
      </c>
      <c r="E66" s="36">
        <v>2250</v>
      </c>
      <c r="F66" s="37">
        <v>85.87786259541984</v>
      </c>
      <c r="G66" s="38"/>
      <c r="H66" s="129">
        <v>104.13</v>
      </c>
      <c r="I66" s="130">
        <v>96.94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185</v>
      </c>
      <c r="D72" s="28">
        <v>169</v>
      </c>
      <c r="E72" s="28">
        <v>169</v>
      </c>
      <c r="F72" s="29"/>
      <c r="G72" s="29"/>
      <c r="H72" s="128">
        <v>4.826</v>
      </c>
      <c r="I72" s="128">
        <v>4.497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970</v>
      </c>
      <c r="D73" s="28">
        <v>960</v>
      </c>
      <c r="E73" s="28">
        <v>960</v>
      </c>
      <c r="F73" s="29"/>
      <c r="G73" s="29"/>
      <c r="H73" s="128">
        <v>30.167</v>
      </c>
      <c r="I73" s="128">
        <v>33.9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117</v>
      </c>
      <c r="D74" s="28">
        <v>95</v>
      </c>
      <c r="E74" s="28">
        <v>90</v>
      </c>
      <c r="F74" s="29"/>
      <c r="G74" s="29"/>
      <c r="H74" s="128">
        <v>3.978</v>
      </c>
      <c r="I74" s="128">
        <v>2.66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48</v>
      </c>
      <c r="D75" s="28">
        <v>30</v>
      </c>
      <c r="E75" s="28">
        <v>45</v>
      </c>
      <c r="F75" s="29"/>
      <c r="G75" s="29"/>
      <c r="H75" s="128">
        <v>1.72</v>
      </c>
      <c r="I75" s="128">
        <v>1.72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105</v>
      </c>
      <c r="D76" s="28">
        <v>90</v>
      </c>
      <c r="E76" s="28">
        <v>80</v>
      </c>
      <c r="F76" s="29"/>
      <c r="G76" s="29"/>
      <c r="H76" s="128">
        <v>3.15</v>
      </c>
      <c r="I76" s="128">
        <v>2.25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2</v>
      </c>
      <c r="D77" s="28">
        <v>2</v>
      </c>
      <c r="E77" s="28">
        <v>2</v>
      </c>
      <c r="F77" s="29"/>
      <c r="G77" s="29"/>
      <c r="H77" s="128">
        <v>0.05</v>
      </c>
      <c r="I77" s="128">
        <v>0.054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66</v>
      </c>
      <c r="D78" s="28">
        <v>60</v>
      </c>
      <c r="E78" s="28">
        <v>60</v>
      </c>
      <c r="F78" s="29"/>
      <c r="G78" s="29"/>
      <c r="H78" s="128">
        <v>2.508</v>
      </c>
      <c r="I78" s="128">
        <v>3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3700</v>
      </c>
      <c r="D79" s="28">
        <v>3530</v>
      </c>
      <c r="E79" s="28">
        <v>3530</v>
      </c>
      <c r="F79" s="29"/>
      <c r="G79" s="29"/>
      <c r="H79" s="128">
        <v>129.5</v>
      </c>
      <c r="I79" s="128">
        <v>123.55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5193</v>
      </c>
      <c r="D80" s="36">
        <v>4936</v>
      </c>
      <c r="E80" s="36">
        <v>4936</v>
      </c>
      <c r="F80" s="37">
        <v>100</v>
      </c>
      <c r="G80" s="38"/>
      <c r="H80" s="129">
        <v>175.899</v>
      </c>
      <c r="I80" s="130">
        <v>171.631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564</v>
      </c>
      <c r="D82" s="28">
        <v>564</v>
      </c>
      <c r="E82" s="28">
        <v>560</v>
      </c>
      <c r="F82" s="29"/>
      <c r="G82" s="29"/>
      <c r="H82" s="128">
        <v>17.034</v>
      </c>
      <c r="I82" s="128">
        <v>17.034</v>
      </c>
      <c r="J82" s="128"/>
      <c r="K82" s="30"/>
    </row>
    <row r="83" spans="1:11" s="31" customFormat="1" ht="11.25" customHeight="1">
      <c r="A83" s="33" t="s">
        <v>65</v>
      </c>
      <c r="B83" s="27"/>
      <c r="C83" s="28">
        <v>1539</v>
      </c>
      <c r="D83" s="28">
        <v>1539</v>
      </c>
      <c r="E83" s="28">
        <v>1522</v>
      </c>
      <c r="F83" s="29"/>
      <c r="G83" s="29"/>
      <c r="H83" s="128">
        <v>29.924</v>
      </c>
      <c r="I83" s="128">
        <v>29.924</v>
      </c>
      <c r="J83" s="128"/>
      <c r="K83" s="30"/>
    </row>
    <row r="84" spans="1:11" s="22" customFormat="1" ht="11.25" customHeight="1">
      <c r="A84" s="34" t="s">
        <v>66</v>
      </c>
      <c r="B84" s="35"/>
      <c r="C84" s="36">
        <v>2103</v>
      </c>
      <c r="D84" s="36">
        <v>2103</v>
      </c>
      <c r="E84" s="36">
        <v>2082</v>
      </c>
      <c r="F84" s="37">
        <v>99.00142653352354</v>
      </c>
      <c r="G84" s="38"/>
      <c r="H84" s="129">
        <v>46.958</v>
      </c>
      <c r="I84" s="130">
        <v>46.958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13339</v>
      </c>
      <c r="D87" s="47">
        <v>13481</v>
      </c>
      <c r="E87" s="47">
        <v>12601</v>
      </c>
      <c r="F87" s="48">
        <v>93.47229434018247</v>
      </c>
      <c r="G87" s="38"/>
      <c r="H87" s="133">
        <v>440.74</v>
      </c>
      <c r="I87" s="134">
        <v>400.7389999999999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90" ht="11.25" customHeight="1">
      <c r="E90" s="143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3729</v>
      </c>
      <c r="D9" s="28">
        <v>4109</v>
      </c>
      <c r="E9" s="28">
        <v>3905</v>
      </c>
      <c r="F9" s="29"/>
      <c r="G9" s="29"/>
      <c r="H9" s="128">
        <v>60.864</v>
      </c>
      <c r="I9" s="128">
        <v>94.516</v>
      </c>
      <c r="J9" s="128"/>
      <c r="K9" s="30"/>
    </row>
    <row r="10" spans="1:11" s="31" customFormat="1" ht="11.25" customHeight="1">
      <c r="A10" s="33" t="s">
        <v>8</v>
      </c>
      <c r="B10" s="27"/>
      <c r="C10" s="28">
        <v>2736</v>
      </c>
      <c r="D10" s="28">
        <v>3857</v>
      </c>
      <c r="E10" s="28">
        <v>3580</v>
      </c>
      <c r="F10" s="29"/>
      <c r="G10" s="29"/>
      <c r="H10" s="128">
        <v>41.916</v>
      </c>
      <c r="I10" s="128">
        <v>57.855</v>
      </c>
      <c r="J10" s="128"/>
      <c r="K10" s="30"/>
    </row>
    <row r="11" spans="1:11" s="31" customFormat="1" ht="11.25" customHeight="1">
      <c r="A11" s="26" t="s">
        <v>9</v>
      </c>
      <c r="B11" s="27"/>
      <c r="C11" s="28">
        <v>5350</v>
      </c>
      <c r="D11" s="28">
        <v>5900</v>
      </c>
      <c r="E11" s="28">
        <v>5650</v>
      </c>
      <c r="F11" s="29"/>
      <c r="G11" s="29"/>
      <c r="H11" s="128">
        <v>117.006</v>
      </c>
      <c r="I11" s="128">
        <v>147.5</v>
      </c>
      <c r="J11" s="128"/>
      <c r="K11" s="30"/>
    </row>
    <row r="12" spans="1:11" s="31" customFormat="1" ht="11.25" customHeight="1">
      <c r="A12" s="33" t="s">
        <v>10</v>
      </c>
      <c r="B12" s="27"/>
      <c r="C12" s="28">
        <v>1937</v>
      </c>
      <c r="D12" s="28">
        <v>2170</v>
      </c>
      <c r="E12" s="28">
        <v>2090</v>
      </c>
      <c r="F12" s="29"/>
      <c r="G12" s="29"/>
      <c r="H12" s="128">
        <v>40.064</v>
      </c>
      <c r="I12" s="128">
        <v>39.06</v>
      </c>
      <c r="J12" s="128"/>
      <c r="K12" s="30"/>
    </row>
    <row r="13" spans="1:11" s="22" customFormat="1" ht="11.25" customHeight="1">
      <c r="A13" s="34" t="s">
        <v>11</v>
      </c>
      <c r="B13" s="35"/>
      <c r="C13" s="36">
        <v>13752</v>
      </c>
      <c r="D13" s="36">
        <v>16036</v>
      </c>
      <c r="E13" s="36">
        <v>15225</v>
      </c>
      <c r="F13" s="37">
        <v>94.94262908455974</v>
      </c>
      <c r="G13" s="38"/>
      <c r="H13" s="129">
        <v>259.85</v>
      </c>
      <c r="I13" s="130">
        <v>338.931</v>
      </c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485</v>
      </c>
      <c r="D15" s="36">
        <v>460</v>
      </c>
      <c r="E15" s="36">
        <v>350</v>
      </c>
      <c r="F15" s="37">
        <v>76.08695652173913</v>
      </c>
      <c r="G15" s="38"/>
      <c r="H15" s="129">
        <v>8.973</v>
      </c>
      <c r="I15" s="130">
        <v>8</v>
      </c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327</v>
      </c>
      <c r="D19" s="28">
        <v>300</v>
      </c>
      <c r="E19" s="28">
        <v>300</v>
      </c>
      <c r="F19" s="139"/>
      <c r="G19" s="29"/>
      <c r="H19" s="128">
        <v>14.161</v>
      </c>
      <c r="I19" s="128">
        <v>10.35</v>
      </c>
      <c r="J19" s="128"/>
      <c r="K19" s="30"/>
    </row>
    <row r="20" spans="1:11" s="31" customFormat="1" ht="11.25" customHeight="1">
      <c r="A20" s="33" t="s">
        <v>15</v>
      </c>
      <c r="B20" s="27"/>
      <c r="C20" s="28">
        <v>135</v>
      </c>
      <c r="D20" s="28">
        <v>125</v>
      </c>
      <c r="E20" s="28">
        <v>125</v>
      </c>
      <c r="F20" s="29"/>
      <c r="G20" s="29"/>
      <c r="H20" s="128">
        <v>3.077</v>
      </c>
      <c r="I20" s="128">
        <v>2.96</v>
      </c>
      <c r="J20" s="128"/>
      <c r="K20" s="30"/>
    </row>
    <row r="21" spans="1:11" s="31" customFormat="1" ht="11.25" customHeight="1">
      <c r="A21" s="33" t="s">
        <v>16</v>
      </c>
      <c r="B21" s="27"/>
      <c r="C21" s="28">
        <v>115</v>
      </c>
      <c r="D21" s="28">
        <v>115</v>
      </c>
      <c r="E21" s="28">
        <v>115</v>
      </c>
      <c r="F21" s="29"/>
      <c r="G21" s="29"/>
      <c r="H21" s="128">
        <v>3.108</v>
      </c>
      <c r="I21" s="128">
        <v>2.85</v>
      </c>
      <c r="J21" s="128"/>
      <c r="K21" s="30"/>
    </row>
    <row r="22" spans="1:11" s="22" customFormat="1" ht="11.25" customHeight="1">
      <c r="A22" s="34" t="s">
        <v>17</v>
      </c>
      <c r="B22" s="35"/>
      <c r="C22" s="36">
        <v>577</v>
      </c>
      <c r="D22" s="36">
        <v>540</v>
      </c>
      <c r="E22" s="36">
        <v>540</v>
      </c>
      <c r="F22" s="37">
        <v>100</v>
      </c>
      <c r="G22" s="38"/>
      <c r="H22" s="129">
        <v>20.346</v>
      </c>
      <c r="I22" s="130">
        <v>16.16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208</v>
      </c>
      <c r="D24" s="36">
        <v>155</v>
      </c>
      <c r="E24" s="36">
        <v>150</v>
      </c>
      <c r="F24" s="37">
        <v>96.7741935483871</v>
      </c>
      <c r="G24" s="38"/>
      <c r="H24" s="129">
        <v>9.582</v>
      </c>
      <c r="I24" s="130">
        <v>6.365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421</v>
      </c>
      <c r="D26" s="36">
        <v>390</v>
      </c>
      <c r="E26" s="36">
        <v>370</v>
      </c>
      <c r="F26" s="37">
        <v>94.87179487179488</v>
      </c>
      <c r="G26" s="38"/>
      <c r="H26" s="129">
        <v>20.945</v>
      </c>
      <c r="I26" s="130">
        <v>15.5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33</v>
      </c>
      <c r="D28" s="28">
        <v>64</v>
      </c>
      <c r="E28" s="28">
        <v>45</v>
      </c>
      <c r="F28" s="29"/>
      <c r="G28" s="29"/>
      <c r="H28" s="128">
        <v>0.872</v>
      </c>
      <c r="I28" s="128">
        <v>1.59</v>
      </c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156</v>
      </c>
      <c r="D30" s="28">
        <v>154</v>
      </c>
      <c r="E30" s="28">
        <v>150</v>
      </c>
      <c r="F30" s="29"/>
      <c r="G30" s="29"/>
      <c r="H30" s="128">
        <v>5.31</v>
      </c>
      <c r="I30" s="128">
        <v>4.795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189</v>
      </c>
      <c r="D31" s="36">
        <v>218</v>
      </c>
      <c r="E31" s="36">
        <v>195</v>
      </c>
      <c r="F31" s="37">
        <v>89.44954128440367</v>
      </c>
      <c r="G31" s="38"/>
      <c r="H31" s="129">
        <v>6.1819999999999995</v>
      </c>
      <c r="I31" s="130">
        <v>6.385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262</v>
      </c>
      <c r="D33" s="28">
        <v>204</v>
      </c>
      <c r="E33" s="28">
        <v>250</v>
      </c>
      <c r="F33" s="29"/>
      <c r="G33" s="29"/>
      <c r="H33" s="128">
        <v>6.111</v>
      </c>
      <c r="I33" s="128">
        <v>4.674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201</v>
      </c>
      <c r="D34" s="28">
        <v>191</v>
      </c>
      <c r="E34" s="28">
        <v>161</v>
      </c>
      <c r="F34" s="29"/>
      <c r="G34" s="29"/>
      <c r="H34" s="128">
        <v>5.14</v>
      </c>
      <c r="I34" s="128">
        <v>5.14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200</v>
      </c>
      <c r="D35" s="28">
        <v>130</v>
      </c>
      <c r="E35" s="28">
        <v>130</v>
      </c>
      <c r="F35" s="139"/>
      <c r="G35" s="29"/>
      <c r="H35" s="128">
        <v>4.498</v>
      </c>
      <c r="I35" s="128">
        <v>2.89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216</v>
      </c>
      <c r="D36" s="28">
        <v>216</v>
      </c>
      <c r="E36" s="28">
        <v>183</v>
      </c>
      <c r="F36" s="29"/>
      <c r="G36" s="29"/>
      <c r="H36" s="128">
        <v>5.222</v>
      </c>
      <c r="I36" s="128">
        <v>5.232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879</v>
      </c>
      <c r="D37" s="36">
        <v>741</v>
      </c>
      <c r="E37" s="36">
        <v>724</v>
      </c>
      <c r="F37" s="37">
        <v>97.70580296896087</v>
      </c>
      <c r="G37" s="38"/>
      <c r="H37" s="129">
        <v>20.971</v>
      </c>
      <c r="I37" s="130">
        <v>17.936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230</v>
      </c>
      <c r="D41" s="28">
        <v>242</v>
      </c>
      <c r="E41" s="28">
        <v>260</v>
      </c>
      <c r="F41" s="29"/>
      <c r="G41" s="29"/>
      <c r="H41" s="128">
        <v>10.195</v>
      </c>
      <c r="I41" s="128">
        <v>10.532</v>
      </c>
      <c r="J41" s="128"/>
      <c r="K41" s="30"/>
    </row>
    <row r="42" spans="1:11" s="31" customFormat="1" ht="11.25" customHeight="1">
      <c r="A42" s="33" t="s">
        <v>31</v>
      </c>
      <c r="B42" s="27"/>
      <c r="C42" s="28">
        <v>751</v>
      </c>
      <c r="D42" s="28">
        <v>695</v>
      </c>
      <c r="E42" s="28">
        <v>737</v>
      </c>
      <c r="F42" s="29"/>
      <c r="G42" s="29"/>
      <c r="H42" s="128">
        <v>30.416</v>
      </c>
      <c r="I42" s="128">
        <v>22.518</v>
      </c>
      <c r="J42" s="128"/>
      <c r="K42" s="30"/>
    </row>
    <row r="43" spans="1:11" s="31" customFormat="1" ht="11.25" customHeight="1">
      <c r="A43" s="33" t="s">
        <v>32</v>
      </c>
      <c r="B43" s="27"/>
      <c r="C43" s="28">
        <v>23</v>
      </c>
      <c r="D43" s="28">
        <v>18</v>
      </c>
      <c r="E43" s="28">
        <v>20</v>
      </c>
      <c r="F43" s="29"/>
      <c r="G43" s="29"/>
      <c r="H43" s="128">
        <v>0.736</v>
      </c>
      <c r="I43" s="128">
        <v>0.54</v>
      </c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>
        <v>1495</v>
      </c>
      <c r="D45" s="28">
        <v>1430</v>
      </c>
      <c r="E45" s="28">
        <v>1550</v>
      </c>
      <c r="F45" s="29"/>
      <c r="G45" s="29"/>
      <c r="H45" s="128">
        <v>68.77</v>
      </c>
      <c r="I45" s="128">
        <v>68.64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400</v>
      </c>
      <c r="D46" s="28">
        <v>400</v>
      </c>
      <c r="E46" s="28">
        <v>400</v>
      </c>
      <c r="F46" s="139"/>
      <c r="G46" s="29"/>
      <c r="H46" s="128">
        <v>16</v>
      </c>
      <c r="I46" s="128">
        <v>20</v>
      </c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>
        <v>2354</v>
      </c>
      <c r="D48" s="28">
        <v>2230</v>
      </c>
      <c r="E48" s="28">
        <v>2200</v>
      </c>
      <c r="F48" s="29"/>
      <c r="G48" s="29"/>
      <c r="H48" s="128">
        <v>110.638</v>
      </c>
      <c r="I48" s="128">
        <v>89.2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335</v>
      </c>
      <c r="D49" s="28">
        <v>316</v>
      </c>
      <c r="E49" s="28">
        <v>316</v>
      </c>
      <c r="F49" s="29"/>
      <c r="G49" s="29"/>
      <c r="H49" s="128">
        <v>15.075</v>
      </c>
      <c r="I49" s="128">
        <v>14.22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5588</v>
      </c>
      <c r="D50" s="36">
        <v>5331</v>
      </c>
      <c r="E50" s="36">
        <v>5483</v>
      </c>
      <c r="F50" s="37">
        <v>102.85124742074657</v>
      </c>
      <c r="G50" s="38"/>
      <c r="H50" s="129">
        <v>251.82999999999998</v>
      </c>
      <c r="I50" s="130">
        <v>225.65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686</v>
      </c>
      <c r="D52" s="36">
        <v>208</v>
      </c>
      <c r="E52" s="36">
        <v>194</v>
      </c>
      <c r="F52" s="37">
        <v>93.26923076923077</v>
      </c>
      <c r="G52" s="38"/>
      <c r="H52" s="129">
        <v>26.671</v>
      </c>
      <c r="I52" s="130">
        <v>6.24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850</v>
      </c>
      <c r="D54" s="28">
        <v>650</v>
      </c>
      <c r="E54" s="28">
        <v>700</v>
      </c>
      <c r="F54" s="29"/>
      <c r="G54" s="29"/>
      <c r="H54" s="128">
        <v>27.285</v>
      </c>
      <c r="I54" s="128">
        <v>23.4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98</v>
      </c>
      <c r="D55" s="28">
        <v>84</v>
      </c>
      <c r="E55" s="28">
        <v>80</v>
      </c>
      <c r="F55" s="29"/>
      <c r="G55" s="29"/>
      <c r="H55" s="128">
        <v>2.989</v>
      </c>
      <c r="I55" s="128">
        <v>2.604</v>
      </c>
      <c r="J55" s="128"/>
      <c r="K55" s="30"/>
    </row>
    <row r="56" spans="1:11" s="31" customFormat="1" ht="11.25" customHeight="1">
      <c r="A56" s="33" t="s">
        <v>43</v>
      </c>
      <c r="B56" s="27"/>
      <c r="C56" s="28">
        <v>89</v>
      </c>
      <c r="D56" s="28">
        <v>87</v>
      </c>
      <c r="E56" s="28">
        <v>85</v>
      </c>
      <c r="F56" s="29"/>
      <c r="G56" s="29"/>
      <c r="H56" s="128">
        <v>1.31</v>
      </c>
      <c r="I56" s="128">
        <v>0.98</v>
      </c>
      <c r="J56" s="128"/>
      <c r="K56" s="30"/>
    </row>
    <row r="57" spans="1:11" s="31" customFormat="1" ht="11.25" customHeight="1">
      <c r="A57" s="33" t="s">
        <v>44</v>
      </c>
      <c r="B57" s="27"/>
      <c r="C57" s="28">
        <v>37</v>
      </c>
      <c r="D57" s="28">
        <v>23</v>
      </c>
      <c r="E57" s="28">
        <v>23</v>
      </c>
      <c r="F57" s="29"/>
      <c r="G57" s="29"/>
      <c r="H57" s="128">
        <v>0.74</v>
      </c>
      <c r="I57" s="128">
        <v>0.318</v>
      </c>
      <c r="J57" s="128"/>
      <c r="K57" s="30"/>
    </row>
    <row r="58" spans="1:11" s="31" customFormat="1" ht="11.25" customHeight="1">
      <c r="A58" s="33" t="s">
        <v>45</v>
      </c>
      <c r="B58" s="27"/>
      <c r="C58" s="28">
        <v>150</v>
      </c>
      <c r="D58" s="28">
        <v>145</v>
      </c>
      <c r="E58" s="28">
        <v>145</v>
      </c>
      <c r="F58" s="29"/>
      <c r="G58" s="29"/>
      <c r="H58" s="128">
        <v>5.4</v>
      </c>
      <c r="I58" s="128">
        <v>4.35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1224</v>
      </c>
      <c r="D59" s="36">
        <v>989</v>
      </c>
      <c r="E59" s="36">
        <v>1033</v>
      </c>
      <c r="F59" s="37">
        <v>104.4489383215369</v>
      </c>
      <c r="G59" s="38"/>
      <c r="H59" s="129">
        <v>37.724</v>
      </c>
      <c r="I59" s="130">
        <v>31.652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446</v>
      </c>
      <c r="D61" s="28">
        <v>450</v>
      </c>
      <c r="E61" s="28">
        <v>510</v>
      </c>
      <c r="F61" s="29"/>
      <c r="G61" s="29"/>
      <c r="H61" s="128">
        <v>13.737</v>
      </c>
      <c r="I61" s="128">
        <v>9.66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106</v>
      </c>
      <c r="D62" s="28">
        <v>106</v>
      </c>
      <c r="E62" s="28">
        <v>108</v>
      </c>
      <c r="F62" s="29"/>
      <c r="G62" s="29"/>
      <c r="H62" s="128">
        <v>2.404</v>
      </c>
      <c r="I62" s="128">
        <v>2.163</v>
      </c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>
        <v>552</v>
      </c>
      <c r="D64" s="36">
        <v>556</v>
      </c>
      <c r="E64" s="36">
        <v>618</v>
      </c>
      <c r="F64" s="37">
        <v>111.15107913669065</v>
      </c>
      <c r="G64" s="38"/>
      <c r="H64" s="129">
        <v>16.141</v>
      </c>
      <c r="I64" s="130">
        <v>11.823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1170</v>
      </c>
      <c r="D66" s="36">
        <v>1230</v>
      </c>
      <c r="E66" s="36">
        <v>900</v>
      </c>
      <c r="F66" s="37">
        <v>73.17073170731707</v>
      </c>
      <c r="G66" s="38"/>
      <c r="H66" s="129">
        <v>39.195</v>
      </c>
      <c r="I66" s="130">
        <v>28.3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477</v>
      </c>
      <c r="D68" s="28">
        <v>475</v>
      </c>
      <c r="E68" s="28">
        <v>500</v>
      </c>
      <c r="F68" s="29"/>
      <c r="G68" s="29"/>
      <c r="H68" s="128">
        <v>21.789</v>
      </c>
      <c r="I68" s="128">
        <v>16</v>
      </c>
      <c r="J68" s="128"/>
      <c r="K68" s="30"/>
    </row>
    <row r="69" spans="1:11" s="31" customFormat="1" ht="11.25" customHeight="1">
      <c r="A69" s="33" t="s">
        <v>53</v>
      </c>
      <c r="B69" s="27"/>
      <c r="C69" s="28">
        <v>191</v>
      </c>
      <c r="D69" s="28">
        <v>150</v>
      </c>
      <c r="E69" s="28">
        <v>180</v>
      </c>
      <c r="F69" s="29"/>
      <c r="G69" s="29"/>
      <c r="H69" s="128">
        <v>8.637</v>
      </c>
      <c r="I69" s="128">
        <v>4.5</v>
      </c>
      <c r="J69" s="128"/>
      <c r="K69" s="30"/>
    </row>
    <row r="70" spans="1:11" s="22" customFormat="1" ht="11.25" customHeight="1">
      <c r="A70" s="34" t="s">
        <v>54</v>
      </c>
      <c r="B70" s="35"/>
      <c r="C70" s="36">
        <v>668</v>
      </c>
      <c r="D70" s="36">
        <v>625</v>
      </c>
      <c r="E70" s="36">
        <v>680</v>
      </c>
      <c r="F70" s="37">
        <v>108.8</v>
      </c>
      <c r="G70" s="38"/>
      <c r="H70" s="129">
        <v>30.426000000000002</v>
      </c>
      <c r="I70" s="130">
        <v>20.5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148</v>
      </c>
      <c r="D72" s="28">
        <v>217</v>
      </c>
      <c r="E72" s="28">
        <v>148</v>
      </c>
      <c r="F72" s="29"/>
      <c r="G72" s="29"/>
      <c r="H72" s="128">
        <v>3.593</v>
      </c>
      <c r="I72" s="128">
        <v>5.055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120</v>
      </c>
      <c r="D73" s="28">
        <v>120</v>
      </c>
      <c r="E73" s="28">
        <v>120</v>
      </c>
      <c r="F73" s="29"/>
      <c r="G73" s="29"/>
      <c r="H73" s="128">
        <v>3.744</v>
      </c>
      <c r="I73" s="128">
        <v>4.7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419</v>
      </c>
      <c r="D74" s="28">
        <v>333</v>
      </c>
      <c r="E74" s="28">
        <v>330</v>
      </c>
      <c r="F74" s="29"/>
      <c r="G74" s="29"/>
      <c r="H74" s="128">
        <v>17.286</v>
      </c>
      <c r="I74" s="128">
        <v>11.638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559</v>
      </c>
      <c r="D75" s="28">
        <v>525</v>
      </c>
      <c r="E75" s="28">
        <v>500</v>
      </c>
      <c r="F75" s="29"/>
      <c r="G75" s="29"/>
      <c r="H75" s="128">
        <v>17.949</v>
      </c>
      <c r="I75" s="128">
        <v>17.937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105</v>
      </c>
      <c r="D76" s="28">
        <v>85</v>
      </c>
      <c r="E76" s="28">
        <v>70</v>
      </c>
      <c r="F76" s="29"/>
      <c r="G76" s="29"/>
      <c r="H76" s="128">
        <v>3.149</v>
      </c>
      <c r="I76" s="128">
        <v>2.125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68</v>
      </c>
      <c r="D77" s="28">
        <v>71</v>
      </c>
      <c r="E77" s="28">
        <v>64</v>
      </c>
      <c r="F77" s="29"/>
      <c r="G77" s="29"/>
      <c r="H77" s="128">
        <v>2.19</v>
      </c>
      <c r="I77" s="128">
        <v>2.343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395</v>
      </c>
      <c r="D78" s="28">
        <v>400</v>
      </c>
      <c r="E78" s="28">
        <v>350</v>
      </c>
      <c r="F78" s="29"/>
      <c r="G78" s="29"/>
      <c r="H78" s="128">
        <v>13.075</v>
      </c>
      <c r="I78" s="128">
        <v>14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600</v>
      </c>
      <c r="D79" s="28">
        <v>500</v>
      </c>
      <c r="E79" s="28">
        <v>500</v>
      </c>
      <c r="F79" s="29"/>
      <c r="G79" s="29"/>
      <c r="H79" s="128">
        <v>22.8</v>
      </c>
      <c r="I79" s="128">
        <v>19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2414</v>
      </c>
      <c r="D80" s="36">
        <v>2251</v>
      </c>
      <c r="E80" s="36">
        <v>2082</v>
      </c>
      <c r="F80" s="37">
        <v>92.49222567747668</v>
      </c>
      <c r="G80" s="38"/>
      <c r="H80" s="129">
        <v>83.786</v>
      </c>
      <c r="I80" s="130">
        <v>76.798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82</v>
      </c>
      <c r="D82" s="28">
        <v>82</v>
      </c>
      <c r="E82" s="28">
        <v>106</v>
      </c>
      <c r="F82" s="29"/>
      <c r="G82" s="29"/>
      <c r="H82" s="128">
        <v>2.527</v>
      </c>
      <c r="I82" s="128">
        <v>2.527</v>
      </c>
      <c r="J82" s="128"/>
      <c r="K82" s="30"/>
    </row>
    <row r="83" spans="1:11" s="31" customFormat="1" ht="11.25" customHeight="1">
      <c r="A83" s="33" t="s">
        <v>65</v>
      </c>
      <c r="B83" s="27"/>
      <c r="C83" s="28">
        <v>67</v>
      </c>
      <c r="D83" s="28">
        <v>67</v>
      </c>
      <c r="E83" s="28">
        <v>67</v>
      </c>
      <c r="F83" s="29"/>
      <c r="G83" s="29"/>
      <c r="H83" s="128">
        <v>1.589</v>
      </c>
      <c r="I83" s="128">
        <v>1.589</v>
      </c>
      <c r="J83" s="128"/>
      <c r="K83" s="30"/>
    </row>
    <row r="84" spans="1:11" s="22" customFormat="1" ht="11.25" customHeight="1">
      <c r="A84" s="34" t="s">
        <v>66</v>
      </c>
      <c r="B84" s="35"/>
      <c r="C84" s="36">
        <v>149</v>
      </c>
      <c r="D84" s="36">
        <v>149</v>
      </c>
      <c r="E84" s="36">
        <v>173</v>
      </c>
      <c r="F84" s="37">
        <v>116.10738255033557</v>
      </c>
      <c r="G84" s="38"/>
      <c r="H84" s="129">
        <v>4.116</v>
      </c>
      <c r="I84" s="130">
        <v>4.116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28962</v>
      </c>
      <c r="D87" s="47">
        <v>29879</v>
      </c>
      <c r="E87" s="47">
        <v>28717</v>
      </c>
      <c r="F87" s="48">
        <v>96.11098095652466</v>
      </c>
      <c r="G87" s="38"/>
      <c r="H87" s="133">
        <v>836.7380000000003</v>
      </c>
      <c r="I87" s="134">
        <v>814.356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60</v>
      </c>
      <c r="E9" s="28"/>
      <c r="F9" s="29"/>
      <c r="G9" s="29"/>
      <c r="H9" s="128"/>
      <c r="I9" s="128">
        <v>0.21</v>
      </c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>
        <v>0.087</v>
      </c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>
        <v>60</v>
      </c>
      <c r="E13" s="36"/>
      <c r="F13" s="37"/>
      <c r="G13" s="38"/>
      <c r="H13" s="129"/>
      <c r="I13" s="130">
        <v>0.297</v>
      </c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61</v>
      </c>
      <c r="D17" s="36">
        <v>61</v>
      </c>
      <c r="E17" s="36">
        <v>88</v>
      </c>
      <c r="F17" s="37">
        <v>144.2622950819672</v>
      </c>
      <c r="G17" s="38"/>
      <c r="H17" s="129">
        <v>0.098</v>
      </c>
      <c r="I17" s="130">
        <v>0.078</v>
      </c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2249</v>
      </c>
      <c r="D19" s="28">
        <v>2967</v>
      </c>
      <c r="E19" s="28">
        <v>2967</v>
      </c>
      <c r="F19" s="139"/>
      <c r="G19" s="29"/>
      <c r="H19" s="128">
        <v>3.146</v>
      </c>
      <c r="I19" s="128">
        <v>4.45</v>
      </c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2249</v>
      </c>
      <c r="D22" s="36">
        <v>2967</v>
      </c>
      <c r="E22" s="36">
        <v>2967</v>
      </c>
      <c r="F22" s="37">
        <v>100</v>
      </c>
      <c r="G22" s="38"/>
      <c r="H22" s="129">
        <v>3.146</v>
      </c>
      <c r="I22" s="130">
        <v>4.45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4416</v>
      </c>
      <c r="D24" s="36">
        <v>5219</v>
      </c>
      <c r="E24" s="36">
        <v>5200</v>
      </c>
      <c r="F24" s="37">
        <v>99.6359455834451</v>
      </c>
      <c r="G24" s="38"/>
      <c r="H24" s="129">
        <v>7.036</v>
      </c>
      <c r="I24" s="130">
        <v>7.083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1089</v>
      </c>
      <c r="D26" s="36">
        <v>2800</v>
      </c>
      <c r="E26" s="36">
        <v>2000</v>
      </c>
      <c r="F26" s="37">
        <v>71.42857142857143</v>
      </c>
      <c r="G26" s="38"/>
      <c r="H26" s="129">
        <v>2.752</v>
      </c>
      <c r="I26" s="130">
        <v>3.9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2166</v>
      </c>
      <c r="D28" s="28">
        <v>8100</v>
      </c>
      <c r="E28" s="28">
        <v>4000</v>
      </c>
      <c r="F28" s="29"/>
      <c r="G28" s="29"/>
      <c r="H28" s="128">
        <v>3.339</v>
      </c>
      <c r="I28" s="128">
        <v>15</v>
      </c>
      <c r="J28" s="128"/>
      <c r="K28" s="30"/>
    </row>
    <row r="29" spans="1:11" s="31" customFormat="1" ht="11.25" customHeight="1">
      <c r="A29" s="33" t="s">
        <v>21</v>
      </c>
      <c r="B29" s="27"/>
      <c r="C29" s="28">
        <v>4922</v>
      </c>
      <c r="D29" s="28">
        <v>6865</v>
      </c>
      <c r="E29" s="28">
        <v>7500</v>
      </c>
      <c r="F29" s="29"/>
      <c r="G29" s="29"/>
      <c r="H29" s="128">
        <v>4.291</v>
      </c>
      <c r="I29" s="128">
        <v>5.835</v>
      </c>
      <c r="J29" s="128"/>
      <c r="K29" s="30"/>
    </row>
    <row r="30" spans="1:11" s="31" customFormat="1" ht="11.25" customHeight="1">
      <c r="A30" s="33" t="s">
        <v>22</v>
      </c>
      <c r="B30" s="27"/>
      <c r="C30" s="28">
        <v>6564</v>
      </c>
      <c r="D30" s="28">
        <v>11417</v>
      </c>
      <c r="E30" s="28">
        <v>11400</v>
      </c>
      <c r="F30" s="29"/>
      <c r="G30" s="29"/>
      <c r="H30" s="128">
        <v>8.208</v>
      </c>
      <c r="I30" s="128">
        <v>19.135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13652</v>
      </c>
      <c r="D31" s="36">
        <v>26382</v>
      </c>
      <c r="E31" s="36">
        <v>22900</v>
      </c>
      <c r="F31" s="37">
        <v>86.80160715639451</v>
      </c>
      <c r="G31" s="38"/>
      <c r="H31" s="129">
        <v>15.838000000000001</v>
      </c>
      <c r="I31" s="130">
        <v>39.97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110</v>
      </c>
      <c r="D33" s="28">
        <v>146</v>
      </c>
      <c r="E33" s="28">
        <v>190</v>
      </c>
      <c r="F33" s="29"/>
      <c r="G33" s="29"/>
      <c r="H33" s="128">
        <v>0.198</v>
      </c>
      <c r="I33" s="128">
        <v>0.19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1677</v>
      </c>
      <c r="D34" s="28">
        <v>2350</v>
      </c>
      <c r="E34" s="28">
        <v>2577</v>
      </c>
      <c r="F34" s="29"/>
      <c r="G34" s="29"/>
      <c r="H34" s="128">
        <v>2.736</v>
      </c>
      <c r="I34" s="128">
        <v>3.83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118</v>
      </c>
      <c r="D35" s="28">
        <v>240</v>
      </c>
      <c r="E35" s="28">
        <v>240</v>
      </c>
      <c r="F35" s="139"/>
      <c r="G35" s="29"/>
      <c r="H35" s="128">
        <v>0.234</v>
      </c>
      <c r="I35" s="128">
        <v>0.554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42</v>
      </c>
      <c r="D36" s="28">
        <v>42</v>
      </c>
      <c r="E36" s="28">
        <v>112</v>
      </c>
      <c r="F36" s="29"/>
      <c r="G36" s="29"/>
      <c r="H36" s="128">
        <v>0.065</v>
      </c>
      <c r="I36" s="128">
        <v>0.04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1947</v>
      </c>
      <c r="D37" s="36">
        <v>2778</v>
      </c>
      <c r="E37" s="36">
        <v>3119</v>
      </c>
      <c r="F37" s="37">
        <v>112.27501799856012</v>
      </c>
      <c r="G37" s="38"/>
      <c r="H37" s="129">
        <v>3.233</v>
      </c>
      <c r="I37" s="130">
        <v>4.614000000000001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7</v>
      </c>
      <c r="D39" s="36">
        <v>9</v>
      </c>
      <c r="E39" s="36">
        <v>9</v>
      </c>
      <c r="F39" s="37">
        <v>100</v>
      </c>
      <c r="G39" s="38"/>
      <c r="H39" s="129">
        <v>0.01</v>
      </c>
      <c r="I39" s="130">
        <v>0.014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2803</v>
      </c>
      <c r="D41" s="28">
        <v>9149</v>
      </c>
      <c r="E41" s="28">
        <v>7600</v>
      </c>
      <c r="F41" s="29"/>
      <c r="G41" s="29"/>
      <c r="H41" s="128">
        <v>2.218</v>
      </c>
      <c r="I41" s="128">
        <v>6.814</v>
      </c>
      <c r="J41" s="128"/>
      <c r="K41" s="30"/>
    </row>
    <row r="42" spans="1:11" s="31" customFormat="1" ht="11.25" customHeight="1">
      <c r="A42" s="33" t="s">
        <v>31</v>
      </c>
      <c r="B42" s="27"/>
      <c r="C42" s="28">
        <v>55981</v>
      </c>
      <c r="D42" s="28">
        <v>81045</v>
      </c>
      <c r="E42" s="28">
        <v>80830</v>
      </c>
      <c r="F42" s="29"/>
      <c r="G42" s="29"/>
      <c r="H42" s="128">
        <v>80.152</v>
      </c>
      <c r="I42" s="128">
        <v>70.993</v>
      </c>
      <c r="J42" s="128"/>
      <c r="K42" s="30"/>
    </row>
    <row r="43" spans="1:11" s="31" customFormat="1" ht="11.25" customHeight="1">
      <c r="A43" s="33" t="s">
        <v>32</v>
      </c>
      <c r="B43" s="27"/>
      <c r="C43" s="28">
        <v>13138</v>
      </c>
      <c r="D43" s="28">
        <v>21728</v>
      </c>
      <c r="E43" s="28">
        <v>23000</v>
      </c>
      <c r="F43" s="29"/>
      <c r="G43" s="29"/>
      <c r="H43" s="128">
        <v>22.757</v>
      </c>
      <c r="I43" s="128">
        <v>32.781</v>
      </c>
      <c r="J43" s="128"/>
      <c r="K43" s="30"/>
    </row>
    <row r="44" spans="1:11" s="31" customFormat="1" ht="11.25" customHeight="1">
      <c r="A44" s="33" t="s">
        <v>33</v>
      </c>
      <c r="B44" s="27"/>
      <c r="C44" s="28">
        <v>38045</v>
      </c>
      <c r="D44" s="28">
        <v>61114</v>
      </c>
      <c r="E44" s="28">
        <v>60669</v>
      </c>
      <c r="F44" s="29"/>
      <c r="G44" s="29"/>
      <c r="H44" s="128">
        <v>56.452</v>
      </c>
      <c r="I44" s="128">
        <v>64.454</v>
      </c>
      <c r="J44" s="128"/>
      <c r="K44" s="30"/>
    </row>
    <row r="45" spans="1:11" s="31" customFormat="1" ht="11.25" customHeight="1">
      <c r="A45" s="33" t="s">
        <v>34</v>
      </c>
      <c r="B45" s="27"/>
      <c r="C45" s="28">
        <v>15782</v>
      </c>
      <c r="D45" s="28">
        <v>24458</v>
      </c>
      <c r="E45" s="28">
        <v>32800</v>
      </c>
      <c r="F45" s="29"/>
      <c r="G45" s="29"/>
      <c r="H45" s="128">
        <v>20.668</v>
      </c>
      <c r="I45" s="128">
        <v>25.561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25287</v>
      </c>
      <c r="D46" s="28">
        <v>38085</v>
      </c>
      <c r="E46" s="28">
        <v>38000</v>
      </c>
      <c r="F46" s="139"/>
      <c r="G46" s="29"/>
      <c r="H46" s="128">
        <v>22.051</v>
      </c>
      <c r="I46" s="128">
        <v>20.649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31400</v>
      </c>
      <c r="D47" s="28">
        <v>44004</v>
      </c>
      <c r="E47" s="28">
        <v>50000</v>
      </c>
      <c r="F47" s="29"/>
      <c r="G47" s="29"/>
      <c r="H47" s="128">
        <v>38.207</v>
      </c>
      <c r="I47" s="128">
        <v>25.464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41776</v>
      </c>
      <c r="D48" s="28">
        <v>65907</v>
      </c>
      <c r="E48" s="28">
        <v>66000</v>
      </c>
      <c r="F48" s="29"/>
      <c r="G48" s="29"/>
      <c r="H48" s="128">
        <v>55.095</v>
      </c>
      <c r="I48" s="128">
        <v>50.5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26626</v>
      </c>
      <c r="D49" s="28">
        <v>41529</v>
      </c>
      <c r="E49" s="28">
        <v>41529</v>
      </c>
      <c r="F49" s="29"/>
      <c r="G49" s="29"/>
      <c r="H49" s="128">
        <v>32.409</v>
      </c>
      <c r="I49" s="128">
        <v>32.678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250838</v>
      </c>
      <c r="D50" s="36">
        <v>387019</v>
      </c>
      <c r="E50" s="36">
        <v>400428</v>
      </c>
      <c r="F50" s="37">
        <v>103.46468778018651</v>
      </c>
      <c r="G50" s="38"/>
      <c r="H50" s="129">
        <v>330.009</v>
      </c>
      <c r="I50" s="130">
        <v>329.894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341</v>
      </c>
      <c r="D52" s="36">
        <v>1347</v>
      </c>
      <c r="E52" s="36">
        <v>2295</v>
      </c>
      <c r="F52" s="37">
        <v>170.37861915367483</v>
      </c>
      <c r="G52" s="38"/>
      <c r="H52" s="129">
        <v>0.296</v>
      </c>
      <c r="I52" s="130">
        <v>0.943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2577</v>
      </c>
      <c r="D54" s="28">
        <v>5199</v>
      </c>
      <c r="E54" s="28">
        <v>5200</v>
      </c>
      <c r="F54" s="29"/>
      <c r="G54" s="29"/>
      <c r="H54" s="128">
        <v>4.147</v>
      </c>
      <c r="I54" s="128">
        <v>7.5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675</v>
      </c>
      <c r="D55" s="28">
        <v>2345</v>
      </c>
      <c r="E55" s="28">
        <v>2345</v>
      </c>
      <c r="F55" s="29"/>
      <c r="G55" s="29"/>
      <c r="H55" s="128">
        <v>0.47</v>
      </c>
      <c r="I55" s="128">
        <v>1.525</v>
      </c>
      <c r="J55" s="128"/>
      <c r="K55" s="30"/>
    </row>
    <row r="56" spans="1:11" s="31" customFormat="1" ht="11.25" customHeight="1">
      <c r="A56" s="33" t="s">
        <v>43</v>
      </c>
      <c r="B56" s="27"/>
      <c r="C56" s="28">
        <v>121981</v>
      </c>
      <c r="D56" s="28">
        <v>139315</v>
      </c>
      <c r="E56" s="28">
        <v>132500</v>
      </c>
      <c r="F56" s="29"/>
      <c r="G56" s="29"/>
      <c r="H56" s="128">
        <v>96.285</v>
      </c>
      <c r="I56" s="128">
        <v>62.8</v>
      </c>
      <c r="J56" s="128"/>
      <c r="K56" s="30"/>
    </row>
    <row r="57" spans="1:11" s="31" customFormat="1" ht="11.25" customHeight="1">
      <c r="A57" s="33" t="s">
        <v>44</v>
      </c>
      <c r="B57" s="27"/>
      <c r="C57" s="28">
        <v>26930</v>
      </c>
      <c r="D57" s="28">
        <v>29837</v>
      </c>
      <c r="E57" s="28">
        <v>29837</v>
      </c>
      <c r="F57" s="29"/>
      <c r="G57" s="29"/>
      <c r="H57" s="128">
        <v>19.826</v>
      </c>
      <c r="I57" s="128">
        <v>22.202</v>
      </c>
      <c r="J57" s="128"/>
      <c r="K57" s="30"/>
    </row>
    <row r="58" spans="1:11" s="31" customFormat="1" ht="11.25" customHeight="1">
      <c r="A58" s="33" t="s">
        <v>45</v>
      </c>
      <c r="B58" s="27"/>
      <c r="C58" s="28">
        <v>898</v>
      </c>
      <c r="D58" s="28">
        <v>2493</v>
      </c>
      <c r="E58" s="28">
        <v>2200</v>
      </c>
      <c r="F58" s="29"/>
      <c r="G58" s="29"/>
      <c r="H58" s="128">
        <v>0.898</v>
      </c>
      <c r="I58" s="128">
        <v>2.006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153061</v>
      </c>
      <c r="D59" s="36">
        <v>179189</v>
      </c>
      <c r="E59" s="36">
        <v>172082</v>
      </c>
      <c r="F59" s="37">
        <v>96.03379671743244</v>
      </c>
      <c r="G59" s="38"/>
      <c r="H59" s="129">
        <v>121.626</v>
      </c>
      <c r="I59" s="130">
        <v>96.033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313</v>
      </c>
      <c r="D61" s="28">
        <v>406</v>
      </c>
      <c r="E61" s="28">
        <v>400</v>
      </c>
      <c r="F61" s="29"/>
      <c r="G61" s="29"/>
      <c r="H61" s="128">
        <v>0.329</v>
      </c>
      <c r="I61" s="128">
        <v>0.28</v>
      </c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>
        <v>46</v>
      </c>
      <c r="E62" s="28">
        <v>46</v>
      </c>
      <c r="F62" s="29"/>
      <c r="G62" s="29"/>
      <c r="H62" s="128"/>
      <c r="I62" s="128">
        <v>0.034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365</v>
      </c>
      <c r="D63" s="28">
        <v>540</v>
      </c>
      <c r="E63" s="28">
        <v>548</v>
      </c>
      <c r="F63" s="139"/>
      <c r="G63" s="29"/>
      <c r="H63" s="128">
        <v>0.345</v>
      </c>
      <c r="I63" s="128">
        <v>0.459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678</v>
      </c>
      <c r="D64" s="36">
        <v>992</v>
      </c>
      <c r="E64" s="36">
        <v>994</v>
      </c>
      <c r="F64" s="37">
        <v>100.20161290322581</v>
      </c>
      <c r="G64" s="38"/>
      <c r="H64" s="129">
        <v>0.6739999999999999</v>
      </c>
      <c r="I64" s="130">
        <v>0.7730000000000001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61</v>
      </c>
      <c r="D66" s="36">
        <v>579</v>
      </c>
      <c r="E66" s="36">
        <v>620</v>
      </c>
      <c r="F66" s="37">
        <v>107.0811744386874</v>
      </c>
      <c r="G66" s="38"/>
      <c r="H66" s="129">
        <v>0.076</v>
      </c>
      <c r="I66" s="130">
        <v>0.695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7672</v>
      </c>
      <c r="D68" s="28">
        <v>20650</v>
      </c>
      <c r="E68" s="28">
        <v>13000</v>
      </c>
      <c r="F68" s="29"/>
      <c r="G68" s="29"/>
      <c r="H68" s="128">
        <v>7.336</v>
      </c>
      <c r="I68" s="128">
        <v>21</v>
      </c>
      <c r="J68" s="128"/>
      <c r="K68" s="30"/>
    </row>
    <row r="69" spans="1:11" s="31" customFormat="1" ht="11.25" customHeight="1">
      <c r="A69" s="33" t="s">
        <v>53</v>
      </c>
      <c r="B69" s="27"/>
      <c r="C69" s="28">
        <v>405</v>
      </c>
      <c r="D69" s="28">
        <v>3500</v>
      </c>
      <c r="E69" s="28">
        <v>1500</v>
      </c>
      <c r="F69" s="29"/>
      <c r="G69" s="29"/>
      <c r="H69" s="128">
        <v>0.359</v>
      </c>
      <c r="I69" s="128">
        <v>5</v>
      </c>
      <c r="J69" s="128"/>
      <c r="K69" s="30"/>
    </row>
    <row r="70" spans="1:11" s="22" customFormat="1" ht="11.25" customHeight="1">
      <c r="A70" s="34" t="s">
        <v>54</v>
      </c>
      <c r="B70" s="35"/>
      <c r="C70" s="36">
        <v>8077</v>
      </c>
      <c r="D70" s="36">
        <v>24150</v>
      </c>
      <c r="E70" s="36">
        <v>14500</v>
      </c>
      <c r="F70" s="37">
        <v>60.041407867494826</v>
      </c>
      <c r="G70" s="38"/>
      <c r="H70" s="129">
        <v>7.695</v>
      </c>
      <c r="I70" s="130">
        <v>26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</v>
      </c>
      <c r="D72" s="28">
        <v>104</v>
      </c>
      <c r="E72" s="28">
        <v>104</v>
      </c>
      <c r="F72" s="29"/>
      <c r="G72" s="29"/>
      <c r="H72" s="128">
        <v>0.001</v>
      </c>
      <c r="I72" s="128">
        <v>0.089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52585</v>
      </c>
      <c r="D73" s="28">
        <v>60734</v>
      </c>
      <c r="E73" s="28">
        <v>57680</v>
      </c>
      <c r="F73" s="29"/>
      <c r="G73" s="29"/>
      <c r="H73" s="128">
        <v>76.844</v>
      </c>
      <c r="I73" s="128">
        <v>102.033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25105</v>
      </c>
      <c r="D74" s="28">
        <v>33670</v>
      </c>
      <c r="E74" s="28">
        <v>27000</v>
      </c>
      <c r="F74" s="29"/>
      <c r="G74" s="29"/>
      <c r="H74" s="128">
        <v>27.006</v>
      </c>
      <c r="I74" s="128">
        <v>25.926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629</v>
      </c>
      <c r="D75" s="28">
        <v>1466</v>
      </c>
      <c r="E75" s="28">
        <v>1700</v>
      </c>
      <c r="F75" s="29"/>
      <c r="G75" s="29"/>
      <c r="H75" s="128">
        <v>0.545</v>
      </c>
      <c r="I75" s="128">
        <v>1.27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15627</v>
      </c>
      <c r="D76" s="28">
        <v>16854</v>
      </c>
      <c r="E76" s="28">
        <v>16300</v>
      </c>
      <c r="F76" s="29"/>
      <c r="G76" s="29"/>
      <c r="H76" s="128">
        <v>24.984</v>
      </c>
      <c r="I76" s="128">
        <v>16.8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528</v>
      </c>
      <c r="D77" s="28">
        <v>1968</v>
      </c>
      <c r="E77" s="28">
        <v>1967</v>
      </c>
      <c r="F77" s="29"/>
      <c r="G77" s="29"/>
      <c r="H77" s="128">
        <v>0.47</v>
      </c>
      <c r="I77" s="128">
        <v>1.48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758</v>
      </c>
      <c r="D78" s="28">
        <v>2200</v>
      </c>
      <c r="E78" s="28">
        <v>2100</v>
      </c>
      <c r="F78" s="29"/>
      <c r="G78" s="29"/>
      <c r="H78" s="128">
        <v>0.762</v>
      </c>
      <c r="I78" s="128">
        <v>2.42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99447</v>
      </c>
      <c r="D79" s="28">
        <v>129350</v>
      </c>
      <c r="E79" s="28">
        <v>129350</v>
      </c>
      <c r="F79" s="29"/>
      <c r="G79" s="29"/>
      <c r="H79" s="128">
        <v>136.894</v>
      </c>
      <c r="I79" s="128">
        <v>129.35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194680</v>
      </c>
      <c r="D80" s="36">
        <v>246346</v>
      </c>
      <c r="E80" s="36">
        <v>236201</v>
      </c>
      <c r="F80" s="37">
        <v>95.88180851322936</v>
      </c>
      <c r="G80" s="38"/>
      <c r="H80" s="129">
        <v>267.506</v>
      </c>
      <c r="I80" s="130">
        <v>279.368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631157</v>
      </c>
      <c r="D87" s="47">
        <v>879898</v>
      </c>
      <c r="E87" s="47">
        <v>863403</v>
      </c>
      <c r="F87" s="48">
        <v>98.12535089294441</v>
      </c>
      <c r="G87" s="38"/>
      <c r="H87" s="133">
        <v>759.9949999999999</v>
      </c>
      <c r="I87" s="134">
        <v>794.1120000000001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36</v>
      </c>
      <c r="D17" s="36">
        <v>37</v>
      </c>
      <c r="E17" s="36">
        <v>39</v>
      </c>
      <c r="F17" s="37">
        <v>105.4054054054054</v>
      </c>
      <c r="G17" s="38"/>
      <c r="H17" s="129">
        <v>0.069</v>
      </c>
      <c r="I17" s="130">
        <v>0.059</v>
      </c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1488</v>
      </c>
      <c r="D19" s="28">
        <v>1488</v>
      </c>
      <c r="E19" s="28"/>
      <c r="F19" s="139"/>
      <c r="G19" s="29"/>
      <c r="H19" s="128">
        <v>4.241</v>
      </c>
      <c r="I19" s="128">
        <v>4.18</v>
      </c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1488</v>
      </c>
      <c r="D22" s="36">
        <v>1488</v>
      </c>
      <c r="E22" s="36"/>
      <c r="F22" s="37"/>
      <c r="G22" s="38"/>
      <c r="H22" s="129">
        <v>4.241</v>
      </c>
      <c r="I22" s="130">
        <v>4.18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7396</v>
      </c>
      <c r="D24" s="36">
        <v>8928</v>
      </c>
      <c r="E24" s="36">
        <v>9000</v>
      </c>
      <c r="F24" s="37">
        <v>100.80645161290323</v>
      </c>
      <c r="G24" s="38"/>
      <c r="H24" s="129">
        <v>19.73</v>
      </c>
      <c r="I24" s="130">
        <v>19.28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2131</v>
      </c>
      <c r="D26" s="36">
        <v>3200</v>
      </c>
      <c r="E26" s="36">
        <v>2800</v>
      </c>
      <c r="F26" s="37">
        <v>87.5</v>
      </c>
      <c r="G26" s="38"/>
      <c r="H26" s="129">
        <v>7.413</v>
      </c>
      <c r="I26" s="130">
        <v>9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2430</v>
      </c>
      <c r="D28" s="28">
        <v>4707</v>
      </c>
      <c r="E28" s="28">
        <v>4700</v>
      </c>
      <c r="F28" s="29"/>
      <c r="G28" s="29"/>
      <c r="H28" s="128">
        <v>7.533</v>
      </c>
      <c r="I28" s="128">
        <v>12.5</v>
      </c>
      <c r="J28" s="128"/>
      <c r="K28" s="30"/>
    </row>
    <row r="29" spans="1:11" s="31" customFormat="1" ht="11.25" customHeight="1">
      <c r="A29" s="33" t="s">
        <v>21</v>
      </c>
      <c r="B29" s="27"/>
      <c r="C29" s="28">
        <v>155</v>
      </c>
      <c r="D29" s="28">
        <v>464</v>
      </c>
      <c r="E29" s="28">
        <v>465</v>
      </c>
      <c r="F29" s="29"/>
      <c r="G29" s="29"/>
      <c r="H29" s="128">
        <v>0.181</v>
      </c>
      <c r="I29" s="128">
        <v>0.16</v>
      </c>
      <c r="J29" s="128"/>
      <c r="K29" s="30"/>
    </row>
    <row r="30" spans="1:11" s="31" customFormat="1" ht="11.25" customHeight="1">
      <c r="A30" s="33" t="s">
        <v>22</v>
      </c>
      <c r="B30" s="27"/>
      <c r="C30" s="28">
        <v>2385</v>
      </c>
      <c r="D30" s="28">
        <v>2984</v>
      </c>
      <c r="E30" s="28">
        <v>2900</v>
      </c>
      <c r="F30" s="139"/>
      <c r="G30" s="29"/>
      <c r="H30" s="128">
        <v>4.251</v>
      </c>
      <c r="I30" s="128">
        <v>5.229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4970</v>
      </c>
      <c r="D31" s="36">
        <v>8155</v>
      </c>
      <c r="E31" s="36">
        <v>8065</v>
      </c>
      <c r="F31" s="37">
        <v>98.89638258736971</v>
      </c>
      <c r="G31" s="38"/>
      <c r="H31" s="129">
        <v>11.965</v>
      </c>
      <c r="I31" s="130">
        <v>17.889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6233</v>
      </c>
      <c r="D33" s="28">
        <v>8036</v>
      </c>
      <c r="E33" s="28">
        <v>6400</v>
      </c>
      <c r="F33" s="29"/>
      <c r="G33" s="29"/>
      <c r="H33" s="128">
        <v>11.624</v>
      </c>
      <c r="I33" s="128">
        <v>12.78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8178</v>
      </c>
      <c r="D34" s="28">
        <v>10000</v>
      </c>
      <c r="E34" s="28">
        <v>10063</v>
      </c>
      <c r="F34" s="29"/>
      <c r="G34" s="29"/>
      <c r="H34" s="128">
        <v>22.321</v>
      </c>
      <c r="I34" s="128">
        <v>27.29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3139</v>
      </c>
      <c r="D35" s="28">
        <v>4150</v>
      </c>
      <c r="E35" s="28">
        <v>4150</v>
      </c>
      <c r="F35" s="139"/>
      <c r="G35" s="29"/>
      <c r="H35" s="128">
        <v>7.937</v>
      </c>
      <c r="I35" s="128">
        <v>9.545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327</v>
      </c>
      <c r="D36" s="28">
        <v>327</v>
      </c>
      <c r="E36" s="28">
        <v>625</v>
      </c>
      <c r="F36" s="29"/>
      <c r="G36" s="29"/>
      <c r="H36" s="128">
        <v>0.507</v>
      </c>
      <c r="I36" s="128">
        <v>0.6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17877</v>
      </c>
      <c r="D37" s="36">
        <v>22513</v>
      </c>
      <c r="E37" s="36">
        <v>21238</v>
      </c>
      <c r="F37" s="37">
        <v>94.33660551681251</v>
      </c>
      <c r="G37" s="38"/>
      <c r="H37" s="129">
        <v>42.388999999999996</v>
      </c>
      <c r="I37" s="130">
        <v>50.215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1866</v>
      </c>
      <c r="D41" s="28">
        <v>2392</v>
      </c>
      <c r="E41" s="28">
        <v>2400</v>
      </c>
      <c r="F41" s="29"/>
      <c r="G41" s="29"/>
      <c r="H41" s="128">
        <v>5.482</v>
      </c>
      <c r="I41" s="128">
        <v>4.544</v>
      </c>
      <c r="J41" s="128"/>
      <c r="K41" s="30"/>
    </row>
    <row r="42" spans="1:11" s="31" customFormat="1" ht="11.25" customHeight="1">
      <c r="A42" s="33" t="s">
        <v>31</v>
      </c>
      <c r="B42" s="27"/>
      <c r="C42" s="28">
        <v>7111</v>
      </c>
      <c r="D42" s="28">
        <v>9852</v>
      </c>
      <c r="E42" s="28">
        <v>6907</v>
      </c>
      <c r="F42" s="29"/>
      <c r="G42" s="29"/>
      <c r="H42" s="128">
        <v>22.944</v>
      </c>
      <c r="I42" s="128">
        <v>18.26</v>
      </c>
      <c r="J42" s="128"/>
      <c r="K42" s="30"/>
    </row>
    <row r="43" spans="1:11" s="31" customFormat="1" ht="11.25" customHeight="1">
      <c r="A43" s="33" t="s">
        <v>32</v>
      </c>
      <c r="B43" s="27"/>
      <c r="C43" s="28">
        <v>3429</v>
      </c>
      <c r="D43" s="28">
        <v>4958</v>
      </c>
      <c r="E43" s="28">
        <v>5600</v>
      </c>
      <c r="F43" s="29"/>
      <c r="G43" s="29"/>
      <c r="H43" s="128">
        <v>7.921</v>
      </c>
      <c r="I43" s="128">
        <v>8.867</v>
      </c>
      <c r="J43" s="128"/>
      <c r="K43" s="30"/>
    </row>
    <row r="44" spans="1:11" s="31" customFormat="1" ht="11.25" customHeight="1">
      <c r="A44" s="33" t="s">
        <v>33</v>
      </c>
      <c r="B44" s="27"/>
      <c r="C44" s="28">
        <v>3298</v>
      </c>
      <c r="D44" s="28">
        <v>5612</v>
      </c>
      <c r="E44" s="28">
        <v>5500</v>
      </c>
      <c r="F44" s="29"/>
      <c r="G44" s="29"/>
      <c r="H44" s="128">
        <v>6.734</v>
      </c>
      <c r="I44" s="128">
        <v>13.234</v>
      </c>
      <c r="J44" s="128"/>
      <c r="K44" s="30"/>
    </row>
    <row r="45" spans="1:11" s="31" customFormat="1" ht="11.25" customHeight="1">
      <c r="A45" s="33" t="s">
        <v>34</v>
      </c>
      <c r="B45" s="27"/>
      <c r="C45" s="28">
        <v>3558</v>
      </c>
      <c r="D45" s="28">
        <v>5337</v>
      </c>
      <c r="E45" s="28">
        <v>2850</v>
      </c>
      <c r="F45" s="29"/>
      <c r="G45" s="29"/>
      <c r="H45" s="128">
        <v>8.798</v>
      </c>
      <c r="I45" s="128">
        <v>12.292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2724</v>
      </c>
      <c r="D46" s="28">
        <v>3714</v>
      </c>
      <c r="E46" s="28">
        <v>3000</v>
      </c>
      <c r="F46" s="139"/>
      <c r="G46" s="29"/>
      <c r="H46" s="128">
        <v>5.727</v>
      </c>
      <c r="I46" s="128">
        <v>6.448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3635</v>
      </c>
      <c r="D47" s="28">
        <v>6065</v>
      </c>
      <c r="E47" s="28">
        <v>2100</v>
      </c>
      <c r="F47" s="29"/>
      <c r="G47" s="29"/>
      <c r="H47" s="128">
        <v>9.415</v>
      </c>
      <c r="I47" s="128">
        <v>7.764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9174</v>
      </c>
      <c r="D48" s="28">
        <v>12393</v>
      </c>
      <c r="E48" s="28">
        <v>12400</v>
      </c>
      <c r="F48" s="29"/>
      <c r="G48" s="29"/>
      <c r="H48" s="128">
        <v>24.187</v>
      </c>
      <c r="I48" s="128">
        <v>27.184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5844</v>
      </c>
      <c r="D49" s="28">
        <v>10116</v>
      </c>
      <c r="E49" s="28">
        <v>10116</v>
      </c>
      <c r="F49" s="29"/>
      <c r="G49" s="29"/>
      <c r="H49" s="128">
        <v>17.408</v>
      </c>
      <c r="I49" s="128">
        <v>20.653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40639</v>
      </c>
      <c r="D50" s="36">
        <v>60439</v>
      </c>
      <c r="E50" s="36">
        <v>50873</v>
      </c>
      <c r="F50" s="37">
        <v>84.17247141746223</v>
      </c>
      <c r="G50" s="38"/>
      <c r="H50" s="129">
        <v>108.61600000000001</v>
      </c>
      <c r="I50" s="130">
        <v>119.24600000000001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2032</v>
      </c>
      <c r="D52" s="36">
        <v>2032</v>
      </c>
      <c r="E52" s="36">
        <v>2636</v>
      </c>
      <c r="F52" s="37">
        <v>129.7244094488189</v>
      </c>
      <c r="G52" s="38"/>
      <c r="H52" s="129">
        <v>4.978</v>
      </c>
      <c r="I52" s="130">
        <v>4.409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2922</v>
      </c>
      <c r="D54" s="28">
        <v>2827</v>
      </c>
      <c r="E54" s="28">
        <v>3020</v>
      </c>
      <c r="F54" s="29"/>
      <c r="G54" s="29"/>
      <c r="H54" s="128">
        <v>7.289</v>
      </c>
      <c r="I54" s="128">
        <v>6.73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725</v>
      </c>
      <c r="D55" s="28">
        <v>726</v>
      </c>
      <c r="E55" s="28">
        <v>822</v>
      </c>
      <c r="F55" s="29"/>
      <c r="G55" s="29"/>
      <c r="H55" s="128">
        <v>1.636</v>
      </c>
      <c r="I55" s="128">
        <v>1.636</v>
      </c>
      <c r="J55" s="128"/>
      <c r="K55" s="30"/>
    </row>
    <row r="56" spans="1:11" s="31" customFormat="1" ht="11.25" customHeight="1">
      <c r="A56" s="33" t="s">
        <v>43</v>
      </c>
      <c r="B56" s="27"/>
      <c r="C56" s="28">
        <v>886</v>
      </c>
      <c r="D56" s="28">
        <v>1330</v>
      </c>
      <c r="E56" s="28">
        <v>1450</v>
      </c>
      <c r="F56" s="29"/>
      <c r="G56" s="29"/>
      <c r="H56" s="128">
        <v>1.2</v>
      </c>
      <c r="I56" s="128">
        <v>1.28</v>
      </c>
      <c r="J56" s="128"/>
      <c r="K56" s="30"/>
    </row>
    <row r="57" spans="1:11" s="31" customFormat="1" ht="11.25" customHeight="1">
      <c r="A57" s="33" t="s">
        <v>44</v>
      </c>
      <c r="B57" s="27"/>
      <c r="C57" s="28">
        <v>4825</v>
      </c>
      <c r="D57" s="28">
        <v>4276</v>
      </c>
      <c r="E57" s="28">
        <v>6709</v>
      </c>
      <c r="F57" s="29"/>
      <c r="G57" s="29"/>
      <c r="H57" s="128">
        <v>14.473</v>
      </c>
      <c r="I57" s="128">
        <v>19.95</v>
      </c>
      <c r="J57" s="128"/>
      <c r="K57" s="30"/>
    </row>
    <row r="58" spans="1:11" s="31" customFormat="1" ht="11.25" customHeight="1">
      <c r="A58" s="33" t="s">
        <v>45</v>
      </c>
      <c r="B58" s="27"/>
      <c r="C58" s="28">
        <v>2297</v>
      </c>
      <c r="D58" s="28">
        <v>2560</v>
      </c>
      <c r="E58" s="28">
        <v>2500</v>
      </c>
      <c r="F58" s="29"/>
      <c r="G58" s="29"/>
      <c r="H58" s="128">
        <v>7.467</v>
      </c>
      <c r="I58" s="128">
        <v>4.566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11655</v>
      </c>
      <c r="D59" s="36">
        <v>11719</v>
      </c>
      <c r="E59" s="36">
        <v>14501</v>
      </c>
      <c r="F59" s="37">
        <v>123.73922689649288</v>
      </c>
      <c r="G59" s="38"/>
      <c r="H59" s="129">
        <v>32.065</v>
      </c>
      <c r="I59" s="130">
        <v>34.162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>
        <v>118</v>
      </c>
      <c r="F63" s="13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>
        <v>118</v>
      </c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1150</v>
      </c>
      <c r="D68" s="28">
        <v>1990</v>
      </c>
      <c r="E68" s="28">
        <v>2000</v>
      </c>
      <c r="F68" s="29"/>
      <c r="G68" s="29"/>
      <c r="H68" s="128">
        <v>1.707</v>
      </c>
      <c r="I68" s="128">
        <v>3</v>
      </c>
      <c r="J68" s="128"/>
      <c r="K68" s="30"/>
    </row>
    <row r="69" spans="1:11" s="31" customFormat="1" ht="11.25" customHeight="1">
      <c r="A69" s="33" t="s">
        <v>53</v>
      </c>
      <c r="B69" s="27"/>
      <c r="C69" s="28">
        <v>7</v>
      </c>
      <c r="D69" s="28">
        <v>31</v>
      </c>
      <c r="E69" s="28">
        <v>40</v>
      </c>
      <c r="F69" s="29"/>
      <c r="G69" s="29"/>
      <c r="H69" s="128">
        <v>0.008</v>
      </c>
      <c r="I69" s="128">
        <v>0.07</v>
      </c>
      <c r="J69" s="128"/>
      <c r="K69" s="30"/>
    </row>
    <row r="70" spans="1:11" s="22" customFormat="1" ht="11.25" customHeight="1">
      <c r="A70" s="34" t="s">
        <v>54</v>
      </c>
      <c r="B70" s="35"/>
      <c r="C70" s="36">
        <v>1157</v>
      </c>
      <c r="D70" s="36">
        <v>2021</v>
      </c>
      <c r="E70" s="36">
        <v>2040</v>
      </c>
      <c r="F70" s="37">
        <v>100.94012864918358</v>
      </c>
      <c r="G70" s="38"/>
      <c r="H70" s="129">
        <v>1.715</v>
      </c>
      <c r="I70" s="130">
        <v>3.07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285</v>
      </c>
      <c r="D73" s="28">
        <v>410</v>
      </c>
      <c r="E73" s="28">
        <v>284</v>
      </c>
      <c r="F73" s="29"/>
      <c r="G73" s="29"/>
      <c r="H73" s="128">
        <v>0.417</v>
      </c>
      <c r="I73" s="128">
        <v>0.599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1086</v>
      </c>
      <c r="D74" s="28">
        <v>2227</v>
      </c>
      <c r="E74" s="28">
        <v>2300</v>
      </c>
      <c r="F74" s="29"/>
      <c r="G74" s="29"/>
      <c r="H74" s="128">
        <v>1.243</v>
      </c>
      <c r="I74" s="128">
        <v>2.242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2</v>
      </c>
      <c r="D75" s="28">
        <v>2</v>
      </c>
      <c r="E75" s="28">
        <v>5</v>
      </c>
      <c r="F75" s="29"/>
      <c r="G75" s="29"/>
      <c r="H75" s="128">
        <v>0.002</v>
      </c>
      <c r="I75" s="128">
        <v>0.002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96</v>
      </c>
      <c r="D76" s="28">
        <v>66</v>
      </c>
      <c r="E76" s="28">
        <v>54</v>
      </c>
      <c r="F76" s="29"/>
      <c r="G76" s="29"/>
      <c r="H76" s="128">
        <v>0.23</v>
      </c>
      <c r="I76" s="128">
        <v>0.099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4</v>
      </c>
      <c r="D77" s="28">
        <v>5</v>
      </c>
      <c r="E77" s="28">
        <v>5</v>
      </c>
      <c r="F77" s="29"/>
      <c r="G77" s="29"/>
      <c r="H77" s="128">
        <v>0.006</v>
      </c>
      <c r="I77" s="128">
        <v>0.007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177</v>
      </c>
      <c r="D78" s="28">
        <v>100</v>
      </c>
      <c r="E78" s="28">
        <v>100</v>
      </c>
      <c r="F78" s="29"/>
      <c r="G78" s="29"/>
      <c r="H78" s="128">
        <v>0.308</v>
      </c>
      <c r="I78" s="128">
        <v>0.15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1067</v>
      </c>
      <c r="D79" s="28">
        <v>1820</v>
      </c>
      <c r="E79" s="28">
        <v>1820</v>
      </c>
      <c r="F79" s="29"/>
      <c r="G79" s="29"/>
      <c r="H79" s="128">
        <v>1.694</v>
      </c>
      <c r="I79" s="128">
        <v>2.548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2717</v>
      </c>
      <c r="D80" s="36">
        <v>4630</v>
      </c>
      <c r="E80" s="36">
        <v>4568</v>
      </c>
      <c r="F80" s="37">
        <v>98.66090712742981</v>
      </c>
      <c r="G80" s="38"/>
      <c r="H80" s="129">
        <v>3.9</v>
      </c>
      <c r="I80" s="130">
        <v>5.647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92098</v>
      </c>
      <c r="D87" s="47">
        <v>123674</v>
      </c>
      <c r="E87" s="47">
        <v>115878</v>
      </c>
      <c r="F87" s="48">
        <v>93.69633067580898</v>
      </c>
      <c r="G87" s="38"/>
      <c r="H87" s="133">
        <v>237.08100000000002</v>
      </c>
      <c r="I87" s="134">
        <v>267.157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580</v>
      </c>
      <c r="D9" s="28">
        <v>691</v>
      </c>
      <c r="E9" s="28">
        <v>650</v>
      </c>
      <c r="F9" s="29"/>
      <c r="G9" s="29"/>
      <c r="H9" s="128">
        <v>8.7</v>
      </c>
      <c r="I9" s="128">
        <v>10.395</v>
      </c>
      <c r="J9" s="128"/>
      <c r="K9" s="30"/>
    </row>
    <row r="10" spans="1:11" s="31" customFormat="1" ht="11.25" customHeight="1">
      <c r="A10" s="33" t="s">
        <v>8</v>
      </c>
      <c r="B10" s="27"/>
      <c r="C10" s="28">
        <v>255</v>
      </c>
      <c r="D10" s="28">
        <v>230</v>
      </c>
      <c r="E10" s="28">
        <v>240</v>
      </c>
      <c r="F10" s="29"/>
      <c r="G10" s="29"/>
      <c r="H10" s="128">
        <v>3.94</v>
      </c>
      <c r="I10" s="128">
        <v>3.45</v>
      </c>
      <c r="J10" s="128"/>
      <c r="K10" s="30"/>
    </row>
    <row r="11" spans="1:11" s="31" customFormat="1" ht="11.25" customHeight="1">
      <c r="A11" s="26" t="s">
        <v>9</v>
      </c>
      <c r="B11" s="27"/>
      <c r="C11" s="28">
        <v>57</v>
      </c>
      <c r="D11" s="28"/>
      <c r="E11" s="28">
        <v>22</v>
      </c>
      <c r="F11" s="29"/>
      <c r="G11" s="29"/>
      <c r="H11" s="128">
        <v>0.855</v>
      </c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>
        <v>32</v>
      </c>
      <c r="D12" s="28">
        <v>30</v>
      </c>
      <c r="E12" s="28">
        <v>17</v>
      </c>
      <c r="F12" s="29"/>
      <c r="G12" s="29"/>
      <c r="H12" s="128">
        <v>0.49</v>
      </c>
      <c r="I12" s="128">
        <v>0.45</v>
      </c>
      <c r="J12" s="128"/>
      <c r="K12" s="30"/>
    </row>
    <row r="13" spans="1:11" s="22" customFormat="1" ht="11.25" customHeight="1">
      <c r="A13" s="34" t="s">
        <v>11</v>
      </c>
      <c r="B13" s="35"/>
      <c r="C13" s="36">
        <v>924</v>
      </c>
      <c r="D13" s="36">
        <v>951</v>
      </c>
      <c r="E13" s="36">
        <v>929</v>
      </c>
      <c r="F13" s="37">
        <v>97.68664563617244</v>
      </c>
      <c r="G13" s="38"/>
      <c r="H13" s="129">
        <v>13.985</v>
      </c>
      <c r="I13" s="130">
        <v>14.294999999999998</v>
      </c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95</v>
      </c>
      <c r="D15" s="36">
        <v>121</v>
      </c>
      <c r="E15" s="36">
        <v>135</v>
      </c>
      <c r="F15" s="37">
        <v>111.5702479338843</v>
      </c>
      <c r="G15" s="38"/>
      <c r="H15" s="129">
        <v>0.855</v>
      </c>
      <c r="I15" s="130">
        <v>1</v>
      </c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267</v>
      </c>
      <c r="D17" s="36">
        <v>224</v>
      </c>
      <c r="E17" s="36">
        <v>124</v>
      </c>
      <c r="F17" s="37">
        <v>55.357142857142854</v>
      </c>
      <c r="G17" s="38"/>
      <c r="H17" s="129">
        <v>3.881</v>
      </c>
      <c r="I17" s="130">
        <v>3.389</v>
      </c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1317</v>
      </c>
      <c r="D19" s="28">
        <v>1422</v>
      </c>
      <c r="E19" s="28">
        <v>1422</v>
      </c>
      <c r="F19" s="139"/>
      <c r="G19" s="29"/>
      <c r="H19" s="128">
        <v>29.172</v>
      </c>
      <c r="I19" s="128">
        <v>31.284</v>
      </c>
      <c r="J19" s="128"/>
      <c r="K19" s="30"/>
    </row>
    <row r="20" spans="1:11" s="31" customFormat="1" ht="11.25" customHeight="1">
      <c r="A20" s="33" t="s">
        <v>15</v>
      </c>
      <c r="B20" s="27"/>
      <c r="C20" s="28">
        <v>42</v>
      </c>
      <c r="D20" s="28">
        <v>40</v>
      </c>
      <c r="E20" s="28">
        <v>40</v>
      </c>
      <c r="F20" s="29"/>
      <c r="G20" s="29"/>
      <c r="H20" s="128">
        <v>1.103</v>
      </c>
      <c r="I20" s="128">
        <v>0.96</v>
      </c>
      <c r="J20" s="128"/>
      <c r="K20" s="30"/>
    </row>
    <row r="21" spans="1:11" s="31" customFormat="1" ht="11.25" customHeight="1">
      <c r="A21" s="33" t="s">
        <v>16</v>
      </c>
      <c r="B21" s="27"/>
      <c r="C21" s="28">
        <v>25</v>
      </c>
      <c r="D21" s="28">
        <v>25</v>
      </c>
      <c r="E21" s="28">
        <v>25</v>
      </c>
      <c r="F21" s="29"/>
      <c r="G21" s="29"/>
      <c r="H21" s="128">
        <v>0.582</v>
      </c>
      <c r="I21" s="128">
        <v>0.575</v>
      </c>
      <c r="J21" s="128"/>
      <c r="K21" s="30"/>
    </row>
    <row r="22" spans="1:11" s="22" customFormat="1" ht="11.25" customHeight="1">
      <c r="A22" s="34" t="s">
        <v>17</v>
      </c>
      <c r="B22" s="35"/>
      <c r="C22" s="36">
        <v>1384</v>
      </c>
      <c r="D22" s="36">
        <v>1487</v>
      </c>
      <c r="E22" s="36">
        <v>1487</v>
      </c>
      <c r="F22" s="37">
        <v>100</v>
      </c>
      <c r="G22" s="38"/>
      <c r="H22" s="129">
        <v>30.857000000000003</v>
      </c>
      <c r="I22" s="130">
        <v>32.819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6567</v>
      </c>
      <c r="D24" s="36">
        <v>7367</v>
      </c>
      <c r="E24" s="36">
        <v>7500</v>
      </c>
      <c r="F24" s="37">
        <v>101.80534817429076</v>
      </c>
      <c r="G24" s="38"/>
      <c r="H24" s="129">
        <v>116.63</v>
      </c>
      <c r="I24" s="130">
        <v>130.794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361</v>
      </c>
      <c r="D26" s="36">
        <v>300</v>
      </c>
      <c r="E26" s="36">
        <v>300</v>
      </c>
      <c r="F26" s="37">
        <v>100</v>
      </c>
      <c r="G26" s="38"/>
      <c r="H26" s="129">
        <v>7.387</v>
      </c>
      <c r="I26" s="130">
        <v>4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9859</v>
      </c>
      <c r="D28" s="28">
        <v>8905</v>
      </c>
      <c r="E28" s="28">
        <v>9000</v>
      </c>
      <c r="F28" s="29"/>
      <c r="G28" s="29"/>
      <c r="H28" s="128">
        <v>153.806</v>
      </c>
      <c r="I28" s="128">
        <v>135</v>
      </c>
      <c r="J28" s="128"/>
      <c r="K28" s="30"/>
    </row>
    <row r="29" spans="1:11" s="31" customFormat="1" ht="11.25" customHeight="1">
      <c r="A29" s="33" t="s">
        <v>21</v>
      </c>
      <c r="B29" s="27"/>
      <c r="C29" s="28">
        <v>894</v>
      </c>
      <c r="D29" s="28">
        <v>902</v>
      </c>
      <c r="E29" s="28">
        <v>902</v>
      </c>
      <c r="F29" s="29"/>
      <c r="G29" s="29"/>
      <c r="H29" s="128">
        <v>12.349</v>
      </c>
      <c r="I29" s="128">
        <v>12.46</v>
      </c>
      <c r="J29" s="128"/>
      <c r="K29" s="30"/>
    </row>
    <row r="30" spans="1:11" s="31" customFormat="1" ht="11.25" customHeight="1">
      <c r="A30" s="33" t="s">
        <v>22</v>
      </c>
      <c r="B30" s="27"/>
      <c r="C30" s="28">
        <v>804</v>
      </c>
      <c r="D30" s="28">
        <v>631</v>
      </c>
      <c r="E30" s="28">
        <v>650</v>
      </c>
      <c r="F30" s="29"/>
      <c r="G30" s="29"/>
      <c r="H30" s="128">
        <v>10.031</v>
      </c>
      <c r="I30" s="128">
        <v>6.713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11557</v>
      </c>
      <c r="D31" s="36">
        <v>10438</v>
      </c>
      <c r="E31" s="36">
        <v>10552</v>
      </c>
      <c r="F31" s="37">
        <v>101.0921632496647</v>
      </c>
      <c r="G31" s="38"/>
      <c r="H31" s="129">
        <v>176.186</v>
      </c>
      <c r="I31" s="130">
        <v>154.173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2571</v>
      </c>
      <c r="D33" s="28">
        <v>2442</v>
      </c>
      <c r="E33" s="28">
        <v>2490</v>
      </c>
      <c r="F33" s="29"/>
      <c r="G33" s="29"/>
      <c r="H33" s="128">
        <v>32.646</v>
      </c>
      <c r="I33" s="128">
        <v>27.598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1167</v>
      </c>
      <c r="D34" s="28">
        <v>240</v>
      </c>
      <c r="E34" s="28">
        <v>221</v>
      </c>
      <c r="F34" s="29"/>
      <c r="G34" s="29"/>
      <c r="H34" s="128">
        <v>22.754</v>
      </c>
      <c r="I34" s="128">
        <v>3.945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3571</v>
      </c>
      <c r="D35" s="28">
        <v>2200</v>
      </c>
      <c r="E35" s="28">
        <v>2200</v>
      </c>
      <c r="F35" s="139"/>
      <c r="G35" s="29"/>
      <c r="H35" s="128">
        <v>50.517</v>
      </c>
      <c r="I35" s="128">
        <v>46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394</v>
      </c>
      <c r="D36" s="28">
        <v>394</v>
      </c>
      <c r="E36" s="28">
        <v>23</v>
      </c>
      <c r="F36" s="29"/>
      <c r="G36" s="29"/>
      <c r="H36" s="128">
        <v>4.129</v>
      </c>
      <c r="I36" s="128">
        <v>4.129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7703</v>
      </c>
      <c r="D37" s="36">
        <v>5276</v>
      </c>
      <c r="E37" s="36">
        <v>4934</v>
      </c>
      <c r="F37" s="37">
        <v>93.51781652767248</v>
      </c>
      <c r="G37" s="38"/>
      <c r="H37" s="129">
        <v>110.046</v>
      </c>
      <c r="I37" s="130">
        <v>81.67200000000001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337</v>
      </c>
      <c r="D39" s="36">
        <v>325</v>
      </c>
      <c r="E39" s="36">
        <v>330</v>
      </c>
      <c r="F39" s="37">
        <v>101.53846153846153</v>
      </c>
      <c r="G39" s="38"/>
      <c r="H39" s="129">
        <v>1.044</v>
      </c>
      <c r="I39" s="130">
        <v>1.7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6353</v>
      </c>
      <c r="D41" s="28">
        <v>7247</v>
      </c>
      <c r="E41" s="28">
        <v>8650</v>
      </c>
      <c r="F41" s="29"/>
      <c r="G41" s="29"/>
      <c r="H41" s="128">
        <v>76.682</v>
      </c>
      <c r="I41" s="128">
        <v>77.471</v>
      </c>
      <c r="J41" s="128"/>
      <c r="K41" s="30"/>
    </row>
    <row r="42" spans="1:11" s="31" customFormat="1" ht="11.25" customHeight="1">
      <c r="A42" s="33" t="s">
        <v>31</v>
      </c>
      <c r="B42" s="27"/>
      <c r="C42" s="28">
        <v>13407</v>
      </c>
      <c r="D42" s="28">
        <v>14207</v>
      </c>
      <c r="E42" s="28">
        <v>17736</v>
      </c>
      <c r="F42" s="29"/>
      <c r="G42" s="29"/>
      <c r="H42" s="128">
        <v>212.946</v>
      </c>
      <c r="I42" s="128">
        <v>158.426</v>
      </c>
      <c r="J42" s="128"/>
      <c r="K42" s="30"/>
    </row>
    <row r="43" spans="1:11" s="31" customFormat="1" ht="11.25" customHeight="1">
      <c r="A43" s="33" t="s">
        <v>32</v>
      </c>
      <c r="B43" s="27"/>
      <c r="C43" s="28">
        <v>10345</v>
      </c>
      <c r="D43" s="28">
        <v>10618</v>
      </c>
      <c r="E43" s="28">
        <v>10500</v>
      </c>
      <c r="F43" s="29"/>
      <c r="G43" s="29"/>
      <c r="H43" s="128">
        <v>121.42</v>
      </c>
      <c r="I43" s="128">
        <v>91.01</v>
      </c>
      <c r="J43" s="128"/>
      <c r="K43" s="30"/>
    </row>
    <row r="44" spans="1:11" s="31" customFormat="1" ht="11.25" customHeight="1">
      <c r="A44" s="33" t="s">
        <v>33</v>
      </c>
      <c r="B44" s="27"/>
      <c r="C44" s="28">
        <v>21181</v>
      </c>
      <c r="D44" s="28">
        <v>22654</v>
      </c>
      <c r="E44" s="28">
        <v>21556</v>
      </c>
      <c r="F44" s="29"/>
      <c r="G44" s="29"/>
      <c r="H44" s="128">
        <v>122.595</v>
      </c>
      <c r="I44" s="128">
        <v>71.563</v>
      </c>
      <c r="J44" s="128"/>
      <c r="K44" s="30"/>
    </row>
    <row r="45" spans="1:11" s="31" customFormat="1" ht="11.25" customHeight="1">
      <c r="A45" s="33" t="s">
        <v>34</v>
      </c>
      <c r="B45" s="27"/>
      <c r="C45" s="28">
        <v>8047</v>
      </c>
      <c r="D45" s="28">
        <v>8875</v>
      </c>
      <c r="E45" s="28">
        <v>9400</v>
      </c>
      <c r="F45" s="29"/>
      <c r="G45" s="29"/>
      <c r="H45" s="128">
        <v>72.33</v>
      </c>
      <c r="I45" s="128">
        <v>63.215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3338</v>
      </c>
      <c r="D46" s="28">
        <v>2946</v>
      </c>
      <c r="E46" s="28">
        <v>3000</v>
      </c>
      <c r="F46" s="139"/>
      <c r="G46" s="29"/>
      <c r="H46" s="128">
        <v>38.335</v>
      </c>
      <c r="I46" s="128">
        <v>24.552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3910</v>
      </c>
      <c r="D47" s="28">
        <v>4023</v>
      </c>
      <c r="E47" s="28">
        <v>3650</v>
      </c>
      <c r="F47" s="29"/>
      <c r="G47" s="29"/>
      <c r="H47" s="128">
        <v>56.4</v>
      </c>
      <c r="I47" s="128">
        <v>49.524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17250</v>
      </c>
      <c r="D48" s="28">
        <v>19258</v>
      </c>
      <c r="E48" s="28">
        <v>19000</v>
      </c>
      <c r="F48" s="29"/>
      <c r="G48" s="29"/>
      <c r="H48" s="128">
        <v>272.55</v>
      </c>
      <c r="I48" s="128">
        <v>279.626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12186</v>
      </c>
      <c r="D49" s="28">
        <v>11881</v>
      </c>
      <c r="E49" s="28">
        <v>11881</v>
      </c>
      <c r="F49" s="29"/>
      <c r="G49" s="29"/>
      <c r="H49" s="128">
        <v>189.35</v>
      </c>
      <c r="I49" s="128">
        <v>70.765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96017</v>
      </c>
      <c r="D50" s="36">
        <v>101709</v>
      </c>
      <c r="E50" s="36">
        <v>105373</v>
      </c>
      <c r="F50" s="37">
        <v>103.60243439616946</v>
      </c>
      <c r="G50" s="38"/>
      <c r="H50" s="129">
        <v>1162.608</v>
      </c>
      <c r="I50" s="130">
        <v>886.1519999999999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1307</v>
      </c>
      <c r="D52" s="36">
        <v>1307</v>
      </c>
      <c r="E52" s="36">
        <v>1515</v>
      </c>
      <c r="F52" s="37">
        <v>115.91430757459831</v>
      </c>
      <c r="G52" s="38"/>
      <c r="H52" s="129">
        <v>11.24</v>
      </c>
      <c r="I52" s="130">
        <v>11.632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490</v>
      </c>
      <c r="D54" s="28">
        <v>550</v>
      </c>
      <c r="E54" s="28">
        <v>550</v>
      </c>
      <c r="F54" s="29"/>
      <c r="G54" s="29"/>
      <c r="H54" s="128">
        <v>3.795</v>
      </c>
      <c r="I54" s="128">
        <v>3.275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4560</v>
      </c>
      <c r="D55" s="28">
        <v>3332</v>
      </c>
      <c r="E55" s="28">
        <v>3333</v>
      </c>
      <c r="F55" s="29"/>
      <c r="G55" s="29"/>
      <c r="H55" s="128">
        <v>43.938</v>
      </c>
      <c r="I55" s="128">
        <v>31.654</v>
      </c>
      <c r="J55" s="128"/>
      <c r="K55" s="30"/>
    </row>
    <row r="56" spans="1:11" s="31" customFormat="1" ht="11.25" customHeight="1">
      <c r="A56" s="33" t="s">
        <v>43</v>
      </c>
      <c r="B56" s="27"/>
      <c r="C56" s="28">
        <v>535</v>
      </c>
      <c r="D56" s="28">
        <v>400</v>
      </c>
      <c r="E56" s="28">
        <v>450</v>
      </c>
      <c r="F56" s="29"/>
      <c r="G56" s="29"/>
      <c r="H56" s="128">
        <v>2.815</v>
      </c>
      <c r="I56" s="128">
        <v>0.775</v>
      </c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5758</v>
      </c>
      <c r="D58" s="28">
        <v>4655</v>
      </c>
      <c r="E58" s="28">
        <v>4650</v>
      </c>
      <c r="F58" s="29"/>
      <c r="G58" s="29"/>
      <c r="H58" s="128">
        <v>129.58</v>
      </c>
      <c r="I58" s="128">
        <v>102.445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11343</v>
      </c>
      <c r="D59" s="36">
        <v>8937</v>
      </c>
      <c r="E59" s="36">
        <v>8983</v>
      </c>
      <c r="F59" s="37">
        <v>100.51471410988027</v>
      </c>
      <c r="G59" s="38"/>
      <c r="H59" s="129">
        <v>180.12800000000001</v>
      </c>
      <c r="I59" s="130">
        <v>138.149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9</v>
      </c>
      <c r="D61" s="28"/>
      <c r="E61" s="28"/>
      <c r="F61" s="29"/>
      <c r="G61" s="29"/>
      <c r="H61" s="128">
        <v>0.068</v>
      </c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>
        <v>255</v>
      </c>
      <c r="D62" s="28">
        <v>304</v>
      </c>
      <c r="E62" s="28">
        <v>304</v>
      </c>
      <c r="F62" s="29"/>
      <c r="G62" s="29"/>
      <c r="H62" s="128">
        <v>0.736</v>
      </c>
      <c r="I62" s="128">
        <v>0.83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81</v>
      </c>
      <c r="D63" s="28">
        <v>32</v>
      </c>
      <c r="E63" s="28">
        <v>40</v>
      </c>
      <c r="F63" s="29"/>
      <c r="G63" s="29"/>
      <c r="H63" s="128">
        <v>0.346</v>
      </c>
      <c r="I63" s="128">
        <v>0.086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345</v>
      </c>
      <c r="D64" s="36">
        <v>336</v>
      </c>
      <c r="E64" s="36">
        <v>344</v>
      </c>
      <c r="F64" s="37">
        <v>102.38095238095238</v>
      </c>
      <c r="G64" s="38"/>
      <c r="H64" s="129">
        <v>1.15</v>
      </c>
      <c r="I64" s="130">
        <v>0.9159999999999999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223</v>
      </c>
      <c r="D66" s="36">
        <v>223</v>
      </c>
      <c r="E66" s="36">
        <v>140</v>
      </c>
      <c r="F66" s="37">
        <v>62.780269058295964</v>
      </c>
      <c r="G66" s="38"/>
      <c r="H66" s="129">
        <v>2.293</v>
      </c>
      <c r="I66" s="130">
        <v>2.25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14231</v>
      </c>
      <c r="D68" s="28">
        <v>13738</v>
      </c>
      <c r="E68" s="28">
        <v>14000</v>
      </c>
      <c r="F68" s="29"/>
      <c r="G68" s="29"/>
      <c r="H68" s="128">
        <v>235.878</v>
      </c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>
        <v>5359</v>
      </c>
      <c r="D69" s="28">
        <v>5396</v>
      </c>
      <c r="E69" s="28">
        <v>5000</v>
      </c>
      <c r="F69" s="29"/>
      <c r="G69" s="29"/>
      <c r="H69" s="128">
        <v>80.338</v>
      </c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>
        <v>19590</v>
      </c>
      <c r="D70" s="36">
        <v>19134</v>
      </c>
      <c r="E70" s="36">
        <v>19000</v>
      </c>
      <c r="F70" s="37">
        <v>99.29967596947841</v>
      </c>
      <c r="G70" s="38"/>
      <c r="H70" s="129">
        <v>316.216</v>
      </c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5</v>
      </c>
      <c r="D73" s="28">
        <v>12</v>
      </c>
      <c r="E73" s="28">
        <v>12</v>
      </c>
      <c r="F73" s="29"/>
      <c r="G73" s="29"/>
      <c r="H73" s="128">
        <v>0.01</v>
      </c>
      <c r="I73" s="128">
        <v>0.01</v>
      </c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>
        <v>40</v>
      </c>
      <c r="E74" s="28">
        <v>40</v>
      </c>
      <c r="F74" s="29"/>
      <c r="G74" s="29"/>
      <c r="H74" s="128"/>
      <c r="I74" s="128">
        <v>0.48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154</v>
      </c>
      <c r="D75" s="28">
        <v>150</v>
      </c>
      <c r="E75" s="28">
        <v>150</v>
      </c>
      <c r="F75" s="29"/>
      <c r="G75" s="29"/>
      <c r="H75" s="128">
        <v>1.944</v>
      </c>
      <c r="I75" s="128">
        <v>1.894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370</v>
      </c>
      <c r="D76" s="28">
        <v>200</v>
      </c>
      <c r="E76" s="28">
        <v>200</v>
      </c>
      <c r="F76" s="29"/>
      <c r="G76" s="29"/>
      <c r="H76" s="128">
        <v>3.885</v>
      </c>
      <c r="I76" s="128">
        <v>1.8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124</v>
      </c>
      <c r="D77" s="28">
        <v>315</v>
      </c>
      <c r="E77" s="28">
        <v>162</v>
      </c>
      <c r="F77" s="29"/>
      <c r="G77" s="29"/>
      <c r="H77" s="128">
        <v>1.655</v>
      </c>
      <c r="I77" s="128">
        <v>3.352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1102</v>
      </c>
      <c r="D78" s="28">
        <v>3000</v>
      </c>
      <c r="E78" s="28">
        <v>2000</v>
      </c>
      <c r="F78" s="29"/>
      <c r="G78" s="29"/>
      <c r="H78" s="128">
        <v>8.61</v>
      </c>
      <c r="I78" s="128">
        <v>36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4028</v>
      </c>
      <c r="D79" s="28">
        <v>3300</v>
      </c>
      <c r="E79" s="28">
        <v>3300</v>
      </c>
      <c r="F79" s="29"/>
      <c r="G79" s="29"/>
      <c r="H79" s="128">
        <v>46.493</v>
      </c>
      <c r="I79" s="128">
        <v>39.6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5783</v>
      </c>
      <c r="D80" s="36">
        <v>7017</v>
      </c>
      <c r="E80" s="36">
        <v>5864</v>
      </c>
      <c r="F80" s="37">
        <v>83.56847655693316</v>
      </c>
      <c r="G80" s="38"/>
      <c r="H80" s="129">
        <v>62.597</v>
      </c>
      <c r="I80" s="130">
        <v>83.136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>
        <v>47</v>
      </c>
      <c r="D83" s="28">
        <v>47</v>
      </c>
      <c r="E83" s="28">
        <v>47</v>
      </c>
      <c r="F83" s="29"/>
      <c r="G83" s="29"/>
      <c r="H83" s="128">
        <v>0.184</v>
      </c>
      <c r="I83" s="128">
        <v>0.175</v>
      </c>
      <c r="J83" s="128"/>
      <c r="K83" s="30"/>
    </row>
    <row r="84" spans="1:11" s="22" customFormat="1" ht="11.25" customHeight="1">
      <c r="A84" s="34" t="s">
        <v>66</v>
      </c>
      <c r="B84" s="35"/>
      <c r="C84" s="36">
        <v>47</v>
      </c>
      <c r="D84" s="36">
        <v>47</v>
      </c>
      <c r="E84" s="36">
        <v>47</v>
      </c>
      <c r="F84" s="37">
        <v>100</v>
      </c>
      <c r="G84" s="38"/>
      <c r="H84" s="129">
        <v>0.184</v>
      </c>
      <c r="I84" s="130">
        <v>0.175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163850</v>
      </c>
      <c r="D87" s="47">
        <v>165199</v>
      </c>
      <c r="E87" s="47">
        <v>167557</v>
      </c>
      <c r="F87" s="48">
        <v>101.4273694150691</v>
      </c>
      <c r="G87" s="38"/>
      <c r="H87" s="133">
        <v>2197.2870000000003</v>
      </c>
      <c r="I87" s="134">
        <v>1546.252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206</v>
      </c>
      <c r="D9" s="28">
        <v>220</v>
      </c>
      <c r="E9" s="28">
        <v>210</v>
      </c>
      <c r="F9" s="29"/>
      <c r="G9" s="29"/>
      <c r="H9" s="128">
        <v>7.146</v>
      </c>
      <c r="I9" s="128">
        <v>7.04</v>
      </c>
      <c r="J9" s="128"/>
      <c r="K9" s="30"/>
    </row>
    <row r="10" spans="1:11" s="31" customFormat="1" ht="11.25" customHeight="1">
      <c r="A10" s="33" t="s">
        <v>8</v>
      </c>
      <c r="B10" s="27"/>
      <c r="C10" s="28">
        <v>119</v>
      </c>
      <c r="D10" s="28">
        <v>120</v>
      </c>
      <c r="E10" s="28">
        <v>120</v>
      </c>
      <c r="F10" s="29"/>
      <c r="G10" s="29"/>
      <c r="H10" s="128">
        <v>3.932</v>
      </c>
      <c r="I10" s="128">
        <v>3.965</v>
      </c>
      <c r="J10" s="128"/>
      <c r="K10" s="30"/>
    </row>
    <row r="11" spans="1:11" s="31" customFormat="1" ht="11.25" customHeight="1">
      <c r="A11" s="26" t="s">
        <v>9</v>
      </c>
      <c r="B11" s="27"/>
      <c r="C11" s="28">
        <v>141</v>
      </c>
      <c r="D11" s="28">
        <v>145</v>
      </c>
      <c r="E11" s="28">
        <v>145</v>
      </c>
      <c r="F11" s="29"/>
      <c r="G11" s="29"/>
      <c r="H11" s="128">
        <v>4.205</v>
      </c>
      <c r="I11" s="128">
        <v>4.248</v>
      </c>
      <c r="J11" s="128"/>
      <c r="K11" s="30"/>
    </row>
    <row r="12" spans="1:11" s="31" customFormat="1" ht="11.25" customHeight="1">
      <c r="A12" s="33" t="s">
        <v>10</v>
      </c>
      <c r="B12" s="27"/>
      <c r="C12" s="28">
        <v>231</v>
      </c>
      <c r="D12" s="28">
        <v>259</v>
      </c>
      <c r="E12" s="28">
        <v>238</v>
      </c>
      <c r="F12" s="29"/>
      <c r="G12" s="29"/>
      <c r="H12" s="128">
        <v>7.738</v>
      </c>
      <c r="I12" s="128">
        <v>8.7</v>
      </c>
      <c r="J12" s="128"/>
      <c r="K12" s="30"/>
    </row>
    <row r="13" spans="1:11" s="22" customFormat="1" ht="11.25" customHeight="1">
      <c r="A13" s="34" t="s">
        <v>11</v>
      </c>
      <c r="B13" s="35"/>
      <c r="C13" s="36">
        <v>697</v>
      </c>
      <c r="D13" s="36">
        <v>744</v>
      </c>
      <c r="E13" s="36">
        <v>713</v>
      </c>
      <c r="F13" s="37">
        <v>95.83333333333333</v>
      </c>
      <c r="G13" s="38"/>
      <c r="H13" s="129">
        <v>23.021</v>
      </c>
      <c r="I13" s="130">
        <v>23.953</v>
      </c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70</v>
      </c>
      <c r="D15" s="36">
        <v>55</v>
      </c>
      <c r="E15" s="36">
        <v>60</v>
      </c>
      <c r="F15" s="37">
        <v>109.0909090909091</v>
      </c>
      <c r="G15" s="38"/>
      <c r="H15" s="129">
        <v>1.54</v>
      </c>
      <c r="I15" s="130">
        <v>1.25</v>
      </c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2</v>
      </c>
      <c r="F17" s="37">
        <v>100</v>
      </c>
      <c r="G17" s="38"/>
      <c r="H17" s="129">
        <v>0.125</v>
      </c>
      <c r="I17" s="130">
        <v>0.022</v>
      </c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104</v>
      </c>
      <c r="D19" s="28">
        <v>90</v>
      </c>
      <c r="E19" s="28"/>
      <c r="F19" s="139"/>
      <c r="G19" s="29"/>
      <c r="H19" s="128">
        <v>2.545</v>
      </c>
      <c r="I19" s="128">
        <v>8.526</v>
      </c>
      <c r="J19" s="128"/>
      <c r="K19" s="30"/>
    </row>
    <row r="20" spans="1:11" s="31" customFormat="1" ht="11.25" customHeight="1">
      <c r="A20" s="33" t="s">
        <v>15</v>
      </c>
      <c r="B20" s="27"/>
      <c r="C20" s="28">
        <v>127</v>
      </c>
      <c r="D20" s="28">
        <v>127</v>
      </c>
      <c r="E20" s="28">
        <v>127</v>
      </c>
      <c r="F20" s="29"/>
      <c r="G20" s="29"/>
      <c r="H20" s="128">
        <v>2.956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162</v>
      </c>
      <c r="D21" s="28">
        <v>162</v>
      </c>
      <c r="E21" s="28">
        <v>162</v>
      </c>
      <c r="F21" s="29"/>
      <c r="G21" s="29"/>
      <c r="H21" s="128">
        <v>3.623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393</v>
      </c>
      <c r="D22" s="36">
        <v>379</v>
      </c>
      <c r="E22" s="36">
        <v>289</v>
      </c>
      <c r="F22" s="37">
        <v>76.2532981530343</v>
      </c>
      <c r="G22" s="38"/>
      <c r="H22" s="129">
        <v>9.123999999999999</v>
      </c>
      <c r="I22" s="130">
        <v>8.526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505</v>
      </c>
      <c r="D24" s="36">
        <v>594</v>
      </c>
      <c r="E24" s="36">
        <v>594</v>
      </c>
      <c r="F24" s="37">
        <v>100</v>
      </c>
      <c r="G24" s="38"/>
      <c r="H24" s="129">
        <v>11.922</v>
      </c>
      <c r="I24" s="130">
        <v>13.305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89</v>
      </c>
      <c r="D26" s="36">
        <v>90</v>
      </c>
      <c r="E26" s="36">
        <v>90</v>
      </c>
      <c r="F26" s="37">
        <v>100</v>
      </c>
      <c r="G26" s="38"/>
      <c r="H26" s="129">
        <v>2.523</v>
      </c>
      <c r="I26" s="130">
        <v>2.7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</v>
      </c>
      <c r="D28" s="28">
        <v>2</v>
      </c>
      <c r="E28" s="28">
        <v>2</v>
      </c>
      <c r="F28" s="29"/>
      <c r="G28" s="29"/>
      <c r="H28" s="128">
        <v>0.078</v>
      </c>
      <c r="I28" s="128">
        <v>0.052</v>
      </c>
      <c r="J28" s="128"/>
      <c r="K28" s="30"/>
    </row>
    <row r="29" spans="1:11" s="31" customFormat="1" ht="11.25" customHeight="1">
      <c r="A29" s="33" t="s">
        <v>21</v>
      </c>
      <c r="B29" s="27"/>
      <c r="C29" s="28">
        <v>1</v>
      </c>
      <c r="D29" s="28">
        <v>1</v>
      </c>
      <c r="E29" s="28">
        <v>1</v>
      </c>
      <c r="F29" s="29"/>
      <c r="G29" s="29"/>
      <c r="H29" s="128">
        <v>0.015</v>
      </c>
      <c r="I29" s="128">
        <v>0.014</v>
      </c>
      <c r="J29" s="128"/>
      <c r="K29" s="30"/>
    </row>
    <row r="30" spans="1:11" s="31" customFormat="1" ht="11.25" customHeight="1">
      <c r="A30" s="33" t="s">
        <v>22</v>
      </c>
      <c r="B30" s="27"/>
      <c r="C30" s="28">
        <v>11</v>
      </c>
      <c r="D30" s="28">
        <v>10</v>
      </c>
      <c r="E30" s="28">
        <v>12</v>
      </c>
      <c r="F30" s="29"/>
      <c r="G30" s="29"/>
      <c r="H30" s="128">
        <v>0.276</v>
      </c>
      <c r="I30" s="128">
        <v>0.277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15</v>
      </c>
      <c r="D31" s="36">
        <v>13</v>
      </c>
      <c r="E31" s="36">
        <v>15</v>
      </c>
      <c r="F31" s="37">
        <v>115.38461538461539</v>
      </c>
      <c r="G31" s="38"/>
      <c r="H31" s="129">
        <v>0.369</v>
      </c>
      <c r="I31" s="130">
        <v>0.343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281</v>
      </c>
      <c r="D33" s="28">
        <v>262</v>
      </c>
      <c r="E33" s="28">
        <v>250</v>
      </c>
      <c r="F33" s="29"/>
      <c r="G33" s="29"/>
      <c r="H33" s="128">
        <v>6.62</v>
      </c>
      <c r="I33" s="128">
        <v>6.427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152</v>
      </c>
      <c r="D34" s="28">
        <v>150</v>
      </c>
      <c r="E34" s="28">
        <v>148</v>
      </c>
      <c r="F34" s="29"/>
      <c r="G34" s="29"/>
      <c r="H34" s="128">
        <v>4.264</v>
      </c>
      <c r="I34" s="128">
        <v>4.088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73</v>
      </c>
      <c r="D35" s="28">
        <v>80</v>
      </c>
      <c r="E35" s="28"/>
      <c r="F35" s="139"/>
      <c r="G35" s="29"/>
      <c r="H35" s="128">
        <v>1.736</v>
      </c>
      <c r="I35" s="128">
        <v>1.235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330</v>
      </c>
      <c r="D36" s="28">
        <v>330</v>
      </c>
      <c r="E36" s="28">
        <v>342</v>
      </c>
      <c r="F36" s="29"/>
      <c r="G36" s="29"/>
      <c r="H36" s="128">
        <v>7.236</v>
      </c>
      <c r="I36" s="128">
        <v>8.526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836</v>
      </c>
      <c r="D37" s="36">
        <v>822</v>
      </c>
      <c r="E37" s="36">
        <v>792</v>
      </c>
      <c r="F37" s="37">
        <v>96.35036496350365</v>
      </c>
      <c r="G37" s="38"/>
      <c r="H37" s="129">
        <v>19.856</v>
      </c>
      <c r="I37" s="130">
        <v>20.276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67</v>
      </c>
      <c r="D39" s="36">
        <v>60</v>
      </c>
      <c r="E39" s="36">
        <v>60</v>
      </c>
      <c r="F39" s="37">
        <v>100</v>
      </c>
      <c r="G39" s="38"/>
      <c r="H39" s="129">
        <v>1.608</v>
      </c>
      <c r="I39" s="130">
        <v>1.5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</v>
      </c>
      <c r="D41" s="28">
        <v>1</v>
      </c>
      <c r="E41" s="28">
        <v>1</v>
      </c>
      <c r="F41" s="29"/>
      <c r="G41" s="29"/>
      <c r="H41" s="128">
        <v>0.029</v>
      </c>
      <c r="I41" s="128">
        <v>0.029</v>
      </c>
      <c r="J41" s="128"/>
      <c r="K41" s="30"/>
    </row>
    <row r="42" spans="1:11" s="31" customFormat="1" ht="11.25" customHeight="1">
      <c r="A42" s="33" t="s">
        <v>31</v>
      </c>
      <c r="B42" s="27"/>
      <c r="C42" s="28">
        <v>60</v>
      </c>
      <c r="D42" s="28">
        <v>54</v>
      </c>
      <c r="E42" s="28">
        <v>61</v>
      </c>
      <c r="F42" s="29"/>
      <c r="G42" s="29"/>
      <c r="H42" s="128">
        <v>1.8</v>
      </c>
      <c r="I42" s="128">
        <v>1.512</v>
      </c>
      <c r="J42" s="128"/>
      <c r="K42" s="30"/>
    </row>
    <row r="43" spans="1:11" s="31" customFormat="1" ht="11.25" customHeight="1">
      <c r="A43" s="33" t="s">
        <v>32</v>
      </c>
      <c r="B43" s="27"/>
      <c r="C43" s="28">
        <v>3</v>
      </c>
      <c r="D43" s="28">
        <v>5</v>
      </c>
      <c r="E43" s="28">
        <v>5</v>
      </c>
      <c r="F43" s="29"/>
      <c r="G43" s="29"/>
      <c r="H43" s="128">
        <v>0.108</v>
      </c>
      <c r="I43" s="128">
        <v>0.159</v>
      </c>
      <c r="J43" s="128"/>
      <c r="K43" s="30"/>
    </row>
    <row r="44" spans="1:11" s="31" customFormat="1" ht="11.25" customHeight="1">
      <c r="A44" s="33" t="s">
        <v>33</v>
      </c>
      <c r="B44" s="27"/>
      <c r="C44" s="28">
        <v>2</v>
      </c>
      <c r="D44" s="28">
        <v>1</v>
      </c>
      <c r="E44" s="28">
        <v>1</v>
      </c>
      <c r="F44" s="29"/>
      <c r="G44" s="29"/>
      <c r="H44" s="128">
        <v>0.087</v>
      </c>
      <c r="I44" s="128">
        <v>0.031</v>
      </c>
      <c r="J44" s="128"/>
      <c r="K44" s="30"/>
    </row>
    <row r="45" spans="1:11" s="31" customFormat="1" ht="11.25" customHeight="1">
      <c r="A45" s="33" t="s">
        <v>34</v>
      </c>
      <c r="B45" s="27"/>
      <c r="C45" s="28">
        <v>9</v>
      </c>
      <c r="D45" s="28"/>
      <c r="E45" s="28">
        <v>12</v>
      </c>
      <c r="F45" s="29"/>
      <c r="G45" s="29"/>
      <c r="H45" s="128">
        <v>0.27</v>
      </c>
      <c r="I45" s="128">
        <v>0.254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30</v>
      </c>
      <c r="D46" s="28">
        <v>33</v>
      </c>
      <c r="E46" s="28">
        <v>30</v>
      </c>
      <c r="F46" s="139"/>
      <c r="G46" s="29"/>
      <c r="H46" s="128">
        <v>0.99</v>
      </c>
      <c r="I46" s="128">
        <v>0.96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102</v>
      </c>
      <c r="D47" s="28">
        <v>87</v>
      </c>
      <c r="E47" s="28">
        <v>90</v>
      </c>
      <c r="F47" s="29"/>
      <c r="G47" s="29"/>
      <c r="H47" s="128">
        <v>3.06</v>
      </c>
      <c r="I47" s="128">
        <v>2.61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8</v>
      </c>
      <c r="D48" s="28">
        <v>3</v>
      </c>
      <c r="E48" s="28">
        <v>3</v>
      </c>
      <c r="F48" s="29"/>
      <c r="G48" s="29"/>
      <c r="H48" s="128">
        <v>0.28</v>
      </c>
      <c r="I48" s="128">
        <v>0.105</v>
      </c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215</v>
      </c>
      <c r="D50" s="36">
        <v>184</v>
      </c>
      <c r="E50" s="36">
        <v>203</v>
      </c>
      <c r="F50" s="37">
        <v>110.32608695652173</v>
      </c>
      <c r="G50" s="38"/>
      <c r="H50" s="129">
        <v>6.624</v>
      </c>
      <c r="I50" s="130">
        <v>5.66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17</v>
      </c>
      <c r="D52" s="36">
        <v>66</v>
      </c>
      <c r="E52" s="36">
        <v>66</v>
      </c>
      <c r="F52" s="37">
        <v>100</v>
      </c>
      <c r="G52" s="38"/>
      <c r="H52" s="129">
        <v>0.402</v>
      </c>
      <c r="I52" s="130">
        <v>2.178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1729</v>
      </c>
      <c r="D54" s="28">
        <v>1450</v>
      </c>
      <c r="E54" s="28">
        <v>1500</v>
      </c>
      <c r="F54" s="29"/>
      <c r="G54" s="29"/>
      <c r="H54" s="128">
        <v>67.431</v>
      </c>
      <c r="I54" s="128">
        <v>54.375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2</v>
      </c>
      <c r="D55" s="28">
        <v>1</v>
      </c>
      <c r="E55" s="28"/>
      <c r="F55" s="29"/>
      <c r="G55" s="29"/>
      <c r="H55" s="128">
        <v>0.056</v>
      </c>
      <c r="I55" s="128">
        <v>0.028</v>
      </c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>
        <v>10</v>
      </c>
      <c r="E56" s="28">
        <v>8</v>
      </c>
      <c r="F56" s="29"/>
      <c r="G56" s="29"/>
      <c r="H56" s="128"/>
      <c r="I56" s="128">
        <v>0.125</v>
      </c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12</v>
      </c>
      <c r="D58" s="28">
        <v>12</v>
      </c>
      <c r="E58" s="28">
        <v>12</v>
      </c>
      <c r="F58" s="29"/>
      <c r="G58" s="29"/>
      <c r="H58" s="128">
        <v>0.264</v>
      </c>
      <c r="I58" s="128">
        <v>0.265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1743</v>
      </c>
      <c r="D59" s="36">
        <v>1473</v>
      </c>
      <c r="E59" s="36">
        <v>1520</v>
      </c>
      <c r="F59" s="37">
        <v>103.1907671418873</v>
      </c>
      <c r="G59" s="38"/>
      <c r="H59" s="129">
        <v>67.75099999999999</v>
      </c>
      <c r="I59" s="130">
        <v>54.793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1159</v>
      </c>
      <c r="D61" s="28">
        <v>850</v>
      </c>
      <c r="E61" s="28">
        <v>900</v>
      </c>
      <c r="F61" s="139"/>
      <c r="G61" s="29"/>
      <c r="H61" s="128">
        <v>40.41</v>
      </c>
      <c r="I61" s="128">
        <v>27.1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385</v>
      </c>
      <c r="D62" s="28">
        <v>385</v>
      </c>
      <c r="E62" s="28">
        <v>386</v>
      </c>
      <c r="F62" s="29"/>
      <c r="G62" s="29"/>
      <c r="H62" s="128">
        <v>9.294</v>
      </c>
      <c r="I62" s="128">
        <v>7.503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467</v>
      </c>
      <c r="D63" s="28">
        <v>467</v>
      </c>
      <c r="E63" s="28">
        <v>473</v>
      </c>
      <c r="F63" s="29"/>
      <c r="G63" s="29"/>
      <c r="H63" s="128">
        <v>21.031</v>
      </c>
      <c r="I63" s="128">
        <v>19.044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2011</v>
      </c>
      <c r="D64" s="36">
        <v>1702</v>
      </c>
      <c r="E64" s="36">
        <v>1759</v>
      </c>
      <c r="F64" s="37">
        <v>103.34900117508813</v>
      </c>
      <c r="G64" s="38"/>
      <c r="H64" s="129">
        <v>70.73499999999999</v>
      </c>
      <c r="I64" s="130">
        <v>53.647000000000006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15836</v>
      </c>
      <c r="D66" s="36">
        <v>13440</v>
      </c>
      <c r="E66" s="36">
        <v>16000</v>
      </c>
      <c r="F66" s="37">
        <v>119.04761904761905</v>
      </c>
      <c r="G66" s="38"/>
      <c r="H66" s="129">
        <v>421.196</v>
      </c>
      <c r="I66" s="130">
        <v>411.75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3</v>
      </c>
      <c r="D68" s="28">
        <v>2</v>
      </c>
      <c r="E68" s="28">
        <v>2</v>
      </c>
      <c r="F68" s="29"/>
      <c r="G68" s="29"/>
      <c r="H68" s="128">
        <v>0.084</v>
      </c>
      <c r="I68" s="128">
        <v>0.056</v>
      </c>
      <c r="J68" s="128"/>
      <c r="K68" s="30"/>
    </row>
    <row r="69" spans="1:11" s="31" customFormat="1" ht="11.25" customHeight="1">
      <c r="A69" s="33" t="s">
        <v>53</v>
      </c>
      <c r="B69" s="27"/>
      <c r="C69" s="28">
        <v>1</v>
      </c>
      <c r="D69" s="28">
        <v>1</v>
      </c>
      <c r="E69" s="28">
        <v>2</v>
      </c>
      <c r="F69" s="29"/>
      <c r="G69" s="29"/>
      <c r="H69" s="128">
        <v>0.028</v>
      </c>
      <c r="I69" s="128">
        <v>0.056</v>
      </c>
      <c r="J69" s="128"/>
      <c r="K69" s="30"/>
    </row>
    <row r="70" spans="1:11" s="22" customFormat="1" ht="11.25" customHeight="1">
      <c r="A70" s="34" t="s">
        <v>54</v>
      </c>
      <c r="B70" s="35"/>
      <c r="C70" s="36">
        <v>4</v>
      </c>
      <c r="D70" s="36">
        <v>3</v>
      </c>
      <c r="E70" s="36">
        <v>4</v>
      </c>
      <c r="F70" s="37">
        <v>133.33333333333334</v>
      </c>
      <c r="G70" s="38"/>
      <c r="H70" s="129">
        <v>0.112</v>
      </c>
      <c r="I70" s="130">
        <v>0.112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7578</v>
      </c>
      <c r="D72" s="28">
        <v>7259</v>
      </c>
      <c r="E72" s="28">
        <v>7398</v>
      </c>
      <c r="F72" s="29"/>
      <c r="G72" s="29"/>
      <c r="H72" s="128">
        <v>311.112</v>
      </c>
      <c r="I72" s="128">
        <v>216.872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101</v>
      </c>
      <c r="D73" s="28">
        <v>96</v>
      </c>
      <c r="E73" s="28">
        <v>95</v>
      </c>
      <c r="F73" s="29"/>
      <c r="G73" s="29"/>
      <c r="H73" s="128">
        <v>3.26</v>
      </c>
      <c r="I73" s="128">
        <v>3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26</v>
      </c>
      <c r="D74" s="28">
        <v>27</v>
      </c>
      <c r="E74" s="28">
        <v>20</v>
      </c>
      <c r="F74" s="29"/>
      <c r="G74" s="29"/>
      <c r="H74" s="128">
        <v>0.624</v>
      </c>
      <c r="I74" s="128">
        <v>0.675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2413</v>
      </c>
      <c r="D75" s="28">
        <v>2359</v>
      </c>
      <c r="E75" s="28">
        <v>2000</v>
      </c>
      <c r="F75" s="29"/>
      <c r="G75" s="29"/>
      <c r="H75" s="128">
        <v>68.618</v>
      </c>
      <c r="I75" s="128">
        <v>67.082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20</v>
      </c>
      <c r="D76" s="28">
        <v>10</v>
      </c>
      <c r="E76" s="28">
        <v>9</v>
      </c>
      <c r="F76" s="29"/>
      <c r="G76" s="29"/>
      <c r="H76" s="128">
        <v>0.43</v>
      </c>
      <c r="I76" s="128">
        <v>0.18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28</v>
      </c>
      <c r="D77" s="28">
        <v>28</v>
      </c>
      <c r="E77" s="28">
        <v>23</v>
      </c>
      <c r="F77" s="29"/>
      <c r="G77" s="29"/>
      <c r="H77" s="128">
        <v>0.636</v>
      </c>
      <c r="I77" s="128">
        <v>0.636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222</v>
      </c>
      <c r="D78" s="28">
        <v>250</v>
      </c>
      <c r="E78" s="28">
        <v>240</v>
      </c>
      <c r="F78" s="29"/>
      <c r="G78" s="29"/>
      <c r="H78" s="128">
        <v>5.721</v>
      </c>
      <c r="I78" s="128">
        <v>6.2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80</v>
      </c>
      <c r="D79" s="28">
        <v>15</v>
      </c>
      <c r="E79" s="28">
        <v>15</v>
      </c>
      <c r="F79" s="29"/>
      <c r="G79" s="29"/>
      <c r="H79" s="128">
        <v>1.52</v>
      </c>
      <c r="I79" s="128">
        <v>0.225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10468</v>
      </c>
      <c r="D80" s="36">
        <v>10044</v>
      </c>
      <c r="E80" s="36">
        <v>9800</v>
      </c>
      <c r="F80" s="37">
        <v>97.57068896853843</v>
      </c>
      <c r="G80" s="38"/>
      <c r="H80" s="129">
        <v>391.92100000000005</v>
      </c>
      <c r="I80" s="130">
        <v>294.87000000000006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555</v>
      </c>
      <c r="D82" s="28">
        <v>555</v>
      </c>
      <c r="E82" s="28">
        <v>555</v>
      </c>
      <c r="F82" s="29"/>
      <c r="G82" s="29"/>
      <c r="H82" s="128">
        <v>22.38</v>
      </c>
      <c r="I82" s="128">
        <v>22.39</v>
      </c>
      <c r="J82" s="128"/>
      <c r="K82" s="30"/>
    </row>
    <row r="83" spans="1:11" s="31" customFormat="1" ht="11.25" customHeight="1">
      <c r="A83" s="33" t="s">
        <v>65</v>
      </c>
      <c r="B83" s="27"/>
      <c r="C83" s="28">
        <v>627</v>
      </c>
      <c r="D83" s="28">
        <v>627</v>
      </c>
      <c r="E83" s="28">
        <v>635</v>
      </c>
      <c r="F83" s="29"/>
      <c r="G83" s="29"/>
      <c r="H83" s="128">
        <v>12.566</v>
      </c>
      <c r="I83" s="128">
        <v>15.253</v>
      </c>
      <c r="J83" s="128"/>
      <c r="K83" s="30"/>
    </row>
    <row r="84" spans="1:11" s="22" customFormat="1" ht="11.25" customHeight="1">
      <c r="A84" s="34" t="s">
        <v>66</v>
      </c>
      <c r="B84" s="35"/>
      <c r="C84" s="36">
        <v>1182</v>
      </c>
      <c r="D84" s="36">
        <v>1182</v>
      </c>
      <c r="E84" s="36">
        <v>1190</v>
      </c>
      <c r="F84" s="37">
        <v>100.67681895093062</v>
      </c>
      <c r="G84" s="38"/>
      <c r="H84" s="129">
        <v>34.946</v>
      </c>
      <c r="I84" s="130">
        <v>37.643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34150</v>
      </c>
      <c r="D87" s="47">
        <v>30853</v>
      </c>
      <c r="E87" s="47">
        <v>33157</v>
      </c>
      <c r="F87" s="48">
        <v>107.4676692704113</v>
      </c>
      <c r="G87" s="38"/>
      <c r="H87" s="133">
        <v>1063.775</v>
      </c>
      <c r="I87" s="134">
        <v>932.528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118</v>
      </c>
      <c r="D9" s="28">
        <v>12</v>
      </c>
      <c r="E9" s="28">
        <v>11</v>
      </c>
      <c r="F9" s="29"/>
      <c r="G9" s="29"/>
      <c r="H9" s="128">
        <v>9.025</v>
      </c>
      <c r="I9" s="128">
        <v>0.84</v>
      </c>
      <c r="J9" s="128">
        <v>0.715</v>
      </c>
      <c r="K9" s="30"/>
    </row>
    <row r="10" spans="1:11" s="31" customFormat="1" ht="11.25" customHeight="1">
      <c r="A10" s="33" t="s">
        <v>8</v>
      </c>
      <c r="B10" s="27"/>
      <c r="C10" s="28">
        <v>2</v>
      </c>
      <c r="D10" s="28">
        <v>5</v>
      </c>
      <c r="E10" s="28">
        <v>5</v>
      </c>
      <c r="F10" s="29"/>
      <c r="G10" s="29"/>
      <c r="H10" s="128">
        <v>0.149</v>
      </c>
      <c r="I10" s="128">
        <v>0.49</v>
      </c>
      <c r="J10" s="128">
        <v>0.49</v>
      </c>
      <c r="K10" s="30"/>
    </row>
    <row r="11" spans="1:11" s="31" customFormat="1" ht="11.25" customHeight="1">
      <c r="A11" s="26" t="s">
        <v>9</v>
      </c>
      <c r="B11" s="27"/>
      <c r="C11" s="28">
        <v>6</v>
      </c>
      <c r="D11" s="28">
        <v>4</v>
      </c>
      <c r="E11" s="28">
        <v>4</v>
      </c>
      <c r="F11" s="29"/>
      <c r="G11" s="29"/>
      <c r="H11" s="128">
        <v>0.385</v>
      </c>
      <c r="I11" s="128">
        <v>0.028</v>
      </c>
      <c r="J11" s="128">
        <v>0.028</v>
      </c>
      <c r="K11" s="30"/>
    </row>
    <row r="12" spans="1:11" s="31" customFormat="1" ht="11.25" customHeight="1">
      <c r="A12" s="33" t="s">
        <v>10</v>
      </c>
      <c r="B12" s="27"/>
      <c r="C12" s="28">
        <v>8</v>
      </c>
      <c r="D12" s="28">
        <v>9</v>
      </c>
      <c r="E12" s="28">
        <v>9</v>
      </c>
      <c r="F12" s="29"/>
      <c r="G12" s="29"/>
      <c r="H12" s="128">
        <v>0.455</v>
      </c>
      <c r="I12" s="128">
        <v>0.949</v>
      </c>
      <c r="J12" s="128">
        <v>0.949</v>
      </c>
      <c r="K12" s="30"/>
    </row>
    <row r="13" spans="1:11" s="22" customFormat="1" ht="11.25" customHeight="1">
      <c r="A13" s="34" t="s">
        <v>11</v>
      </c>
      <c r="B13" s="35"/>
      <c r="C13" s="36">
        <v>134</v>
      </c>
      <c r="D13" s="36">
        <v>30</v>
      </c>
      <c r="E13" s="36">
        <v>29</v>
      </c>
      <c r="F13" s="37">
        <v>96.66666666666667</v>
      </c>
      <c r="G13" s="38"/>
      <c r="H13" s="129">
        <v>10.014</v>
      </c>
      <c r="I13" s="130">
        <v>2.307</v>
      </c>
      <c r="J13" s="130">
        <v>2.182</v>
      </c>
      <c r="K13" s="39">
        <v>94.58170784568703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2</v>
      </c>
      <c r="F17" s="37">
        <v>100</v>
      </c>
      <c r="G17" s="38"/>
      <c r="H17" s="129">
        <v>0.14</v>
      </c>
      <c r="I17" s="130">
        <v>0.12</v>
      </c>
      <c r="J17" s="130">
        <v>0.14</v>
      </c>
      <c r="K17" s="39">
        <v>116.66666666666669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</v>
      </c>
      <c r="D19" s="28"/>
      <c r="E19" s="28"/>
      <c r="F19" s="139"/>
      <c r="G19" s="29"/>
      <c r="H19" s="128">
        <v>0.05</v>
      </c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>
        <v>5</v>
      </c>
      <c r="D20" s="28"/>
      <c r="E20" s="28"/>
      <c r="F20" s="139"/>
      <c r="G20" s="29"/>
      <c r="H20" s="128">
        <v>0.24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8">
        <v>0.185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11</v>
      </c>
      <c r="D22" s="36"/>
      <c r="E22" s="36"/>
      <c r="F22" s="37"/>
      <c r="G22" s="38"/>
      <c r="H22" s="129">
        <v>0.475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/>
      <c r="E28" s="28"/>
      <c r="F28" s="29"/>
      <c r="G28" s="29"/>
      <c r="H28" s="128">
        <v>0.103</v>
      </c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>
        <v>2</v>
      </c>
      <c r="D29" s="28">
        <v>1</v>
      </c>
      <c r="E29" s="28">
        <v>1</v>
      </c>
      <c r="F29" s="29"/>
      <c r="G29" s="29"/>
      <c r="H29" s="128">
        <v>0.17</v>
      </c>
      <c r="I29" s="128">
        <v>0.035</v>
      </c>
      <c r="J29" s="128">
        <v>0.035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>
        <v>3</v>
      </c>
      <c r="D31" s="36">
        <v>1</v>
      </c>
      <c r="E31" s="36">
        <v>1</v>
      </c>
      <c r="F31" s="37">
        <v>100</v>
      </c>
      <c r="G31" s="38"/>
      <c r="H31" s="129">
        <v>0.273</v>
      </c>
      <c r="I31" s="130">
        <v>0.035</v>
      </c>
      <c r="J31" s="130">
        <v>0.035</v>
      </c>
      <c r="K31" s="39">
        <v>100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41</v>
      </c>
      <c r="D33" s="28">
        <v>40</v>
      </c>
      <c r="E33" s="28">
        <v>40</v>
      </c>
      <c r="F33" s="29"/>
      <c r="G33" s="29"/>
      <c r="H33" s="128">
        <v>2.363</v>
      </c>
      <c r="I33" s="128">
        <v>2.28</v>
      </c>
      <c r="J33" s="128">
        <v>2.28</v>
      </c>
      <c r="K33" s="30"/>
    </row>
    <row r="34" spans="1:11" s="31" customFormat="1" ht="11.25" customHeight="1">
      <c r="A34" s="33" t="s">
        <v>25</v>
      </c>
      <c r="B34" s="27"/>
      <c r="C34" s="28">
        <v>24</v>
      </c>
      <c r="D34" s="28">
        <v>24</v>
      </c>
      <c r="E34" s="28">
        <v>24</v>
      </c>
      <c r="F34" s="29"/>
      <c r="G34" s="29"/>
      <c r="H34" s="128">
        <v>0.889</v>
      </c>
      <c r="I34" s="128">
        <v>0.889</v>
      </c>
      <c r="J34" s="128">
        <v>0.889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13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>
        <v>6</v>
      </c>
      <c r="D36" s="28">
        <v>6</v>
      </c>
      <c r="E36" s="28">
        <v>5</v>
      </c>
      <c r="F36" s="29"/>
      <c r="G36" s="29"/>
      <c r="H36" s="128">
        <v>0.196</v>
      </c>
      <c r="I36" s="128">
        <v>0.196</v>
      </c>
      <c r="J36" s="128">
        <v>0.162</v>
      </c>
      <c r="K36" s="30"/>
    </row>
    <row r="37" spans="1:11" s="22" customFormat="1" ht="11.25" customHeight="1">
      <c r="A37" s="34" t="s">
        <v>28</v>
      </c>
      <c r="B37" s="35"/>
      <c r="C37" s="36">
        <v>71</v>
      </c>
      <c r="D37" s="36">
        <v>70</v>
      </c>
      <c r="E37" s="36">
        <v>69</v>
      </c>
      <c r="F37" s="37">
        <v>98.57142857142857</v>
      </c>
      <c r="G37" s="38"/>
      <c r="H37" s="129">
        <v>3.448</v>
      </c>
      <c r="I37" s="130">
        <v>3.3649999999999998</v>
      </c>
      <c r="J37" s="130">
        <v>3.3309999999999995</v>
      </c>
      <c r="K37" s="39">
        <v>98.98959881129272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109</v>
      </c>
      <c r="D39" s="36">
        <v>100</v>
      </c>
      <c r="E39" s="36">
        <v>110</v>
      </c>
      <c r="F39" s="37">
        <v>110</v>
      </c>
      <c r="G39" s="38"/>
      <c r="H39" s="129">
        <v>2.634</v>
      </c>
      <c r="I39" s="130">
        <v>2.66</v>
      </c>
      <c r="J39" s="130">
        <v>2.43</v>
      </c>
      <c r="K39" s="39">
        <v>91.35338345864662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13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1.94</v>
      </c>
      <c r="E52" s="36">
        <v>3</v>
      </c>
      <c r="F52" s="37">
        <v>154.63917525773195</v>
      </c>
      <c r="G52" s="38"/>
      <c r="H52" s="129">
        <v>0.202</v>
      </c>
      <c r="I52" s="130">
        <v>0.084</v>
      </c>
      <c r="J52" s="130">
        <v>0.039</v>
      </c>
      <c r="K52" s="39">
        <v>46.42857142857142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53</v>
      </c>
      <c r="D61" s="28">
        <v>50</v>
      </c>
      <c r="E61" s="28">
        <v>48</v>
      </c>
      <c r="F61" s="29"/>
      <c r="G61" s="29"/>
      <c r="H61" s="128">
        <v>6.625</v>
      </c>
      <c r="I61" s="128">
        <v>5.963</v>
      </c>
      <c r="J61" s="128">
        <v>5.1</v>
      </c>
      <c r="K61" s="30"/>
    </row>
    <row r="62" spans="1:11" s="31" customFormat="1" ht="11.25" customHeight="1">
      <c r="A62" s="33" t="s">
        <v>48</v>
      </c>
      <c r="B62" s="27"/>
      <c r="C62" s="28">
        <v>89</v>
      </c>
      <c r="D62" s="28">
        <v>89</v>
      </c>
      <c r="E62" s="28">
        <v>89</v>
      </c>
      <c r="F62" s="29"/>
      <c r="G62" s="29"/>
      <c r="H62" s="128">
        <v>2.548</v>
      </c>
      <c r="I62" s="128">
        <v>2.665</v>
      </c>
      <c r="J62" s="128">
        <v>2.785</v>
      </c>
      <c r="K62" s="30"/>
    </row>
    <row r="63" spans="1:11" s="31" customFormat="1" ht="11.25" customHeight="1">
      <c r="A63" s="33" t="s">
        <v>49</v>
      </c>
      <c r="B63" s="27"/>
      <c r="C63" s="28">
        <v>18</v>
      </c>
      <c r="D63" s="28">
        <v>18</v>
      </c>
      <c r="E63" s="28">
        <v>172</v>
      </c>
      <c r="F63" s="29"/>
      <c r="G63" s="29"/>
      <c r="H63" s="128">
        <v>0.828</v>
      </c>
      <c r="I63" s="128">
        <v>0.957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160</v>
      </c>
      <c r="D64" s="36">
        <v>157</v>
      </c>
      <c r="E64" s="36">
        <v>309</v>
      </c>
      <c r="F64" s="37">
        <v>196.81528662420382</v>
      </c>
      <c r="G64" s="38"/>
      <c r="H64" s="129">
        <v>10.001</v>
      </c>
      <c r="I64" s="130">
        <v>9.585</v>
      </c>
      <c r="J64" s="130">
        <v>7.885</v>
      </c>
      <c r="K64" s="39">
        <v>82.26395409494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1220</v>
      </c>
      <c r="D66" s="36">
        <v>1140</v>
      </c>
      <c r="E66" s="36">
        <v>1020</v>
      </c>
      <c r="F66" s="37">
        <v>89.47368421052632</v>
      </c>
      <c r="G66" s="38"/>
      <c r="H66" s="129">
        <v>109.82</v>
      </c>
      <c r="I66" s="130">
        <v>111.8</v>
      </c>
      <c r="J66" s="130">
        <v>102</v>
      </c>
      <c r="K66" s="39">
        <v>91.23434704830053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5522</v>
      </c>
      <c r="D72" s="28">
        <v>5679</v>
      </c>
      <c r="E72" s="28">
        <v>5679</v>
      </c>
      <c r="F72" s="29"/>
      <c r="G72" s="29"/>
      <c r="H72" s="128">
        <v>475.87</v>
      </c>
      <c r="I72" s="128">
        <v>496.877</v>
      </c>
      <c r="J72" s="128">
        <v>496.878</v>
      </c>
      <c r="K72" s="30"/>
    </row>
    <row r="73" spans="1:11" s="31" customFormat="1" ht="11.25" customHeight="1">
      <c r="A73" s="33" t="s">
        <v>56</v>
      </c>
      <c r="B73" s="27"/>
      <c r="C73" s="28">
        <v>335</v>
      </c>
      <c r="D73" s="28">
        <v>344</v>
      </c>
      <c r="E73" s="28">
        <v>344</v>
      </c>
      <c r="F73" s="29"/>
      <c r="G73" s="29"/>
      <c r="H73" s="128">
        <v>10.99</v>
      </c>
      <c r="I73" s="128">
        <v>11</v>
      </c>
      <c r="J73" s="128">
        <v>10.957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>
        <v>1424</v>
      </c>
      <c r="D75" s="28">
        <v>1424</v>
      </c>
      <c r="E75" s="28">
        <v>1375</v>
      </c>
      <c r="F75" s="29"/>
      <c r="G75" s="29"/>
      <c r="H75" s="128">
        <v>152.747</v>
      </c>
      <c r="I75" s="128">
        <v>152.747</v>
      </c>
      <c r="J75" s="128">
        <v>90</v>
      </c>
      <c r="K75" s="30"/>
    </row>
    <row r="76" spans="1:11" s="31" customFormat="1" ht="11.25" customHeight="1">
      <c r="A76" s="33" t="s">
        <v>59</v>
      </c>
      <c r="B76" s="27"/>
      <c r="C76" s="28">
        <v>5</v>
      </c>
      <c r="D76" s="28">
        <v>3</v>
      </c>
      <c r="E76" s="28">
        <v>3</v>
      </c>
      <c r="F76" s="29"/>
      <c r="G76" s="29"/>
      <c r="H76" s="128">
        <v>0.15</v>
      </c>
      <c r="I76" s="128">
        <v>0.09</v>
      </c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>
        <v>350</v>
      </c>
      <c r="D78" s="28">
        <v>280</v>
      </c>
      <c r="E78" s="28">
        <v>280</v>
      </c>
      <c r="F78" s="29"/>
      <c r="G78" s="29"/>
      <c r="H78" s="128">
        <v>23</v>
      </c>
      <c r="I78" s="128">
        <v>19.6</v>
      </c>
      <c r="J78" s="128">
        <v>21</v>
      </c>
      <c r="K78" s="30"/>
    </row>
    <row r="79" spans="1:11" s="31" customFormat="1" ht="11.25" customHeight="1">
      <c r="A79" s="33" t="s">
        <v>62</v>
      </c>
      <c r="B79" s="27"/>
      <c r="C79" s="28">
        <v>80</v>
      </c>
      <c r="D79" s="28">
        <v>90</v>
      </c>
      <c r="E79" s="28">
        <v>90</v>
      </c>
      <c r="F79" s="29"/>
      <c r="G79" s="29"/>
      <c r="H79" s="128">
        <v>7.2</v>
      </c>
      <c r="I79" s="128">
        <v>3.6</v>
      </c>
      <c r="J79" s="128">
        <v>4.5</v>
      </c>
      <c r="K79" s="30"/>
    </row>
    <row r="80" spans="1:11" s="22" customFormat="1" ht="11.25" customHeight="1">
      <c r="A80" s="40" t="s">
        <v>63</v>
      </c>
      <c r="B80" s="35"/>
      <c r="C80" s="36">
        <v>7716</v>
      </c>
      <c r="D80" s="36">
        <v>7820</v>
      </c>
      <c r="E80" s="36">
        <v>7771</v>
      </c>
      <c r="F80" s="37">
        <v>99.37340153452685</v>
      </c>
      <c r="G80" s="38"/>
      <c r="H80" s="129">
        <v>669.957</v>
      </c>
      <c r="I80" s="130">
        <v>683.9140000000001</v>
      </c>
      <c r="J80" s="130">
        <v>623.335</v>
      </c>
      <c r="K80" s="39">
        <v>91.14230736613082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155</v>
      </c>
      <c r="D82" s="28">
        <v>156</v>
      </c>
      <c r="E82" s="28">
        <v>147</v>
      </c>
      <c r="F82" s="29"/>
      <c r="G82" s="29"/>
      <c r="H82" s="128">
        <v>16.227</v>
      </c>
      <c r="I82" s="128">
        <v>16.227</v>
      </c>
      <c r="J82" s="128">
        <v>15.796</v>
      </c>
      <c r="K82" s="30"/>
    </row>
    <row r="83" spans="1:11" s="31" customFormat="1" ht="11.25" customHeight="1">
      <c r="A83" s="33" t="s">
        <v>65</v>
      </c>
      <c r="B83" s="27"/>
      <c r="C83" s="28">
        <v>12</v>
      </c>
      <c r="D83" s="28">
        <v>12</v>
      </c>
      <c r="E83" s="28">
        <v>17</v>
      </c>
      <c r="F83" s="29"/>
      <c r="G83" s="29"/>
      <c r="H83" s="128">
        <v>0.739</v>
      </c>
      <c r="I83" s="128">
        <v>0.739</v>
      </c>
      <c r="J83" s="128">
        <v>1.192</v>
      </c>
      <c r="K83" s="30"/>
    </row>
    <row r="84" spans="1:11" s="22" customFormat="1" ht="11.25" customHeight="1">
      <c r="A84" s="34" t="s">
        <v>66</v>
      </c>
      <c r="B84" s="35"/>
      <c r="C84" s="36">
        <v>167</v>
      </c>
      <c r="D84" s="36">
        <v>168</v>
      </c>
      <c r="E84" s="36">
        <v>164</v>
      </c>
      <c r="F84" s="37">
        <v>97.61904761904762</v>
      </c>
      <c r="G84" s="38"/>
      <c r="H84" s="129">
        <v>16.966</v>
      </c>
      <c r="I84" s="130">
        <v>16.966</v>
      </c>
      <c r="J84" s="130">
        <v>16.988</v>
      </c>
      <c r="K84" s="39">
        <v>100.12967110691972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9595</v>
      </c>
      <c r="D87" s="47">
        <v>9489.94</v>
      </c>
      <c r="E87" s="47">
        <v>9478</v>
      </c>
      <c r="F87" s="48">
        <v>99.87418255542184</v>
      </c>
      <c r="G87" s="38"/>
      <c r="H87" s="133">
        <v>823.93</v>
      </c>
      <c r="I87" s="134">
        <v>830.8360000000001</v>
      </c>
      <c r="J87" s="134">
        <v>758.365</v>
      </c>
      <c r="K87" s="48">
        <f>IF(I87&gt;0,100*J87/I87,0)</f>
        <v>91.27733993230913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29">
        <v>0.045</v>
      </c>
      <c r="I17" s="130">
        <v>0.045</v>
      </c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13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2191</v>
      </c>
      <c r="D24" s="36">
        <v>1920</v>
      </c>
      <c r="E24" s="36">
        <v>1921</v>
      </c>
      <c r="F24" s="37">
        <v>100.05208333333333</v>
      </c>
      <c r="G24" s="38"/>
      <c r="H24" s="129">
        <v>177.518</v>
      </c>
      <c r="I24" s="130">
        <v>174.509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20</v>
      </c>
      <c r="D26" s="36">
        <v>10</v>
      </c>
      <c r="E26" s="36">
        <v>10</v>
      </c>
      <c r="F26" s="37">
        <v>100</v>
      </c>
      <c r="G26" s="38"/>
      <c r="H26" s="129">
        <v>0.8</v>
      </c>
      <c r="I26" s="130">
        <v>0.9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8</v>
      </c>
      <c r="D28" s="28">
        <v>8</v>
      </c>
      <c r="E28" s="28">
        <v>8</v>
      </c>
      <c r="F28" s="29"/>
      <c r="G28" s="29"/>
      <c r="H28" s="128">
        <v>0.6</v>
      </c>
      <c r="I28" s="128">
        <v>0.32</v>
      </c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409</v>
      </c>
      <c r="D30" s="28">
        <v>467</v>
      </c>
      <c r="E30" s="28">
        <v>450</v>
      </c>
      <c r="F30" s="29"/>
      <c r="G30" s="29"/>
      <c r="H30" s="128">
        <v>32</v>
      </c>
      <c r="I30" s="128">
        <v>30.355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417</v>
      </c>
      <c r="D31" s="36">
        <v>475</v>
      </c>
      <c r="E31" s="36">
        <v>458</v>
      </c>
      <c r="F31" s="37">
        <v>96.42105263157895</v>
      </c>
      <c r="G31" s="38"/>
      <c r="H31" s="129">
        <v>32.6</v>
      </c>
      <c r="I31" s="130">
        <v>30.675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13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/>
      <c r="I37" s="130"/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13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>
        <v>3</v>
      </c>
      <c r="E52" s="36">
        <v>3</v>
      </c>
      <c r="F52" s="37">
        <v>100</v>
      </c>
      <c r="G52" s="38"/>
      <c r="H52" s="129"/>
      <c r="I52" s="130">
        <v>0.261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95</v>
      </c>
      <c r="D54" s="28">
        <v>69</v>
      </c>
      <c r="E54" s="28">
        <v>75</v>
      </c>
      <c r="F54" s="29"/>
      <c r="G54" s="29"/>
      <c r="H54" s="128">
        <v>7.79</v>
      </c>
      <c r="I54" s="128">
        <v>6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49</v>
      </c>
      <c r="D55" s="28">
        <v>52</v>
      </c>
      <c r="E55" s="28">
        <v>51</v>
      </c>
      <c r="F55" s="29"/>
      <c r="G55" s="29"/>
      <c r="H55" s="128">
        <v>4.165</v>
      </c>
      <c r="I55" s="128">
        <v>4.42</v>
      </c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556</v>
      </c>
      <c r="D58" s="28">
        <v>639</v>
      </c>
      <c r="E58" s="28">
        <v>700</v>
      </c>
      <c r="F58" s="29"/>
      <c r="G58" s="29"/>
      <c r="H58" s="128">
        <v>47.77</v>
      </c>
      <c r="I58" s="128">
        <v>58.08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700</v>
      </c>
      <c r="D59" s="36">
        <v>760</v>
      </c>
      <c r="E59" s="36">
        <v>826</v>
      </c>
      <c r="F59" s="37">
        <v>108.6842105263158</v>
      </c>
      <c r="G59" s="38"/>
      <c r="H59" s="129">
        <v>59.725</v>
      </c>
      <c r="I59" s="130">
        <v>68.5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85</v>
      </c>
      <c r="D66" s="36">
        <v>100</v>
      </c>
      <c r="E66" s="36">
        <v>110</v>
      </c>
      <c r="F66" s="37">
        <v>110</v>
      </c>
      <c r="G66" s="38"/>
      <c r="H66" s="129">
        <v>6.97</v>
      </c>
      <c r="I66" s="130">
        <v>10.9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21730</v>
      </c>
      <c r="D68" s="28">
        <v>16800</v>
      </c>
      <c r="E68" s="28">
        <v>18600</v>
      </c>
      <c r="F68" s="29"/>
      <c r="G68" s="29"/>
      <c r="H68" s="128">
        <v>1980</v>
      </c>
      <c r="I68" s="128">
        <v>1404</v>
      </c>
      <c r="J68" s="128"/>
      <c r="K68" s="30"/>
    </row>
    <row r="69" spans="1:11" s="31" customFormat="1" ht="11.25" customHeight="1">
      <c r="A69" s="33" t="s">
        <v>53</v>
      </c>
      <c r="B69" s="27"/>
      <c r="C69" s="28">
        <v>2362</v>
      </c>
      <c r="D69" s="28">
        <v>1625</v>
      </c>
      <c r="E69" s="28">
        <v>2150</v>
      </c>
      <c r="F69" s="29"/>
      <c r="G69" s="29"/>
      <c r="H69" s="128">
        <v>217.3</v>
      </c>
      <c r="I69" s="128">
        <v>136</v>
      </c>
      <c r="J69" s="128"/>
      <c r="K69" s="30"/>
    </row>
    <row r="70" spans="1:11" s="22" customFormat="1" ht="11.25" customHeight="1">
      <c r="A70" s="34" t="s">
        <v>54</v>
      </c>
      <c r="B70" s="35"/>
      <c r="C70" s="36">
        <v>24092</v>
      </c>
      <c r="D70" s="36">
        <v>18425</v>
      </c>
      <c r="E70" s="36">
        <v>20750</v>
      </c>
      <c r="F70" s="37">
        <v>112.61872455902306</v>
      </c>
      <c r="G70" s="38"/>
      <c r="H70" s="129">
        <v>2197.3</v>
      </c>
      <c r="I70" s="130">
        <v>1540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4</v>
      </c>
      <c r="D72" s="28">
        <v>3</v>
      </c>
      <c r="E72" s="28">
        <v>3</v>
      </c>
      <c r="F72" s="29"/>
      <c r="G72" s="29"/>
      <c r="H72" s="128">
        <v>0.18</v>
      </c>
      <c r="I72" s="128">
        <v>0.18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1085</v>
      </c>
      <c r="D73" s="28">
        <v>1436</v>
      </c>
      <c r="E73" s="28">
        <v>1022</v>
      </c>
      <c r="F73" s="29"/>
      <c r="G73" s="29"/>
      <c r="H73" s="128">
        <v>22.355</v>
      </c>
      <c r="I73" s="128"/>
      <c r="J73" s="128"/>
      <c r="K73" s="30"/>
    </row>
    <row r="74" spans="1:11" s="31" customFormat="1" ht="11.25" customHeight="1">
      <c r="A74" s="33" t="s">
        <v>57</v>
      </c>
      <c r="B74" s="27"/>
      <c r="C74" s="28">
        <v>50</v>
      </c>
      <c r="D74" s="28">
        <v>41</v>
      </c>
      <c r="E74" s="28">
        <v>40</v>
      </c>
      <c r="F74" s="29"/>
      <c r="G74" s="29"/>
      <c r="H74" s="128">
        <v>2.525</v>
      </c>
      <c r="I74" s="128">
        <v>3.69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5</v>
      </c>
      <c r="D75" s="28"/>
      <c r="E75" s="28">
        <v>10</v>
      </c>
      <c r="F75" s="29"/>
      <c r="G75" s="29"/>
      <c r="H75" s="128">
        <v>0.4</v>
      </c>
      <c r="I75" s="128"/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>
        <v>46</v>
      </c>
      <c r="E76" s="28">
        <v>45</v>
      </c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>
        <v>26</v>
      </c>
      <c r="D77" s="28">
        <v>7</v>
      </c>
      <c r="E77" s="28"/>
      <c r="F77" s="29"/>
      <c r="G77" s="29"/>
      <c r="H77" s="128">
        <v>2.21</v>
      </c>
      <c r="I77" s="128">
        <v>0.595</v>
      </c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>
        <v>6240</v>
      </c>
      <c r="D79" s="28">
        <v>1390</v>
      </c>
      <c r="E79" s="28">
        <v>600</v>
      </c>
      <c r="F79" s="139"/>
      <c r="G79" s="29"/>
      <c r="H79" s="128">
        <v>503</v>
      </c>
      <c r="I79" s="128">
        <v>111.2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7410</v>
      </c>
      <c r="D80" s="36">
        <v>2923</v>
      </c>
      <c r="E80" s="36">
        <v>1720</v>
      </c>
      <c r="F80" s="37">
        <v>58.843653780362644</v>
      </c>
      <c r="G80" s="38"/>
      <c r="H80" s="129">
        <v>530.67</v>
      </c>
      <c r="I80" s="130">
        <v>115.665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34916</v>
      </c>
      <c r="D87" s="47">
        <v>24617</v>
      </c>
      <c r="E87" s="47">
        <v>25799</v>
      </c>
      <c r="F87" s="48">
        <v>104.80155989763172</v>
      </c>
      <c r="G87" s="38"/>
      <c r="H87" s="133">
        <v>3005.628</v>
      </c>
      <c r="I87" s="134">
        <v>1941.455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11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13</v>
      </c>
      <c r="D9" s="28">
        <v>27</v>
      </c>
      <c r="E9" s="28">
        <v>27</v>
      </c>
      <c r="F9" s="29"/>
      <c r="G9" s="29"/>
      <c r="H9" s="128">
        <v>0.373</v>
      </c>
      <c r="I9" s="128">
        <v>0.7</v>
      </c>
      <c r="J9" s="128">
        <v>0.648</v>
      </c>
      <c r="K9" s="30"/>
    </row>
    <row r="10" spans="1:11" s="31" customFormat="1" ht="11.25" customHeight="1">
      <c r="A10" s="33" t="s">
        <v>8</v>
      </c>
      <c r="B10" s="27"/>
      <c r="C10" s="28">
        <v>43</v>
      </c>
      <c r="D10" s="28">
        <v>43</v>
      </c>
      <c r="E10" s="28">
        <v>43</v>
      </c>
      <c r="F10" s="29"/>
      <c r="G10" s="29"/>
      <c r="H10" s="128">
        <v>1.032</v>
      </c>
      <c r="I10" s="128">
        <v>1.032</v>
      </c>
      <c r="J10" s="128">
        <v>1.032</v>
      </c>
      <c r="K10" s="30"/>
    </row>
    <row r="11" spans="1:11" s="31" customFormat="1" ht="11.25" customHeight="1">
      <c r="A11" s="26" t="s">
        <v>9</v>
      </c>
      <c r="B11" s="27"/>
      <c r="C11" s="28">
        <v>11</v>
      </c>
      <c r="D11" s="28">
        <v>11</v>
      </c>
      <c r="E11" s="28">
        <v>11</v>
      </c>
      <c r="F11" s="29"/>
      <c r="G11" s="29"/>
      <c r="H11" s="128">
        <v>0.291</v>
      </c>
      <c r="I11" s="128">
        <v>0.264</v>
      </c>
      <c r="J11" s="128">
        <v>0.264</v>
      </c>
      <c r="K11" s="30"/>
    </row>
    <row r="12" spans="1:11" s="31" customFormat="1" ht="11.25" customHeight="1">
      <c r="A12" s="33" t="s">
        <v>10</v>
      </c>
      <c r="B12" s="27"/>
      <c r="C12" s="28">
        <v>11</v>
      </c>
      <c r="D12" s="28">
        <v>12</v>
      </c>
      <c r="E12" s="28">
        <v>12</v>
      </c>
      <c r="F12" s="29"/>
      <c r="G12" s="29"/>
      <c r="H12" s="128">
        <v>0.276</v>
      </c>
      <c r="I12" s="128">
        <v>0.3</v>
      </c>
      <c r="J12" s="128">
        <v>0.3</v>
      </c>
      <c r="K12" s="30"/>
    </row>
    <row r="13" spans="1:11" s="22" customFormat="1" ht="11.25" customHeight="1">
      <c r="A13" s="34" t="s">
        <v>11</v>
      </c>
      <c r="B13" s="35"/>
      <c r="C13" s="36">
        <v>78</v>
      </c>
      <c r="D13" s="36">
        <v>93</v>
      </c>
      <c r="E13" s="36">
        <v>93</v>
      </c>
      <c r="F13" s="37">
        <v>100</v>
      </c>
      <c r="G13" s="38"/>
      <c r="H13" s="129">
        <v>1.972</v>
      </c>
      <c r="I13" s="130">
        <v>2.296</v>
      </c>
      <c r="J13" s="130">
        <v>2.244</v>
      </c>
      <c r="K13" s="39">
        <v>97.73519163763068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14</v>
      </c>
      <c r="D15" s="36">
        <v>12</v>
      </c>
      <c r="E15" s="36">
        <v>12</v>
      </c>
      <c r="F15" s="37">
        <v>100</v>
      </c>
      <c r="G15" s="38"/>
      <c r="H15" s="129">
        <v>0.076</v>
      </c>
      <c r="I15" s="130">
        <v>0.064</v>
      </c>
      <c r="J15" s="130">
        <v>0.16</v>
      </c>
      <c r="K15" s="39">
        <v>250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2</v>
      </c>
      <c r="F17" s="37">
        <v>100</v>
      </c>
      <c r="G17" s="38"/>
      <c r="H17" s="129">
        <v>0.067</v>
      </c>
      <c r="I17" s="130">
        <v>0.067</v>
      </c>
      <c r="J17" s="130">
        <v>0.067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2</v>
      </c>
      <c r="D19" s="28"/>
      <c r="E19" s="28"/>
      <c r="F19" s="139"/>
      <c r="G19" s="29"/>
      <c r="H19" s="128">
        <v>0.006</v>
      </c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8">
        <v>0.004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2</v>
      </c>
      <c r="D21" s="28"/>
      <c r="E21" s="28"/>
      <c r="F21" s="29"/>
      <c r="G21" s="29"/>
      <c r="H21" s="128">
        <v>0.009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5</v>
      </c>
      <c r="D22" s="36"/>
      <c r="E22" s="36"/>
      <c r="F22" s="37"/>
      <c r="G22" s="38"/>
      <c r="H22" s="129">
        <v>0.019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</v>
      </c>
      <c r="D24" s="36">
        <v>1</v>
      </c>
      <c r="E24" s="36">
        <v>1</v>
      </c>
      <c r="F24" s="37">
        <v>100</v>
      </c>
      <c r="G24" s="38"/>
      <c r="H24" s="129">
        <v>0.002</v>
      </c>
      <c r="I24" s="130">
        <v>0.003</v>
      </c>
      <c r="J24" s="130">
        <v>0.003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</v>
      </c>
      <c r="D26" s="36">
        <v>2</v>
      </c>
      <c r="E26" s="36">
        <v>2</v>
      </c>
      <c r="F26" s="37">
        <v>100</v>
      </c>
      <c r="G26" s="38"/>
      <c r="H26" s="129">
        <v>0.012</v>
      </c>
      <c r="I26" s="130">
        <v>0.012</v>
      </c>
      <c r="J26" s="130">
        <v>0.01</v>
      </c>
      <c r="K26" s="39">
        <v>83.33333333333333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9</v>
      </c>
      <c r="D28" s="28">
        <v>9</v>
      </c>
      <c r="E28" s="28">
        <v>9</v>
      </c>
      <c r="F28" s="29"/>
      <c r="G28" s="29"/>
      <c r="H28" s="128">
        <v>0.27</v>
      </c>
      <c r="I28" s="128">
        <v>0.195</v>
      </c>
      <c r="J28" s="128">
        <v>0.25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1</v>
      </c>
      <c r="D30" s="28"/>
      <c r="E30" s="28"/>
      <c r="F30" s="29"/>
      <c r="G30" s="29"/>
      <c r="H30" s="128">
        <v>0.023</v>
      </c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>
        <v>10</v>
      </c>
      <c r="D31" s="36">
        <v>9</v>
      </c>
      <c r="E31" s="36">
        <v>9</v>
      </c>
      <c r="F31" s="37">
        <v>100</v>
      </c>
      <c r="G31" s="38"/>
      <c r="H31" s="129">
        <v>0.29300000000000004</v>
      </c>
      <c r="I31" s="130">
        <v>0.195</v>
      </c>
      <c r="J31" s="130">
        <v>0.25</v>
      </c>
      <c r="K31" s="39">
        <v>128.2051282051282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35</v>
      </c>
      <c r="D33" s="28">
        <v>34</v>
      </c>
      <c r="E33" s="28">
        <v>34</v>
      </c>
      <c r="F33" s="29"/>
      <c r="G33" s="29"/>
      <c r="H33" s="128">
        <v>1.064</v>
      </c>
      <c r="I33" s="128">
        <v>1.1</v>
      </c>
      <c r="J33" s="128">
        <v>1.1</v>
      </c>
      <c r="K33" s="30"/>
    </row>
    <row r="34" spans="1:11" s="31" customFormat="1" ht="11.25" customHeight="1">
      <c r="A34" s="33" t="s">
        <v>25</v>
      </c>
      <c r="B34" s="27"/>
      <c r="C34" s="28">
        <v>20</v>
      </c>
      <c r="D34" s="28">
        <v>20</v>
      </c>
      <c r="E34" s="28">
        <v>20</v>
      </c>
      <c r="F34" s="29"/>
      <c r="G34" s="29"/>
      <c r="H34" s="128">
        <v>0.68</v>
      </c>
      <c r="I34" s="128">
        <v>0.68</v>
      </c>
      <c r="J34" s="128">
        <v>0.68</v>
      </c>
      <c r="K34" s="30"/>
    </row>
    <row r="35" spans="1:11" s="31" customFormat="1" ht="11.25" customHeight="1">
      <c r="A35" s="33" t="s">
        <v>26</v>
      </c>
      <c r="B35" s="27"/>
      <c r="C35" s="28">
        <v>2</v>
      </c>
      <c r="D35" s="28">
        <v>3</v>
      </c>
      <c r="E35" s="28">
        <v>3</v>
      </c>
      <c r="F35" s="139"/>
      <c r="G35" s="29"/>
      <c r="H35" s="128">
        <v>0.017</v>
      </c>
      <c r="I35" s="128">
        <v>0.033</v>
      </c>
      <c r="J35" s="128">
        <v>0.034</v>
      </c>
      <c r="K35" s="30"/>
    </row>
    <row r="36" spans="1:11" s="31" customFormat="1" ht="11.25" customHeight="1">
      <c r="A36" s="33" t="s">
        <v>27</v>
      </c>
      <c r="B36" s="27"/>
      <c r="C36" s="28">
        <v>2</v>
      </c>
      <c r="D36" s="28">
        <v>2</v>
      </c>
      <c r="E36" s="28">
        <v>2</v>
      </c>
      <c r="F36" s="29"/>
      <c r="G36" s="29"/>
      <c r="H36" s="128">
        <v>0.035</v>
      </c>
      <c r="I36" s="128">
        <v>0.035</v>
      </c>
      <c r="J36" s="128">
        <v>0.022</v>
      </c>
      <c r="K36" s="30"/>
    </row>
    <row r="37" spans="1:11" s="22" customFormat="1" ht="11.25" customHeight="1">
      <c r="A37" s="34" t="s">
        <v>28</v>
      </c>
      <c r="B37" s="35"/>
      <c r="C37" s="36">
        <v>59</v>
      </c>
      <c r="D37" s="36">
        <v>59</v>
      </c>
      <c r="E37" s="36">
        <v>59</v>
      </c>
      <c r="F37" s="37">
        <v>100</v>
      </c>
      <c r="G37" s="38"/>
      <c r="H37" s="129">
        <v>1.796</v>
      </c>
      <c r="I37" s="130">
        <v>1.848</v>
      </c>
      <c r="J37" s="130">
        <v>1.836</v>
      </c>
      <c r="K37" s="39">
        <f>IF(I37&gt;0,100*J37/I37,0)</f>
        <v>99.35064935064935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31</v>
      </c>
      <c r="D39" s="36">
        <v>30</v>
      </c>
      <c r="E39" s="36">
        <v>30</v>
      </c>
      <c r="F39" s="37">
        <v>100</v>
      </c>
      <c r="G39" s="38"/>
      <c r="H39" s="129">
        <v>0.399</v>
      </c>
      <c r="I39" s="130">
        <v>0.39</v>
      </c>
      <c r="J39" s="130">
        <v>0.35</v>
      </c>
      <c r="K39" s="39">
        <v>89.74358974358974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51</v>
      </c>
      <c r="D41" s="28">
        <v>55</v>
      </c>
      <c r="E41" s="28">
        <v>55</v>
      </c>
      <c r="F41" s="29"/>
      <c r="G41" s="29"/>
      <c r="H41" s="128">
        <v>1.371</v>
      </c>
      <c r="I41" s="128">
        <v>1.513</v>
      </c>
      <c r="J41" s="128">
        <v>1.54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>
        <v>2</v>
      </c>
      <c r="D43" s="28">
        <v>3</v>
      </c>
      <c r="E43" s="28">
        <v>3</v>
      </c>
      <c r="F43" s="29"/>
      <c r="G43" s="29"/>
      <c r="H43" s="128">
        <v>0.024</v>
      </c>
      <c r="I43" s="128">
        <v>0.048</v>
      </c>
      <c r="J43" s="128">
        <v>0.048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>
        <v>0.504</v>
      </c>
      <c r="K45" s="30"/>
    </row>
    <row r="46" spans="1:11" s="31" customFormat="1" ht="11.25" customHeight="1">
      <c r="A46" s="33" t="s">
        <v>35</v>
      </c>
      <c r="B46" s="27"/>
      <c r="C46" s="28">
        <v>30</v>
      </c>
      <c r="D46" s="28">
        <v>28</v>
      </c>
      <c r="E46" s="28">
        <v>28</v>
      </c>
      <c r="F46" s="139"/>
      <c r="G46" s="29"/>
      <c r="H46" s="128">
        <v>0.42</v>
      </c>
      <c r="I46" s="128">
        <v>0.616</v>
      </c>
      <c r="J46" s="128">
        <v>0.616</v>
      </c>
      <c r="K46" s="30"/>
    </row>
    <row r="47" spans="1:11" s="31" customFormat="1" ht="11.25" customHeight="1">
      <c r="A47" s="33" t="s">
        <v>36</v>
      </c>
      <c r="B47" s="27"/>
      <c r="C47" s="28">
        <v>16</v>
      </c>
      <c r="D47" s="28">
        <v>17</v>
      </c>
      <c r="E47" s="28">
        <v>16</v>
      </c>
      <c r="F47" s="29"/>
      <c r="G47" s="29"/>
      <c r="H47" s="128">
        <v>0.32</v>
      </c>
      <c r="I47" s="128">
        <v>0.34</v>
      </c>
      <c r="J47" s="128">
        <v>0.32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99</v>
      </c>
      <c r="D50" s="36">
        <v>103</v>
      </c>
      <c r="E50" s="36">
        <v>102</v>
      </c>
      <c r="F50" s="37">
        <v>99.02912621359224</v>
      </c>
      <c r="G50" s="38"/>
      <c r="H50" s="129">
        <v>2.135</v>
      </c>
      <c r="I50" s="130">
        <v>2.517</v>
      </c>
      <c r="J50" s="130">
        <v>3.028</v>
      </c>
      <c r="K50" s="39">
        <v>120.30194676201829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31</v>
      </c>
      <c r="D52" s="36">
        <v>36</v>
      </c>
      <c r="E52" s="36">
        <v>30</v>
      </c>
      <c r="F52" s="37">
        <v>83.33333333333333</v>
      </c>
      <c r="G52" s="38"/>
      <c r="H52" s="129">
        <v>0.431</v>
      </c>
      <c r="I52" s="130">
        <v>0.45</v>
      </c>
      <c r="J52" s="130">
        <v>0.591</v>
      </c>
      <c r="K52" s="39">
        <v>131.33333333333331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1</v>
      </c>
      <c r="D58" s="28">
        <v>6</v>
      </c>
      <c r="E58" s="28">
        <v>6</v>
      </c>
      <c r="F58" s="29"/>
      <c r="G58" s="29"/>
      <c r="H58" s="128">
        <v>0.024</v>
      </c>
      <c r="I58" s="128">
        <v>0.09</v>
      </c>
      <c r="J58" s="128">
        <v>0.09</v>
      </c>
      <c r="K58" s="30"/>
    </row>
    <row r="59" spans="1:11" s="22" customFormat="1" ht="11.25" customHeight="1">
      <c r="A59" s="34" t="s">
        <v>46</v>
      </c>
      <c r="B59" s="35"/>
      <c r="C59" s="36">
        <v>1</v>
      </c>
      <c r="D59" s="36">
        <v>6</v>
      </c>
      <c r="E59" s="36">
        <v>6</v>
      </c>
      <c r="F59" s="37">
        <v>100</v>
      </c>
      <c r="G59" s="38"/>
      <c r="H59" s="129">
        <v>0.024</v>
      </c>
      <c r="I59" s="130">
        <v>0.09</v>
      </c>
      <c r="J59" s="130">
        <v>0.09</v>
      </c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>
        <v>8</v>
      </c>
      <c r="D63" s="28">
        <v>8</v>
      </c>
      <c r="E63" s="28">
        <v>10</v>
      </c>
      <c r="F63" s="29"/>
      <c r="G63" s="29"/>
      <c r="H63" s="128">
        <v>0.232</v>
      </c>
      <c r="I63" s="128">
        <v>0.2</v>
      </c>
      <c r="J63" s="128">
        <v>0.466</v>
      </c>
      <c r="K63" s="30"/>
    </row>
    <row r="64" spans="1:11" s="22" customFormat="1" ht="11.25" customHeight="1">
      <c r="A64" s="34" t="s">
        <v>50</v>
      </c>
      <c r="B64" s="35"/>
      <c r="C64" s="36">
        <v>8</v>
      </c>
      <c r="D64" s="36">
        <v>8</v>
      </c>
      <c r="E64" s="36">
        <v>10</v>
      </c>
      <c r="F64" s="37">
        <v>125</v>
      </c>
      <c r="G64" s="38"/>
      <c r="H64" s="129">
        <v>0.232</v>
      </c>
      <c r="I64" s="130">
        <v>0.2</v>
      </c>
      <c r="J64" s="130">
        <v>0.466</v>
      </c>
      <c r="K64" s="39">
        <v>233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>
        <v>0.17</v>
      </c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</v>
      </c>
      <c r="D68" s="28">
        <v>1</v>
      </c>
      <c r="E68" s="28">
        <v>1</v>
      </c>
      <c r="F68" s="139"/>
      <c r="G68" s="29"/>
      <c r="H68" s="128">
        <v>0.028</v>
      </c>
      <c r="I68" s="128">
        <v>0.028</v>
      </c>
      <c r="J68" s="128">
        <v>0.03</v>
      </c>
      <c r="K68" s="30"/>
    </row>
    <row r="69" spans="1:11" s="31" customFormat="1" ht="11.25" customHeight="1">
      <c r="A69" s="33" t="s">
        <v>53</v>
      </c>
      <c r="B69" s="27"/>
      <c r="C69" s="28">
        <v>12</v>
      </c>
      <c r="D69" s="28">
        <v>2</v>
      </c>
      <c r="E69" s="28">
        <v>2</v>
      </c>
      <c r="F69" s="29"/>
      <c r="G69" s="29"/>
      <c r="H69" s="128">
        <v>0.36</v>
      </c>
      <c r="I69" s="128">
        <v>0.04</v>
      </c>
      <c r="J69" s="128">
        <v>0.09</v>
      </c>
      <c r="K69" s="30"/>
    </row>
    <row r="70" spans="1:11" s="22" customFormat="1" ht="11.25" customHeight="1">
      <c r="A70" s="34" t="s">
        <v>54</v>
      </c>
      <c r="B70" s="35"/>
      <c r="C70" s="36">
        <v>13</v>
      </c>
      <c r="D70" s="36">
        <v>3</v>
      </c>
      <c r="E70" s="36">
        <v>3</v>
      </c>
      <c r="F70" s="37">
        <v>100</v>
      </c>
      <c r="G70" s="38"/>
      <c r="H70" s="129">
        <v>0.388</v>
      </c>
      <c r="I70" s="130">
        <v>0.068</v>
      </c>
      <c r="J70" s="130">
        <v>0.12</v>
      </c>
      <c r="K70" s="39">
        <v>176.47058823529412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</v>
      </c>
      <c r="D72" s="28">
        <v>1</v>
      </c>
      <c r="E72" s="28">
        <v>1</v>
      </c>
      <c r="F72" s="29"/>
      <c r="G72" s="29"/>
      <c r="H72" s="128">
        <v>0.009</v>
      </c>
      <c r="I72" s="128">
        <v>0.009</v>
      </c>
      <c r="J72" s="128">
        <v>0.009</v>
      </c>
      <c r="K72" s="30"/>
    </row>
    <row r="73" spans="1:11" s="31" customFormat="1" ht="11.25" customHeight="1">
      <c r="A73" s="33" t="s">
        <v>56</v>
      </c>
      <c r="B73" s="27"/>
      <c r="C73" s="28">
        <v>15</v>
      </c>
      <c r="D73" s="28">
        <v>13</v>
      </c>
      <c r="E73" s="28">
        <v>13</v>
      </c>
      <c r="F73" s="29"/>
      <c r="G73" s="29"/>
      <c r="H73" s="128">
        <v>0.445</v>
      </c>
      <c r="I73" s="128">
        <v>0.39</v>
      </c>
      <c r="J73" s="128">
        <v>0.372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>
        <v>45</v>
      </c>
      <c r="D75" s="28">
        <v>45</v>
      </c>
      <c r="E75" s="28">
        <v>46</v>
      </c>
      <c r="F75" s="29"/>
      <c r="G75" s="29"/>
      <c r="H75" s="128">
        <v>0.413</v>
      </c>
      <c r="I75" s="128">
        <v>0.347</v>
      </c>
      <c r="J75" s="128">
        <v>0.35</v>
      </c>
      <c r="K75" s="30"/>
    </row>
    <row r="76" spans="1:11" s="31" customFormat="1" ht="11.25" customHeight="1">
      <c r="A76" s="33" t="s">
        <v>59</v>
      </c>
      <c r="B76" s="27"/>
      <c r="C76" s="28">
        <v>6716</v>
      </c>
      <c r="D76" s="28">
        <v>6777</v>
      </c>
      <c r="E76" s="28">
        <v>6905</v>
      </c>
      <c r="F76" s="29"/>
      <c r="G76" s="29"/>
      <c r="H76" s="128">
        <v>349.232</v>
      </c>
      <c r="I76" s="128">
        <v>313.56</v>
      </c>
      <c r="J76" s="128">
        <v>345.25</v>
      </c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8">
        <v>0.003</v>
      </c>
      <c r="I77" s="128">
        <v>0.003</v>
      </c>
      <c r="J77" s="128">
        <v>0.003</v>
      </c>
      <c r="K77" s="30"/>
    </row>
    <row r="78" spans="1:11" s="31" customFormat="1" ht="11.25" customHeight="1">
      <c r="A78" s="33" t="s">
        <v>61</v>
      </c>
      <c r="B78" s="27"/>
      <c r="C78" s="28">
        <v>8</v>
      </c>
      <c r="D78" s="28">
        <v>7</v>
      </c>
      <c r="E78" s="28">
        <v>7</v>
      </c>
      <c r="F78" s="29"/>
      <c r="G78" s="29"/>
      <c r="H78" s="128">
        <v>0.088</v>
      </c>
      <c r="I78" s="128">
        <v>0.105</v>
      </c>
      <c r="J78" s="128">
        <v>0.1</v>
      </c>
      <c r="K78" s="30"/>
    </row>
    <row r="79" spans="1:11" s="31" customFormat="1" ht="11.25" customHeight="1">
      <c r="A79" s="33" t="s">
        <v>62</v>
      </c>
      <c r="B79" s="27"/>
      <c r="C79" s="28">
        <v>10</v>
      </c>
      <c r="D79" s="28">
        <v>10</v>
      </c>
      <c r="E79" s="28">
        <v>10</v>
      </c>
      <c r="F79" s="29"/>
      <c r="G79" s="29"/>
      <c r="H79" s="128">
        <v>0.4</v>
      </c>
      <c r="I79" s="128">
        <v>0.4</v>
      </c>
      <c r="J79" s="128">
        <v>0.4</v>
      </c>
      <c r="K79" s="30"/>
    </row>
    <row r="80" spans="1:11" s="22" customFormat="1" ht="11.25" customHeight="1">
      <c r="A80" s="40" t="s">
        <v>63</v>
      </c>
      <c r="B80" s="35"/>
      <c r="C80" s="36">
        <v>6796</v>
      </c>
      <c r="D80" s="36">
        <v>6854</v>
      </c>
      <c r="E80" s="36">
        <v>6983</v>
      </c>
      <c r="F80" s="37">
        <v>101.88211263495769</v>
      </c>
      <c r="G80" s="38"/>
      <c r="H80" s="129">
        <v>350.59000000000003</v>
      </c>
      <c r="I80" s="130">
        <v>314.81399999999996</v>
      </c>
      <c r="J80" s="130">
        <v>346.484</v>
      </c>
      <c r="K80" s="39">
        <v>110.05990839035114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28</v>
      </c>
      <c r="D82" s="28">
        <v>28</v>
      </c>
      <c r="E82" s="28">
        <v>28</v>
      </c>
      <c r="F82" s="29"/>
      <c r="G82" s="29"/>
      <c r="H82" s="128">
        <v>1.162</v>
      </c>
      <c r="I82" s="128">
        <v>1.162</v>
      </c>
      <c r="J82" s="128">
        <v>1.099</v>
      </c>
      <c r="K82" s="30"/>
    </row>
    <row r="83" spans="1:11" s="31" customFormat="1" ht="11.25" customHeight="1">
      <c r="A83" s="33" t="s">
        <v>65</v>
      </c>
      <c r="B83" s="27"/>
      <c r="C83" s="28">
        <v>43</v>
      </c>
      <c r="D83" s="28">
        <v>43</v>
      </c>
      <c r="E83" s="28">
        <v>43</v>
      </c>
      <c r="F83" s="29"/>
      <c r="G83" s="29"/>
      <c r="H83" s="128">
        <v>1.023</v>
      </c>
      <c r="I83" s="128">
        <v>1.023</v>
      </c>
      <c r="J83" s="128">
        <v>1.373</v>
      </c>
      <c r="K83" s="30"/>
    </row>
    <row r="84" spans="1:11" s="22" customFormat="1" ht="11.25" customHeight="1">
      <c r="A84" s="34" t="s">
        <v>66</v>
      </c>
      <c r="B84" s="35"/>
      <c r="C84" s="36">
        <v>71</v>
      </c>
      <c r="D84" s="36">
        <v>71</v>
      </c>
      <c r="E84" s="36">
        <v>71</v>
      </c>
      <c r="F84" s="37">
        <v>100</v>
      </c>
      <c r="G84" s="38"/>
      <c r="H84" s="129">
        <v>2.1849999999999996</v>
      </c>
      <c r="I84" s="130">
        <v>2.1849999999999996</v>
      </c>
      <c r="J84" s="130">
        <v>2.472</v>
      </c>
      <c r="K84" s="39">
        <v>113.1350114416476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7220</v>
      </c>
      <c r="D87" s="47">
        <v>7289</v>
      </c>
      <c r="E87" s="47">
        <v>7413</v>
      </c>
      <c r="F87" s="48">
        <v>101.70119357936616</v>
      </c>
      <c r="G87" s="38"/>
      <c r="H87" s="133">
        <v>360.62100000000004</v>
      </c>
      <c r="I87" s="134">
        <v>325.19899999999996</v>
      </c>
      <c r="J87" s="134">
        <v>358.34099999999995</v>
      </c>
      <c r="K87" s="48">
        <f>IF(I87&gt;0,100*J87/I87,0)</f>
        <v>110.19129825122465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</v>
      </c>
      <c r="F7" s="20" t="str">
        <f>CONCATENATE(D6,"=100")</f>
        <v>2021=100</v>
      </c>
      <c r="G7" s="21"/>
      <c r="H7" s="18" t="s">
        <v>6</v>
      </c>
      <c r="I7" s="19" t="s">
        <v>6</v>
      </c>
      <c r="J7" s="19">
        <v>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2</v>
      </c>
      <c r="D15" s="36">
        <v>1</v>
      </c>
      <c r="E15" s="36"/>
      <c r="F15" s="37"/>
      <c r="G15" s="38"/>
      <c r="H15" s="129">
        <v>0.02</v>
      </c>
      <c r="I15" s="130">
        <v>0.018</v>
      </c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8"/>
      <c r="G19" s="29"/>
      <c r="H19" s="29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1066</v>
      </c>
      <c r="D24" s="36">
        <v>894</v>
      </c>
      <c r="E24" s="36">
        <v>985</v>
      </c>
      <c r="F24" s="37">
        <v>110.17897091722595</v>
      </c>
      <c r="G24" s="38"/>
      <c r="H24" s="129">
        <v>12.686</v>
      </c>
      <c r="I24" s="130">
        <v>11.794</v>
      </c>
      <c r="J24" s="130">
        <v>9.456</v>
      </c>
      <c r="K24" s="39">
        <v>80.17636086145497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135</v>
      </c>
      <c r="D26" s="36">
        <v>155</v>
      </c>
      <c r="E26" s="36">
        <v>160</v>
      </c>
      <c r="F26" s="37">
        <v>103.2258064516129</v>
      </c>
      <c r="G26" s="38"/>
      <c r="H26" s="129">
        <v>1.86</v>
      </c>
      <c r="I26" s="130">
        <v>2</v>
      </c>
      <c r="J26" s="130">
        <v>2.1</v>
      </c>
      <c r="K26" s="39">
        <v>105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1</v>
      </c>
      <c r="E28" s="28">
        <v>1</v>
      </c>
      <c r="F28" s="29"/>
      <c r="G28" s="29"/>
      <c r="H28" s="128">
        <v>0.012</v>
      </c>
      <c r="I28" s="128">
        <v>0.012</v>
      </c>
      <c r="J28" s="128">
        <v>0.015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21</v>
      </c>
      <c r="D30" s="28">
        <v>22</v>
      </c>
      <c r="E30" s="28">
        <v>21</v>
      </c>
      <c r="F30" s="29"/>
      <c r="G30" s="29"/>
      <c r="H30" s="128">
        <v>0.16</v>
      </c>
      <c r="I30" s="128">
        <v>0.191</v>
      </c>
      <c r="J30" s="128">
        <v>0.16</v>
      </c>
      <c r="K30" s="30"/>
    </row>
    <row r="31" spans="1:11" s="22" customFormat="1" ht="11.25" customHeight="1">
      <c r="A31" s="40" t="s">
        <v>23</v>
      </c>
      <c r="B31" s="35"/>
      <c r="C31" s="36">
        <v>22</v>
      </c>
      <c r="D31" s="36">
        <v>23</v>
      </c>
      <c r="E31" s="36">
        <v>22</v>
      </c>
      <c r="F31" s="37">
        <v>95.65217391304348</v>
      </c>
      <c r="G31" s="38"/>
      <c r="H31" s="129">
        <v>0.17200000000000001</v>
      </c>
      <c r="I31" s="130">
        <v>0.203</v>
      </c>
      <c r="J31" s="130">
        <v>0.175</v>
      </c>
      <c r="K31" s="39">
        <v>86.20689655172413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400</v>
      </c>
      <c r="D33" s="28">
        <v>346</v>
      </c>
      <c r="E33" s="28">
        <v>386</v>
      </c>
      <c r="F33" s="29"/>
      <c r="G33" s="29"/>
      <c r="H33" s="128">
        <v>4.4</v>
      </c>
      <c r="I33" s="128">
        <v>4.368</v>
      </c>
      <c r="J33" s="128">
        <v>4.9</v>
      </c>
      <c r="K33" s="30"/>
    </row>
    <row r="34" spans="1:11" s="31" customFormat="1" ht="11.25" customHeight="1">
      <c r="A34" s="33" t="s">
        <v>25</v>
      </c>
      <c r="B34" s="27"/>
      <c r="C34" s="28">
        <v>22</v>
      </c>
      <c r="D34" s="28">
        <v>25</v>
      </c>
      <c r="E34" s="28">
        <v>19</v>
      </c>
      <c r="F34" s="29"/>
      <c r="G34" s="29"/>
      <c r="H34" s="128">
        <v>0.284</v>
      </c>
      <c r="I34" s="128">
        <v>0.302</v>
      </c>
      <c r="J34" s="128">
        <v>0.228</v>
      </c>
      <c r="K34" s="30"/>
    </row>
    <row r="35" spans="1:11" s="31" customFormat="1" ht="11.25" customHeight="1">
      <c r="A35" s="33" t="s">
        <v>26</v>
      </c>
      <c r="B35" s="27"/>
      <c r="C35" s="28">
        <v>7</v>
      </c>
      <c r="D35" s="28">
        <v>4</v>
      </c>
      <c r="E35" s="139"/>
      <c r="F35" s="139"/>
      <c r="G35" s="29"/>
      <c r="H35" s="128">
        <v>0.09</v>
      </c>
      <c r="I35" s="128">
        <v>0.044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475</v>
      </c>
      <c r="D36" s="28">
        <v>217</v>
      </c>
      <c r="E36" s="28">
        <v>400</v>
      </c>
      <c r="F36" s="29"/>
      <c r="G36" s="29"/>
      <c r="H36" s="128">
        <v>6.6</v>
      </c>
      <c r="I36" s="128">
        <v>3.038</v>
      </c>
      <c r="J36" s="128">
        <v>13.615</v>
      </c>
      <c r="K36" s="30"/>
    </row>
    <row r="37" spans="1:11" s="22" customFormat="1" ht="11.25" customHeight="1">
      <c r="A37" s="34" t="s">
        <v>28</v>
      </c>
      <c r="B37" s="35"/>
      <c r="C37" s="36">
        <v>904</v>
      </c>
      <c r="D37" s="36">
        <v>592</v>
      </c>
      <c r="E37" s="36">
        <v>814</v>
      </c>
      <c r="F37" s="37">
        <v>137.5</v>
      </c>
      <c r="G37" s="38"/>
      <c r="H37" s="129">
        <v>11.373999999999999</v>
      </c>
      <c r="I37" s="130">
        <v>7.751999999999999</v>
      </c>
      <c r="J37" s="130">
        <v>18.743000000000002</v>
      </c>
      <c r="K37" s="39">
        <v>241.78276573787414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60</v>
      </c>
      <c r="D39" s="36">
        <v>70</v>
      </c>
      <c r="E39" s="36">
        <v>80</v>
      </c>
      <c r="F39" s="37">
        <v>114.28571428571429</v>
      </c>
      <c r="G39" s="38"/>
      <c r="H39" s="129">
        <v>0.84</v>
      </c>
      <c r="I39" s="130">
        <v>0.88</v>
      </c>
      <c r="J39" s="130">
        <v>1.01</v>
      </c>
      <c r="K39" s="39">
        <v>114.77272727272727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>
        <v>2</v>
      </c>
      <c r="D43" s="28"/>
      <c r="E43" s="28"/>
      <c r="F43" s="29"/>
      <c r="G43" s="29"/>
      <c r="H43" s="128">
        <v>0.03</v>
      </c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/>
      <c r="E46" s="28"/>
      <c r="F46" s="139"/>
      <c r="G46" s="29"/>
      <c r="H46" s="128">
        <v>0.01</v>
      </c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>
        <v>8</v>
      </c>
      <c r="D47" s="28">
        <v>13</v>
      </c>
      <c r="E47" s="28">
        <v>25</v>
      </c>
      <c r="F47" s="29"/>
      <c r="G47" s="29"/>
      <c r="H47" s="128">
        <v>0.036</v>
      </c>
      <c r="I47" s="128">
        <v>0.059</v>
      </c>
      <c r="J47" s="128">
        <v>0.113</v>
      </c>
      <c r="K47" s="30"/>
    </row>
    <row r="48" spans="1:11" s="31" customFormat="1" ht="11.25" customHeight="1">
      <c r="A48" s="33" t="s">
        <v>37</v>
      </c>
      <c r="B48" s="27"/>
      <c r="C48" s="28">
        <v>1</v>
      </c>
      <c r="D48" s="28">
        <v>1</v>
      </c>
      <c r="E48" s="28"/>
      <c r="F48" s="29"/>
      <c r="G48" s="29"/>
      <c r="H48" s="128">
        <v>0.001</v>
      </c>
      <c r="I48" s="128">
        <v>0.002</v>
      </c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12</v>
      </c>
      <c r="D50" s="36">
        <v>14</v>
      </c>
      <c r="E50" s="36">
        <v>25</v>
      </c>
      <c r="F50" s="37">
        <v>178.57142857142858</v>
      </c>
      <c r="G50" s="38"/>
      <c r="H50" s="129">
        <v>0.077</v>
      </c>
      <c r="I50" s="130">
        <v>0.061</v>
      </c>
      <c r="J50" s="130">
        <v>0.113</v>
      </c>
      <c r="K50" s="39">
        <v>185.24590163934428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29</v>
      </c>
      <c r="D52" s="36">
        <v>31</v>
      </c>
      <c r="E52" s="36">
        <v>19</v>
      </c>
      <c r="F52" s="37">
        <v>61.29032258064516</v>
      </c>
      <c r="G52" s="38"/>
      <c r="H52" s="129">
        <v>0.377</v>
      </c>
      <c r="I52" s="130">
        <v>0.313</v>
      </c>
      <c r="J52" s="130">
        <v>0.228</v>
      </c>
      <c r="K52" s="39">
        <v>72.84345047923323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170</v>
      </c>
      <c r="D54" s="28">
        <v>110</v>
      </c>
      <c r="E54" s="28">
        <v>115</v>
      </c>
      <c r="F54" s="29"/>
      <c r="G54" s="29"/>
      <c r="H54" s="128">
        <v>2.295</v>
      </c>
      <c r="I54" s="128">
        <v>1.595</v>
      </c>
      <c r="J54" s="128">
        <v>1.725</v>
      </c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/>
      <c r="E55" s="28"/>
      <c r="F55" s="29"/>
      <c r="G55" s="29"/>
      <c r="H55" s="128">
        <v>0.01</v>
      </c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>
        <v>1</v>
      </c>
      <c r="F57" s="29"/>
      <c r="G57" s="29"/>
      <c r="H57" s="128"/>
      <c r="I57" s="128"/>
      <c r="J57" s="128">
        <v>0.014</v>
      </c>
      <c r="K57" s="30"/>
    </row>
    <row r="58" spans="1:11" s="31" customFormat="1" ht="11.25" customHeight="1">
      <c r="A58" s="33" t="s">
        <v>45</v>
      </c>
      <c r="B58" s="27"/>
      <c r="C58" s="28">
        <v>3</v>
      </c>
      <c r="D58" s="28">
        <v>3</v>
      </c>
      <c r="E58" s="28">
        <v>3</v>
      </c>
      <c r="F58" s="29"/>
      <c r="G58" s="29"/>
      <c r="H58" s="128">
        <v>0.014</v>
      </c>
      <c r="I58" s="128">
        <v>0.024</v>
      </c>
      <c r="J58" s="128">
        <v>0.028</v>
      </c>
      <c r="K58" s="30"/>
    </row>
    <row r="59" spans="1:11" s="22" customFormat="1" ht="11.25" customHeight="1">
      <c r="A59" s="34" t="s">
        <v>46</v>
      </c>
      <c r="B59" s="35"/>
      <c r="C59" s="36">
        <v>174</v>
      </c>
      <c r="D59" s="36">
        <v>113</v>
      </c>
      <c r="E59" s="36">
        <v>119</v>
      </c>
      <c r="F59" s="37">
        <v>105.30973451327434</v>
      </c>
      <c r="G59" s="38"/>
      <c r="H59" s="129">
        <v>2.3189999999999995</v>
      </c>
      <c r="I59" s="130">
        <v>1.619</v>
      </c>
      <c r="J59" s="130">
        <v>1.7670000000000001</v>
      </c>
      <c r="K59" s="39">
        <v>109.14144533662756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2350</v>
      </c>
      <c r="D61" s="28">
        <v>2625</v>
      </c>
      <c r="E61" s="28">
        <v>2800</v>
      </c>
      <c r="F61" s="29"/>
      <c r="G61" s="29"/>
      <c r="H61" s="128">
        <v>33.488</v>
      </c>
      <c r="I61" s="128">
        <v>34.492</v>
      </c>
      <c r="J61" s="128">
        <v>37.4</v>
      </c>
      <c r="K61" s="30"/>
    </row>
    <row r="62" spans="1:11" s="31" customFormat="1" ht="11.25" customHeight="1">
      <c r="A62" s="33" t="s">
        <v>48</v>
      </c>
      <c r="B62" s="27"/>
      <c r="C62" s="28">
        <v>1055</v>
      </c>
      <c r="D62" s="28">
        <v>1140</v>
      </c>
      <c r="E62" s="28">
        <v>1175</v>
      </c>
      <c r="F62" s="29"/>
      <c r="G62" s="29"/>
      <c r="H62" s="128">
        <v>12.744</v>
      </c>
      <c r="I62" s="128">
        <v>15.493</v>
      </c>
      <c r="J62" s="128">
        <v>14.194</v>
      </c>
      <c r="K62" s="30"/>
    </row>
    <row r="63" spans="1:11" s="31" customFormat="1" ht="11.25" customHeight="1">
      <c r="A63" s="33" t="s">
        <v>49</v>
      </c>
      <c r="B63" s="27"/>
      <c r="C63" s="28">
        <v>1022</v>
      </c>
      <c r="D63" s="28">
        <v>1027</v>
      </c>
      <c r="E63" s="28">
        <v>1027</v>
      </c>
      <c r="F63" s="29"/>
      <c r="G63" s="29"/>
      <c r="H63" s="128">
        <v>14.616</v>
      </c>
      <c r="I63" s="128">
        <v>16.882</v>
      </c>
      <c r="J63" s="128">
        <v>16.882</v>
      </c>
      <c r="K63" s="30"/>
    </row>
    <row r="64" spans="1:11" s="22" customFormat="1" ht="11.25" customHeight="1">
      <c r="A64" s="34" t="s">
        <v>50</v>
      </c>
      <c r="B64" s="35"/>
      <c r="C64" s="36">
        <v>4427</v>
      </c>
      <c r="D64" s="36">
        <v>4792</v>
      </c>
      <c r="E64" s="36">
        <v>5002</v>
      </c>
      <c r="F64" s="37">
        <v>104.38230383973288</v>
      </c>
      <c r="G64" s="38"/>
      <c r="H64" s="129">
        <v>60.848</v>
      </c>
      <c r="I64" s="130">
        <v>66.867</v>
      </c>
      <c r="J64" s="130">
        <v>68.476</v>
      </c>
      <c r="K64" s="39">
        <v>102.40626916117068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6950</v>
      </c>
      <c r="D66" s="36">
        <v>6700</v>
      </c>
      <c r="E66" s="36">
        <v>5900</v>
      </c>
      <c r="F66" s="37">
        <v>88.05970149253731</v>
      </c>
      <c r="G66" s="38"/>
      <c r="H66" s="129">
        <v>89.821</v>
      </c>
      <c r="I66" s="130">
        <v>94.8</v>
      </c>
      <c r="J66" s="130">
        <v>78</v>
      </c>
      <c r="K66" s="39">
        <v>82.27848101265823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</v>
      </c>
      <c r="D68" s="28">
        <v>1</v>
      </c>
      <c r="E68" s="28"/>
      <c r="F68" s="29"/>
      <c r="G68" s="29"/>
      <c r="H68" s="128">
        <v>0.015</v>
      </c>
      <c r="I68" s="128">
        <v>0.014</v>
      </c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>
        <v>1</v>
      </c>
      <c r="D70" s="36">
        <v>1</v>
      </c>
      <c r="E70" s="36"/>
      <c r="F70" s="37"/>
      <c r="G70" s="38"/>
      <c r="H70" s="129">
        <v>0.015</v>
      </c>
      <c r="I70" s="130">
        <v>0.014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312</v>
      </c>
      <c r="D72" s="28">
        <v>302</v>
      </c>
      <c r="E72" s="28">
        <v>302</v>
      </c>
      <c r="F72" s="29"/>
      <c r="G72" s="29"/>
      <c r="H72" s="128">
        <v>3.804</v>
      </c>
      <c r="I72" s="128">
        <v>3.684</v>
      </c>
      <c r="J72" s="128">
        <v>3.684</v>
      </c>
      <c r="K72" s="30"/>
    </row>
    <row r="73" spans="1:11" s="31" customFormat="1" ht="11.25" customHeight="1">
      <c r="A73" s="33" t="s">
        <v>56</v>
      </c>
      <c r="B73" s="27"/>
      <c r="C73" s="28">
        <v>197</v>
      </c>
      <c r="D73" s="28">
        <v>197</v>
      </c>
      <c r="E73" s="28">
        <v>197</v>
      </c>
      <c r="F73" s="29"/>
      <c r="G73" s="29"/>
      <c r="H73" s="128">
        <v>3.158</v>
      </c>
      <c r="I73" s="128">
        <v>3.158</v>
      </c>
      <c r="J73" s="128">
        <v>3.04</v>
      </c>
      <c r="K73" s="30"/>
    </row>
    <row r="74" spans="1:11" s="31" customFormat="1" ht="11.25" customHeight="1">
      <c r="A74" s="33" t="s">
        <v>57</v>
      </c>
      <c r="B74" s="27"/>
      <c r="C74" s="28">
        <v>20</v>
      </c>
      <c r="D74" s="28">
        <v>16</v>
      </c>
      <c r="E74" s="28">
        <v>4</v>
      </c>
      <c r="F74" s="29"/>
      <c r="G74" s="29"/>
      <c r="H74" s="128">
        <v>0.265</v>
      </c>
      <c r="I74" s="128">
        <v>0.21</v>
      </c>
      <c r="J74" s="128">
        <v>0.053</v>
      </c>
      <c r="K74" s="30"/>
    </row>
    <row r="75" spans="1:11" s="31" customFormat="1" ht="11.25" customHeight="1">
      <c r="A75" s="33" t="s">
        <v>58</v>
      </c>
      <c r="B75" s="27"/>
      <c r="C75" s="28">
        <v>403</v>
      </c>
      <c r="D75" s="28">
        <v>407</v>
      </c>
      <c r="E75" s="28">
        <v>396</v>
      </c>
      <c r="F75" s="29"/>
      <c r="G75" s="29"/>
      <c r="H75" s="128">
        <v>4.884</v>
      </c>
      <c r="I75" s="128">
        <v>5.074</v>
      </c>
      <c r="J75" s="128">
        <v>4.356</v>
      </c>
      <c r="K75" s="30"/>
    </row>
    <row r="76" spans="1:11" s="31" customFormat="1" ht="11.25" customHeight="1">
      <c r="A76" s="33" t="s">
        <v>59</v>
      </c>
      <c r="B76" s="27"/>
      <c r="C76" s="28">
        <v>5</v>
      </c>
      <c r="D76" s="28">
        <v>7</v>
      </c>
      <c r="E76" s="28">
        <v>8</v>
      </c>
      <c r="F76" s="29"/>
      <c r="G76" s="29"/>
      <c r="H76" s="128">
        <v>0.135</v>
      </c>
      <c r="I76" s="128">
        <v>0.12</v>
      </c>
      <c r="J76" s="128">
        <v>0.08</v>
      </c>
      <c r="K76" s="30"/>
    </row>
    <row r="77" spans="1:11" s="31" customFormat="1" ht="11.25" customHeight="1">
      <c r="A77" s="33" t="s">
        <v>60</v>
      </c>
      <c r="B77" s="27"/>
      <c r="C77" s="28">
        <v>25</v>
      </c>
      <c r="D77" s="28">
        <v>21</v>
      </c>
      <c r="E77" s="28">
        <v>21</v>
      </c>
      <c r="F77" s="29"/>
      <c r="G77" s="29"/>
      <c r="H77" s="128">
        <v>0.335</v>
      </c>
      <c r="I77" s="128">
        <v>0.289</v>
      </c>
      <c r="J77" s="128">
        <v>0.29</v>
      </c>
      <c r="K77" s="30"/>
    </row>
    <row r="78" spans="1:11" s="31" customFormat="1" ht="11.25" customHeight="1">
      <c r="A78" s="33" t="s">
        <v>61</v>
      </c>
      <c r="B78" s="27"/>
      <c r="C78" s="28">
        <v>340</v>
      </c>
      <c r="D78" s="28">
        <v>300</v>
      </c>
      <c r="E78" s="28">
        <v>300</v>
      </c>
      <c r="F78" s="29"/>
      <c r="G78" s="29"/>
      <c r="H78" s="128">
        <v>5.984</v>
      </c>
      <c r="I78" s="128">
        <v>4.8</v>
      </c>
      <c r="J78" s="128">
        <v>4.2</v>
      </c>
      <c r="K78" s="30"/>
    </row>
    <row r="79" spans="1:11" s="31" customFormat="1" ht="11.25" customHeight="1">
      <c r="A79" s="33" t="s">
        <v>62</v>
      </c>
      <c r="B79" s="27"/>
      <c r="C79" s="28">
        <v>330</v>
      </c>
      <c r="D79" s="28">
        <v>300</v>
      </c>
      <c r="E79" s="28">
        <v>300</v>
      </c>
      <c r="F79" s="29"/>
      <c r="G79" s="29"/>
      <c r="H79" s="128">
        <v>6.105</v>
      </c>
      <c r="I79" s="128">
        <v>5.1</v>
      </c>
      <c r="J79" s="128">
        <v>4.5</v>
      </c>
      <c r="K79" s="30"/>
    </row>
    <row r="80" spans="1:11" s="22" customFormat="1" ht="11.25" customHeight="1">
      <c r="A80" s="40" t="s">
        <v>63</v>
      </c>
      <c r="B80" s="35"/>
      <c r="C80" s="36">
        <v>1632</v>
      </c>
      <c r="D80" s="36">
        <v>1550</v>
      </c>
      <c r="E80" s="36">
        <v>1528</v>
      </c>
      <c r="F80" s="37">
        <v>98.58064516129032</v>
      </c>
      <c r="G80" s="38"/>
      <c r="H80" s="129">
        <v>24.67</v>
      </c>
      <c r="I80" s="130">
        <v>22.435000000000002</v>
      </c>
      <c r="J80" s="130">
        <v>20.203</v>
      </c>
      <c r="K80" s="39">
        <v>90.05125919322487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2</v>
      </c>
      <c r="D82" s="28">
        <v>2</v>
      </c>
      <c r="E82" s="28">
        <v>2</v>
      </c>
      <c r="F82" s="29"/>
      <c r="G82" s="29"/>
      <c r="H82" s="128">
        <v>0.018</v>
      </c>
      <c r="I82" s="128">
        <v>0.018</v>
      </c>
      <c r="J82" s="128">
        <v>0.018</v>
      </c>
      <c r="K82" s="30"/>
    </row>
    <row r="83" spans="1:11" s="31" customFormat="1" ht="11.25" customHeight="1">
      <c r="A83" s="33" t="s">
        <v>65</v>
      </c>
      <c r="B83" s="27"/>
      <c r="C83" s="28">
        <v>9</v>
      </c>
      <c r="D83" s="28">
        <v>9</v>
      </c>
      <c r="E83" s="28">
        <v>9</v>
      </c>
      <c r="F83" s="29"/>
      <c r="G83" s="29"/>
      <c r="H83" s="128">
        <v>0.022</v>
      </c>
      <c r="I83" s="128">
        <v>0.023</v>
      </c>
      <c r="J83" s="128">
        <v>0.023</v>
      </c>
      <c r="K83" s="30"/>
    </row>
    <row r="84" spans="1:11" s="22" customFormat="1" ht="11.25" customHeight="1">
      <c r="A84" s="34" t="s">
        <v>66</v>
      </c>
      <c r="B84" s="35"/>
      <c r="C84" s="36">
        <v>11</v>
      </c>
      <c r="D84" s="36">
        <v>11</v>
      </c>
      <c r="E84" s="36">
        <v>11</v>
      </c>
      <c r="F84" s="37">
        <v>100</v>
      </c>
      <c r="G84" s="38"/>
      <c r="H84" s="129">
        <v>0.039999999999999994</v>
      </c>
      <c r="I84" s="130">
        <v>0.040999999999999995</v>
      </c>
      <c r="J84" s="130">
        <v>0.040999999999999995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15425</v>
      </c>
      <c r="D87" s="47">
        <v>14947</v>
      </c>
      <c r="E87" s="47">
        <v>14665</v>
      </c>
      <c r="F87" s="48">
        <v>98.11333377935371</v>
      </c>
      <c r="G87" s="38"/>
      <c r="H87" s="133">
        <v>205.119</v>
      </c>
      <c r="I87" s="134">
        <v>208.79700000000003</v>
      </c>
      <c r="J87" s="134">
        <v>200.312</v>
      </c>
      <c r="K87" s="48">
        <f>IF(I87&gt;0,100*J87/I87,0)</f>
        <v>95.93624429469772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AB139"/>
  <sheetViews>
    <sheetView showZeros="0" tabSelected="1" view="pageBreakPreview" zoomScaleSheetLayoutView="100" zoomScalePageLayoutView="0" workbookViewId="0" topLeftCell="A1">
      <selection activeCell="M22" sqref="M22"/>
    </sheetView>
  </sheetViews>
  <sheetFormatPr defaultColWidth="8.7109375" defaultRowHeight="15"/>
  <cols>
    <col min="1" max="1" width="22.00390625" style="58" customWidth="1"/>
    <col min="2" max="2" width="0.9921875" style="58" customWidth="1"/>
    <col min="3" max="3" width="1.1484375" style="58" customWidth="1"/>
    <col min="4" max="4" width="6.421875" style="58" customWidth="1"/>
    <col min="5" max="7" width="9.421875" style="58" customWidth="1"/>
    <col min="8" max="8" width="9.140625" style="58" bestFit="1" customWidth="1"/>
    <col min="9" max="9" width="0.9921875" style="58" customWidth="1"/>
    <col min="10" max="10" width="6.421875" style="58" customWidth="1"/>
    <col min="11" max="13" width="9.421875" style="58" customWidth="1"/>
    <col min="14" max="14" width="9.140625" style="58" bestFit="1" customWidth="1"/>
    <col min="15" max="15" width="22.00390625" style="58" customWidth="1"/>
    <col min="16" max="16" width="0.9921875" style="58" customWidth="1"/>
    <col min="17" max="17" width="1.1484375" style="58" customWidth="1"/>
    <col min="18" max="18" width="6.421875" style="58" customWidth="1"/>
    <col min="19" max="21" width="9.421875" style="58" customWidth="1"/>
    <col min="22" max="22" width="9.140625" style="58" bestFit="1" customWidth="1"/>
    <col min="23" max="23" width="0.9921875" style="58" customWidth="1"/>
    <col min="24" max="24" width="6.421875" style="58" customWidth="1"/>
    <col min="25" max="27" width="9.421875" style="58" customWidth="1"/>
    <col min="28" max="28" width="9.140625" style="58" bestFit="1" customWidth="1"/>
    <col min="29" max="16384" width="8.7109375" style="58" customWidth="1"/>
  </cols>
  <sheetData>
    <row r="2" spans="1:27" s="60" customFormat="1" ht="11.25">
      <c r="A2" s="59" t="s">
        <v>110</v>
      </c>
      <c r="J2" s="60" t="s">
        <v>111</v>
      </c>
      <c r="M2" s="60" t="s">
        <v>117</v>
      </c>
      <c r="O2" s="59" t="s">
        <v>110</v>
      </c>
      <c r="X2" s="60" t="s">
        <v>111</v>
      </c>
      <c r="AA2" s="60" t="s">
        <v>117</v>
      </c>
    </row>
    <row r="3" s="60" customFormat="1" ht="12" customHeight="1" thickBot="1"/>
    <row r="4" spans="1:28" s="60" customFormat="1" ht="12" thickBot="1">
      <c r="A4" s="61"/>
      <c r="B4" s="62"/>
      <c r="D4" s="174" t="s">
        <v>112</v>
      </c>
      <c r="E4" s="175"/>
      <c r="F4" s="175"/>
      <c r="G4" s="175"/>
      <c r="H4" s="176"/>
      <c r="J4" s="174" t="s">
        <v>113</v>
      </c>
      <c r="K4" s="175"/>
      <c r="L4" s="175"/>
      <c r="M4" s="175"/>
      <c r="N4" s="176"/>
      <c r="O4" s="61"/>
      <c r="P4" s="62"/>
      <c r="R4" s="174" t="s">
        <v>112</v>
      </c>
      <c r="S4" s="175"/>
      <c r="T4" s="175"/>
      <c r="U4" s="175"/>
      <c r="V4" s="176"/>
      <c r="X4" s="174" t="s">
        <v>113</v>
      </c>
      <c r="Y4" s="175"/>
      <c r="Z4" s="175"/>
      <c r="AA4" s="175"/>
      <c r="AB4" s="176"/>
    </row>
    <row r="5" spans="1:28" s="60" customFormat="1" ht="11.25">
      <c r="A5" s="63" t="s">
        <v>114</v>
      </c>
      <c r="B5" s="64"/>
      <c r="D5" s="61"/>
      <c r="E5" s="65" t="s">
        <v>309</v>
      </c>
      <c r="F5" s="65" t="s">
        <v>115</v>
      </c>
      <c r="G5" s="65" t="s">
        <v>116</v>
      </c>
      <c r="H5" s="66">
        <f>G6</f>
        <v>2023</v>
      </c>
      <c r="J5" s="61"/>
      <c r="K5" s="65" t="s">
        <v>309</v>
      </c>
      <c r="L5" s="65" t="s">
        <v>115</v>
      </c>
      <c r="M5" s="65" t="s">
        <v>116</v>
      </c>
      <c r="N5" s="66">
        <f>M6</f>
        <v>2023</v>
      </c>
      <c r="O5" s="63" t="s">
        <v>114</v>
      </c>
      <c r="P5" s="64"/>
      <c r="R5" s="61"/>
      <c r="S5" s="65" t="s">
        <v>309</v>
      </c>
      <c r="T5" s="65" t="s">
        <v>115</v>
      </c>
      <c r="U5" s="65" t="s">
        <v>116</v>
      </c>
      <c r="V5" s="66">
        <f>U6</f>
        <v>2023</v>
      </c>
      <c r="X5" s="61"/>
      <c r="Y5" s="65" t="s">
        <v>309</v>
      </c>
      <c r="Z5" s="65" t="s">
        <v>115</v>
      </c>
      <c r="AA5" s="65" t="s">
        <v>116</v>
      </c>
      <c r="AB5" s="66">
        <f>AA6</f>
        <v>2023</v>
      </c>
    </row>
    <row r="6" spans="1:28" s="60" customFormat="1" ht="23.25" customHeight="1" thickBot="1">
      <c r="A6" s="67"/>
      <c r="B6" s="68"/>
      <c r="C6" s="69"/>
      <c r="D6" s="70" t="s">
        <v>308</v>
      </c>
      <c r="E6" s="71">
        <f>G6-2</f>
        <v>2021</v>
      </c>
      <c r="F6" s="71">
        <f>G6-1</f>
        <v>2022</v>
      </c>
      <c r="G6" s="71">
        <v>2023</v>
      </c>
      <c r="H6" s="72" t="str">
        <f>CONCATENATE(F6,"=100")</f>
        <v>2022=100</v>
      </c>
      <c r="I6" s="69"/>
      <c r="J6" s="70" t="s">
        <v>308</v>
      </c>
      <c r="K6" s="71">
        <f>M6-2</f>
        <v>2021</v>
      </c>
      <c r="L6" s="71">
        <f>M6-1</f>
        <v>2022</v>
      </c>
      <c r="M6" s="71">
        <v>2023</v>
      </c>
      <c r="N6" s="72" t="str">
        <f>CONCATENATE(L6,"=100")</f>
        <v>2022=100</v>
      </c>
      <c r="O6" s="67"/>
      <c r="P6" s="68"/>
      <c r="Q6" s="69"/>
      <c r="R6" s="70" t="s">
        <v>308</v>
      </c>
      <c r="S6" s="71">
        <f>U6-2</f>
        <v>2021</v>
      </c>
      <c r="T6" s="71">
        <f>U6-1</f>
        <v>2022</v>
      </c>
      <c r="U6" s="71">
        <v>2023</v>
      </c>
      <c r="V6" s="72" t="str">
        <f>CONCATENATE(T6,"=100")</f>
        <v>2022=100</v>
      </c>
      <c r="W6" s="69"/>
      <c r="X6" s="70" t="s">
        <v>308</v>
      </c>
      <c r="Y6" s="71">
        <f>AA6-2</f>
        <v>2021</v>
      </c>
      <c r="Z6" s="71">
        <f>AA6-1</f>
        <v>2022</v>
      </c>
      <c r="AA6" s="71">
        <v>2023</v>
      </c>
      <c r="AB6" s="72" t="str">
        <f>CONCATENATE(Z6,"=100")</f>
        <v>2022=100</v>
      </c>
    </row>
    <row r="7" spans="4:28" s="73" customFormat="1" ht="11.25" customHeight="1">
      <c r="D7" s="74"/>
      <c r="E7" s="75"/>
      <c r="F7" s="75"/>
      <c r="G7" s="75"/>
      <c r="H7" s="75">
        <f>IF(AND(F7&gt;0,G7&gt;0),G7*100/F7,"")</f>
      </c>
      <c r="I7" s="74"/>
      <c r="J7" s="74"/>
      <c r="K7" s="75"/>
      <c r="L7" s="75"/>
      <c r="M7" s="75"/>
      <c r="N7" s="75">
        <f>IF(AND(L7&gt;0,M7&gt;0),M7*100/L7,"")</f>
      </c>
      <c r="R7" s="74"/>
      <c r="S7" s="75"/>
      <c r="T7" s="75"/>
      <c r="U7" s="75"/>
      <c r="V7" s="75">
        <f>IF(AND(T7&gt;0,U7&gt;0),U7*100/T7,"")</f>
      </c>
      <c r="W7" s="74"/>
      <c r="X7" s="74"/>
      <c r="Y7" s="75"/>
      <c r="Z7" s="75"/>
      <c r="AA7" s="75"/>
      <c r="AB7" s="75">
        <f>IF(AND(Z7&gt;0,AA7&gt;0),AA7*100/Z7,"")</f>
      </c>
    </row>
    <row r="8" spans="4:28" s="73" customFormat="1" ht="11.25" customHeight="1">
      <c r="D8" s="74"/>
      <c r="E8" s="75"/>
      <c r="F8" s="75"/>
      <c r="G8" s="75"/>
      <c r="H8" s="75"/>
      <c r="I8" s="74"/>
      <c r="J8" s="74"/>
      <c r="K8" s="75"/>
      <c r="L8" s="75"/>
      <c r="M8" s="75"/>
      <c r="N8" s="75"/>
      <c r="R8" s="74"/>
      <c r="S8" s="75"/>
      <c r="T8" s="75"/>
      <c r="U8" s="75"/>
      <c r="V8" s="75"/>
      <c r="W8" s="74"/>
      <c r="X8" s="74"/>
      <c r="Y8" s="75"/>
      <c r="Z8" s="75"/>
      <c r="AA8" s="75"/>
      <c r="AB8" s="75"/>
    </row>
    <row r="9" spans="1:28" s="73" customFormat="1" ht="11.25" customHeight="1">
      <c r="A9" s="73" t="s">
        <v>118</v>
      </c>
      <c r="D9" s="87"/>
      <c r="E9" s="75"/>
      <c r="F9" s="75"/>
      <c r="G9" s="75"/>
      <c r="H9" s="75">
        <f aca="true" t="shared" si="0" ref="H9:H22">IF(AND(F9&gt;0,G9&gt;0),G9*100/F9,"")</f>
      </c>
      <c r="I9" s="74"/>
      <c r="J9" s="87"/>
      <c r="K9" s="75"/>
      <c r="L9" s="75"/>
      <c r="M9" s="75"/>
      <c r="N9" s="75">
        <f aca="true" t="shared" si="1" ref="N9:N22">IF(AND(L9&gt;0,M9&gt;0),M9*100/L9,"")</f>
      </c>
      <c r="O9" s="73" t="s">
        <v>152</v>
      </c>
      <c r="R9" s="87"/>
      <c r="S9" s="75"/>
      <c r="T9" s="75"/>
      <c r="U9" s="75"/>
      <c r="V9" s="75">
        <f aca="true" t="shared" si="2" ref="V9:V26">IF(AND(T9&gt;0,U9&gt;0),U9*100/T9,"")</f>
      </c>
      <c r="W9" s="74"/>
      <c r="X9" s="87"/>
      <c r="Y9" s="75"/>
      <c r="Z9" s="75"/>
      <c r="AA9" s="75"/>
      <c r="AB9" s="75">
        <f aca="true" t="shared" si="3" ref="AB9:AB26">IF(AND(Z9&gt;0,AA9&gt;0),AA9*100/Z9,"")</f>
      </c>
    </row>
    <row r="10" spans="1:28" s="73" customFormat="1" ht="11.25" customHeight="1">
      <c r="A10" s="73" t="s">
        <v>119</v>
      </c>
      <c r="B10" s="75"/>
      <c r="C10" s="75"/>
      <c r="D10" s="87">
        <v>2</v>
      </c>
      <c r="E10" s="75">
        <v>1865.801</v>
      </c>
      <c r="F10" s="75">
        <v>1876.75301</v>
      </c>
      <c r="G10" s="75">
        <v>1770.4</v>
      </c>
      <c r="H10" s="75">
        <f t="shared" si="0"/>
        <v>94.33313763541001</v>
      </c>
      <c r="I10" s="75"/>
      <c r="J10" s="87">
        <v>2</v>
      </c>
      <c r="K10" s="75">
        <v>7449.742000000001</v>
      </c>
      <c r="L10" s="75">
        <v>5477.052000000001</v>
      </c>
      <c r="M10" s="75">
        <v>5758.912</v>
      </c>
      <c r="N10" s="75">
        <f t="shared" si="1"/>
        <v>105.14619908666195</v>
      </c>
      <c r="O10" s="73" t="s">
        <v>266</v>
      </c>
      <c r="P10" s="75"/>
      <c r="Q10" s="75"/>
      <c r="R10" s="87">
        <v>1</v>
      </c>
      <c r="S10" s="75">
        <v>6.147</v>
      </c>
      <c r="T10" s="75">
        <v>5.328</v>
      </c>
      <c r="U10" s="75">
        <v>5.814</v>
      </c>
      <c r="V10" s="75">
        <f t="shared" si="2"/>
        <v>109.12162162162161</v>
      </c>
      <c r="W10" s="75"/>
      <c r="X10" s="87">
        <v>1</v>
      </c>
      <c r="Y10" s="75">
        <v>52.129999999999995</v>
      </c>
      <c r="Z10" s="75">
        <v>38.11200000000001</v>
      </c>
      <c r="AA10" s="75">
        <v>47.333999999999996</v>
      </c>
      <c r="AB10" s="75">
        <f t="shared" si="3"/>
        <v>124.19710327455915</v>
      </c>
    </row>
    <row r="11" spans="1:28" s="73" customFormat="1" ht="11.25" customHeight="1">
      <c r="A11" s="73" t="s">
        <v>120</v>
      </c>
      <c r="B11" s="75"/>
      <c r="C11" s="75"/>
      <c r="D11" s="87">
        <v>2</v>
      </c>
      <c r="E11" s="75">
        <v>259.057</v>
      </c>
      <c r="F11" s="75">
        <v>277.47056</v>
      </c>
      <c r="G11" s="75">
        <v>271.5865</v>
      </c>
      <c r="H11" s="75">
        <f t="shared" si="0"/>
        <v>97.87939304263487</v>
      </c>
      <c r="I11" s="75"/>
      <c r="J11" s="87">
        <v>2</v>
      </c>
      <c r="K11" s="75">
        <v>770.406</v>
      </c>
      <c r="L11" s="75">
        <v>628.8879999999999</v>
      </c>
      <c r="M11" s="75">
        <v>685.886</v>
      </c>
      <c r="N11" s="75">
        <f t="shared" si="1"/>
        <v>109.06329902939792</v>
      </c>
      <c r="O11" s="73" t="s">
        <v>267</v>
      </c>
      <c r="P11" s="75"/>
      <c r="Q11" s="75"/>
      <c r="R11" s="87">
        <v>8</v>
      </c>
      <c r="S11" s="75">
        <v>32.800000000000004</v>
      </c>
      <c r="T11" s="75">
        <v>31</v>
      </c>
      <c r="U11" s="75">
        <v>0</v>
      </c>
      <c r="V11" s="75">
        <f t="shared" si="2"/>
      </c>
      <c r="W11" s="75"/>
      <c r="X11" s="87">
        <v>12</v>
      </c>
      <c r="Y11" s="75">
        <v>5.715999999999999</v>
      </c>
      <c r="Z11" s="75">
        <v>4.676</v>
      </c>
      <c r="AA11" s="75">
        <v>0</v>
      </c>
      <c r="AB11" s="75">
        <f t="shared" si="3"/>
      </c>
    </row>
    <row r="12" spans="1:28" ht="12">
      <c r="A12" s="73" t="s">
        <v>121</v>
      </c>
      <c r="B12" s="75"/>
      <c r="C12" s="75"/>
      <c r="D12" s="87">
        <v>2</v>
      </c>
      <c r="E12" s="75">
        <v>2124.858</v>
      </c>
      <c r="F12" s="75">
        <v>2154.2237</v>
      </c>
      <c r="G12" s="75">
        <v>2041.9865</v>
      </c>
      <c r="H12" s="75">
        <f t="shared" si="0"/>
        <v>94.78990041749145</v>
      </c>
      <c r="I12" s="75"/>
      <c r="J12" s="87">
        <v>2</v>
      </c>
      <c r="K12" s="75">
        <v>8220.148</v>
      </c>
      <c r="L12" s="75">
        <v>6105.9400000000005</v>
      </c>
      <c r="M12" s="75">
        <v>6444.798</v>
      </c>
      <c r="N12" s="75">
        <f t="shared" si="1"/>
        <v>105.54964509968978</v>
      </c>
      <c r="O12" s="73" t="s">
        <v>172</v>
      </c>
      <c r="P12" s="75"/>
      <c r="Q12" s="75"/>
      <c r="R12" s="87">
        <v>10</v>
      </c>
      <c r="S12" s="75">
        <v>2.774</v>
      </c>
      <c r="T12" s="75">
        <v>2.747</v>
      </c>
      <c r="U12" s="75">
        <v>2.609</v>
      </c>
      <c r="V12" s="75">
        <f t="shared" si="2"/>
        <v>94.97633782307972</v>
      </c>
      <c r="W12" s="75"/>
      <c r="X12" s="87">
        <v>1</v>
      </c>
      <c r="Y12" s="75">
        <v>81.18299999999999</v>
      </c>
      <c r="Z12" s="75">
        <v>77.45499999999998</v>
      </c>
      <c r="AA12" s="75">
        <v>71.482</v>
      </c>
      <c r="AB12" s="75">
        <f t="shared" si="3"/>
        <v>92.28842553740884</v>
      </c>
    </row>
    <row r="13" spans="1:28" s="60" customFormat="1" ht="12">
      <c r="A13" s="73" t="s">
        <v>122</v>
      </c>
      <c r="B13" s="75"/>
      <c r="C13" s="75"/>
      <c r="D13" s="87">
        <v>2</v>
      </c>
      <c r="E13" s="75">
        <v>251.672</v>
      </c>
      <c r="F13" s="75">
        <v>237.96645</v>
      </c>
      <c r="G13" s="75">
        <v>246.26</v>
      </c>
      <c r="H13" s="75">
        <f t="shared" si="0"/>
        <v>103.48517616664029</v>
      </c>
      <c r="I13" s="75"/>
      <c r="J13" s="87">
        <v>2</v>
      </c>
      <c r="K13" s="75">
        <v>734.7529999999999</v>
      </c>
      <c r="L13" s="75">
        <v>567.267</v>
      </c>
      <c r="M13" s="75">
        <v>627.366</v>
      </c>
      <c r="N13" s="75">
        <f t="shared" si="1"/>
        <v>110.59448196351981</v>
      </c>
      <c r="O13" s="73" t="s">
        <v>173</v>
      </c>
      <c r="P13" s="75"/>
      <c r="Q13" s="75"/>
      <c r="R13" s="87">
        <v>2</v>
      </c>
      <c r="S13" s="75">
        <v>5.112</v>
      </c>
      <c r="T13" s="75">
        <v>4.772</v>
      </c>
      <c r="U13" s="75">
        <v>5.151</v>
      </c>
      <c r="V13" s="75">
        <f t="shared" si="2"/>
        <v>107.94216261525565</v>
      </c>
      <c r="W13" s="75"/>
      <c r="X13" s="87">
        <v>1</v>
      </c>
      <c r="Y13" s="75">
        <v>94.754</v>
      </c>
      <c r="Z13" s="75">
        <v>89.221</v>
      </c>
      <c r="AA13" s="75">
        <v>0</v>
      </c>
      <c r="AB13" s="75">
        <f t="shared" si="3"/>
      </c>
    </row>
    <row r="14" spans="1:28" s="60" customFormat="1" ht="12" customHeight="1">
      <c r="A14" s="73" t="s">
        <v>123</v>
      </c>
      <c r="B14" s="75"/>
      <c r="C14" s="75"/>
      <c r="D14" s="87">
        <v>2</v>
      </c>
      <c r="E14" s="75">
        <v>2262.889</v>
      </c>
      <c r="F14" s="75">
        <v>2149.80413</v>
      </c>
      <c r="G14" s="75">
        <v>2165.332</v>
      </c>
      <c r="H14" s="75">
        <f t="shared" si="0"/>
        <v>100.72229231413746</v>
      </c>
      <c r="I14" s="75"/>
      <c r="J14" s="87">
        <v>2</v>
      </c>
      <c r="K14" s="75">
        <v>8128.906000000002</v>
      </c>
      <c r="L14" s="75">
        <v>6123.933000000001</v>
      </c>
      <c r="M14" s="75">
        <v>6771.062</v>
      </c>
      <c r="N14" s="75">
        <f t="shared" si="1"/>
        <v>110.56721228008207</v>
      </c>
      <c r="O14" s="73" t="s">
        <v>268</v>
      </c>
      <c r="P14" s="75"/>
      <c r="Q14" s="75"/>
      <c r="R14" s="87">
        <v>2</v>
      </c>
      <c r="S14" s="75">
        <v>44.489000000000004</v>
      </c>
      <c r="T14" s="75">
        <v>44.5</v>
      </c>
      <c r="U14" s="75">
        <v>45.1</v>
      </c>
      <c r="V14" s="75">
        <f t="shared" si="2"/>
        <v>101.34831460674157</v>
      </c>
      <c r="W14" s="75"/>
      <c r="X14" s="87">
        <v>12</v>
      </c>
      <c r="Y14" s="75">
        <v>146.349</v>
      </c>
      <c r="Z14" s="75">
        <v>144.953</v>
      </c>
      <c r="AA14" s="75">
        <v>148.735</v>
      </c>
      <c r="AB14" s="75">
        <f t="shared" si="3"/>
        <v>102.60912157733887</v>
      </c>
    </row>
    <row r="15" spans="1:28" s="60" customFormat="1" ht="12">
      <c r="A15" s="73" t="s">
        <v>124</v>
      </c>
      <c r="B15" s="75"/>
      <c r="C15" s="75"/>
      <c r="D15" s="87">
        <v>2</v>
      </c>
      <c r="E15" s="75">
        <v>2514.561</v>
      </c>
      <c r="F15" s="75">
        <v>2387.77058</v>
      </c>
      <c r="G15" s="75">
        <v>2411.592</v>
      </c>
      <c r="H15" s="75">
        <f t="shared" si="0"/>
        <v>100.99764274673323</v>
      </c>
      <c r="I15" s="75"/>
      <c r="J15" s="87">
        <v>2</v>
      </c>
      <c r="K15" s="75">
        <v>8863.659000000001</v>
      </c>
      <c r="L15" s="75">
        <v>6691.2</v>
      </c>
      <c r="M15" s="75">
        <v>7398.428</v>
      </c>
      <c r="N15" s="75">
        <f t="shared" si="1"/>
        <v>110.56952415112387</v>
      </c>
      <c r="O15" s="73" t="s">
        <v>269</v>
      </c>
      <c r="P15" s="75"/>
      <c r="Q15" s="75"/>
      <c r="R15" s="87">
        <v>1</v>
      </c>
      <c r="S15" s="75">
        <v>9.686</v>
      </c>
      <c r="T15" s="75">
        <v>9.878</v>
      </c>
      <c r="U15" s="75">
        <v>9.8</v>
      </c>
      <c r="V15" s="75">
        <f t="shared" si="2"/>
        <v>99.21036647094554</v>
      </c>
      <c r="W15" s="75"/>
      <c r="X15" s="87">
        <v>2</v>
      </c>
      <c r="Y15" s="75">
        <v>17.453000000000003</v>
      </c>
      <c r="Z15" s="75">
        <v>17.022000000000002</v>
      </c>
      <c r="AA15" s="75">
        <v>16.235</v>
      </c>
      <c r="AB15" s="75">
        <f t="shared" si="3"/>
        <v>95.37657149571142</v>
      </c>
    </row>
    <row r="16" spans="1:28" s="60" customFormat="1" ht="12">
      <c r="A16" s="73" t="s">
        <v>125</v>
      </c>
      <c r="B16" s="75"/>
      <c r="C16" s="75"/>
      <c r="D16" s="87">
        <v>2</v>
      </c>
      <c r="E16" s="75">
        <v>504.003</v>
      </c>
      <c r="F16" s="75">
        <v>459.92734</v>
      </c>
      <c r="G16" s="75">
        <v>455.626</v>
      </c>
      <c r="H16" s="75">
        <f t="shared" si="0"/>
        <v>99.06477836259961</v>
      </c>
      <c r="I16" s="75"/>
      <c r="J16" s="87">
        <v>2</v>
      </c>
      <c r="K16" s="75">
        <v>1147.791</v>
      </c>
      <c r="L16" s="75">
        <v>807.686</v>
      </c>
      <c r="M16" s="75">
        <v>882.252</v>
      </c>
      <c r="N16" s="75">
        <f t="shared" si="1"/>
        <v>109.23205305031905</v>
      </c>
      <c r="O16" s="73" t="s">
        <v>174</v>
      </c>
      <c r="P16" s="75"/>
      <c r="Q16" s="75"/>
      <c r="R16" s="87">
        <v>2</v>
      </c>
      <c r="S16" s="75">
        <v>32.866</v>
      </c>
      <c r="T16" s="75">
        <v>31.339</v>
      </c>
      <c r="U16" s="75">
        <v>0</v>
      </c>
      <c r="V16" s="75">
        <f t="shared" si="2"/>
      </c>
      <c r="W16" s="75"/>
      <c r="X16" s="87">
        <v>1</v>
      </c>
      <c r="Y16" s="75">
        <v>536.733</v>
      </c>
      <c r="Z16" s="75">
        <v>489.135</v>
      </c>
      <c r="AA16" s="75">
        <v>0</v>
      </c>
      <c r="AB16" s="75">
        <f t="shared" si="3"/>
      </c>
    </row>
    <row r="17" spans="1:28" s="60" customFormat="1" ht="12" customHeight="1">
      <c r="A17" s="73" t="s">
        <v>126</v>
      </c>
      <c r="B17" s="75"/>
      <c r="C17" s="75"/>
      <c r="D17" s="87">
        <v>2</v>
      </c>
      <c r="E17" s="75">
        <v>118.201</v>
      </c>
      <c r="F17" s="75">
        <v>99.82567</v>
      </c>
      <c r="G17" s="75">
        <v>102.508</v>
      </c>
      <c r="H17" s="75">
        <f t="shared" si="0"/>
        <v>102.68701427198033</v>
      </c>
      <c r="I17" s="75"/>
      <c r="J17" s="87">
        <v>2</v>
      </c>
      <c r="K17" s="75">
        <v>303.403</v>
      </c>
      <c r="L17" s="75">
        <v>188.075</v>
      </c>
      <c r="M17" s="75">
        <v>231.637</v>
      </c>
      <c r="N17" s="75">
        <f t="shared" si="1"/>
        <v>123.16203642164031</v>
      </c>
      <c r="O17" s="73" t="s">
        <v>175</v>
      </c>
      <c r="P17" s="75"/>
      <c r="Q17" s="75"/>
      <c r="R17" s="87">
        <v>9</v>
      </c>
      <c r="S17" s="75">
        <v>2.63</v>
      </c>
      <c r="T17" s="75">
        <v>2.037</v>
      </c>
      <c r="U17" s="75">
        <v>1.957</v>
      </c>
      <c r="V17" s="75">
        <f t="shared" si="2"/>
        <v>96.07265586647031</v>
      </c>
      <c r="W17" s="75"/>
      <c r="X17" s="87">
        <v>12</v>
      </c>
      <c r="Y17" s="75">
        <v>153.977</v>
      </c>
      <c r="Z17" s="75">
        <v>118.5</v>
      </c>
      <c r="AA17" s="75">
        <v>120.576</v>
      </c>
      <c r="AB17" s="75">
        <f t="shared" si="3"/>
        <v>101.7518987341772</v>
      </c>
    </row>
    <row r="18" spans="1:28" s="73" customFormat="1" ht="11.25" customHeight="1">
      <c r="A18" s="73" t="s">
        <v>127</v>
      </c>
      <c r="B18" s="75"/>
      <c r="C18" s="75"/>
      <c r="D18" s="87">
        <v>2</v>
      </c>
      <c r="E18" s="75">
        <v>267.507</v>
      </c>
      <c r="F18" s="75">
        <v>271.133</v>
      </c>
      <c r="G18" s="75">
        <v>277.608</v>
      </c>
      <c r="H18" s="75">
        <f t="shared" si="0"/>
        <v>102.3881268602494</v>
      </c>
      <c r="I18" s="75"/>
      <c r="J18" s="87">
        <v>2</v>
      </c>
      <c r="K18" s="75">
        <v>757.014</v>
      </c>
      <c r="L18" s="75">
        <v>599.6589999999999</v>
      </c>
      <c r="M18" s="75">
        <v>665.253</v>
      </c>
      <c r="N18" s="75">
        <f t="shared" si="1"/>
        <v>110.93855007595987</v>
      </c>
      <c r="O18" s="73" t="s">
        <v>176</v>
      </c>
      <c r="P18" s="75"/>
      <c r="Q18" s="75"/>
      <c r="R18" s="87">
        <v>12</v>
      </c>
      <c r="S18" s="75">
        <v>7.718</v>
      </c>
      <c r="T18" s="75">
        <v>7.664</v>
      </c>
      <c r="U18" s="75">
        <v>7.89</v>
      </c>
      <c r="V18" s="75">
        <f t="shared" si="2"/>
        <v>102.94885177453027</v>
      </c>
      <c r="W18" s="75"/>
      <c r="X18" s="87">
        <v>6</v>
      </c>
      <c r="Y18" s="75">
        <v>745.861</v>
      </c>
      <c r="Z18" s="75">
        <v>672.367</v>
      </c>
      <c r="AA18" s="75">
        <v>0</v>
      </c>
      <c r="AB18" s="75">
        <f t="shared" si="3"/>
      </c>
    </row>
    <row r="19" spans="1:28" s="73" customFormat="1" ht="11.25" customHeight="1">
      <c r="A19" s="73" t="s">
        <v>264</v>
      </c>
      <c r="B19" s="75"/>
      <c r="C19" s="75"/>
      <c r="D19" s="87"/>
      <c r="E19" s="75">
        <f>E12+E15+E16+E17+E18</f>
        <v>5529.129999999999</v>
      </c>
      <c r="F19" s="75">
        <f>F12+F15+F16+F17+F18</f>
        <v>5372.88029</v>
      </c>
      <c r="G19" s="75">
        <f aca="true" t="shared" si="4" ref="G19:L19">G12+G15+G16+G17+G18</f>
        <v>5289.3205</v>
      </c>
      <c r="H19" s="75">
        <f t="shared" si="0"/>
        <v>98.44478593436146</v>
      </c>
      <c r="I19" s="75">
        <f t="shared" si="4"/>
        <v>0</v>
      </c>
      <c r="J19" s="87"/>
      <c r="K19" s="75">
        <f>K12+K15+K16+K17+K18</f>
        <v>19292.015</v>
      </c>
      <c r="L19" s="75">
        <f t="shared" si="4"/>
        <v>14392.56</v>
      </c>
      <c r="M19" s="75">
        <f>M12+M15+M16+M17+M18</f>
        <v>15622.368</v>
      </c>
      <c r="N19" s="75">
        <f t="shared" si="1"/>
        <v>108.54474811986194</v>
      </c>
      <c r="O19" s="73" t="s">
        <v>270</v>
      </c>
      <c r="P19" s="75"/>
      <c r="Q19" s="75"/>
      <c r="R19" s="87">
        <v>6</v>
      </c>
      <c r="S19" s="75">
        <v>0.4</v>
      </c>
      <c r="T19" s="75">
        <v>1.9</v>
      </c>
      <c r="U19" s="75">
        <v>0</v>
      </c>
      <c r="V19" s="75">
        <f t="shared" si="2"/>
      </c>
      <c r="W19" s="75"/>
      <c r="X19" s="87">
        <v>11</v>
      </c>
      <c r="Y19" s="75">
        <v>0.045</v>
      </c>
      <c r="Z19" s="75">
        <v>0.032</v>
      </c>
      <c r="AA19" s="75">
        <v>0</v>
      </c>
      <c r="AB19" s="75">
        <f t="shared" si="3"/>
      </c>
    </row>
    <row r="20" spans="1:28" s="73" customFormat="1" ht="11.25" customHeight="1">
      <c r="A20" s="73" t="s">
        <v>128</v>
      </c>
      <c r="B20" s="75"/>
      <c r="C20" s="75"/>
      <c r="D20" s="87">
        <v>1</v>
      </c>
      <c r="E20" s="75">
        <v>358.269</v>
      </c>
      <c r="F20" s="75">
        <v>317.72</v>
      </c>
      <c r="G20" s="75">
        <v>0</v>
      </c>
      <c r="H20" s="75">
        <f t="shared" si="0"/>
      </c>
      <c r="I20" s="75"/>
      <c r="J20" s="87">
        <v>1</v>
      </c>
      <c r="K20" s="75">
        <v>4597.657999999999</v>
      </c>
      <c r="L20" s="75">
        <v>3784.416</v>
      </c>
      <c r="M20" s="75">
        <v>0</v>
      </c>
      <c r="N20" s="75">
        <f t="shared" si="1"/>
      </c>
      <c r="O20" s="73" t="s">
        <v>177</v>
      </c>
      <c r="P20" s="75"/>
      <c r="Q20" s="75"/>
      <c r="R20" s="87">
        <v>1</v>
      </c>
      <c r="S20" s="75">
        <v>3.592</v>
      </c>
      <c r="T20" s="75">
        <v>3.898</v>
      </c>
      <c r="U20" s="75">
        <v>3.592</v>
      </c>
      <c r="V20" s="75">
        <f t="shared" si="2"/>
        <v>92.14982042072857</v>
      </c>
      <c r="W20" s="75"/>
      <c r="X20" s="87">
        <v>1</v>
      </c>
      <c r="Y20" s="75">
        <v>265.294</v>
      </c>
      <c r="Z20" s="75">
        <v>281.505</v>
      </c>
      <c r="AA20" s="75">
        <v>257.028</v>
      </c>
      <c r="AB20" s="75">
        <f t="shared" si="3"/>
        <v>91.30495017850484</v>
      </c>
    </row>
    <row r="21" spans="1:28" s="73" customFormat="1" ht="11.25" customHeight="1">
      <c r="A21" s="73" t="s">
        <v>129</v>
      </c>
      <c r="B21" s="75"/>
      <c r="C21" s="75"/>
      <c r="D21" s="87">
        <v>12</v>
      </c>
      <c r="E21" s="75">
        <v>4.334</v>
      </c>
      <c r="F21" s="75">
        <v>4.74</v>
      </c>
      <c r="G21" s="75">
        <v>0</v>
      </c>
      <c r="H21" s="75">
        <f t="shared" si="0"/>
      </c>
      <c r="I21" s="75"/>
      <c r="J21" s="87">
        <v>12</v>
      </c>
      <c r="K21" s="75">
        <v>16.116</v>
      </c>
      <c r="L21" s="75">
        <v>14.376000000000001</v>
      </c>
      <c r="M21" s="75">
        <v>0</v>
      </c>
      <c r="N21" s="75">
        <f t="shared" si="1"/>
      </c>
      <c r="O21" s="73" t="s">
        <v>178</v>
      </c>
      <c r="P21" s="75"/>
      <c r="Q21" s="75"/>
      <c r="R21" s="87">
        <v>5</v>
      </c>
      <c r="S21" s="75">
        <v>4.953</v>
      </c>
      <c r="T21" s="75">
        <v>4.633</v>
      </c>
      <c r="U21" s="75">
        <v>0</v>
      </c>
      <c r="V21" s="75">
        <f t="shared" si="2"/>
      </c>
      <c r="W21" s="75"/>
      <c r="X21" s="87">
        <v>11</v>
      </c>
      <c r="Y21" s="75">
        <v>151.61700000000002</v>
      </c>
      <c r="Z21" s="75">
        <v>126.101</v>
      </c>
      <c r="AA21" s="75">
        <v>0</v>
      </c>
      <c r="AB21" s="75">
        <f t="shared" si="3"/>
      </c>
    </row>
    <row r="22" spans="1:28" s="73" customFormat="1" ht="11.25" customHeight="1">
      <c r="A22" s="73" t="s">
        <v>299</v>
      </c>
      <c r="B22" s="75"/>
      <c r="C22" s="75"/>
      <c r="D22" s="87">
        <v>2</v>
      </c>
      <c r="E22" s="75">
        <v>84.678</v>
      </c>
      <c r="F22" s="75">
        <v>56.228</v>
      </c>
      <c r="G22" s="75">
        <v>59.845</v>
      </c>
      <c r="H22" s="75">
        <f t="shared" si="0"/>
        <v>106.4327381375827</v>
      </c>
      <c r="I22" s="75"/>
      <c r="J22" s="87">
        <v>11</v>
      </c>
      <c r="K22" s="75">
        <v>624.3520000000001</v>
      </c>
      <c r="L22" s="75">
        <v>381.33399999999995</v>
      </c>
      <c r="M22" s="75">
        <v>0</v>
      </c>
      <c r="N22" s="75">
        <f t="shared" si="1"/>
      </c>
      <c r="O22" s="73" t="s">
        <v>179</v>
      </c>
      <c r="P22" s="75"/>
      <c r="Q22" s="75"/>
      <c r="R22" s="87">
        <v>2</v>
      </c>
      <c r="S22" s="75">
        <v>11.642</v>
      </c>
      <c r="T22" s="75">
        <v>10.959</v>
      </c>
      <c r="U22" s="75">
        <v>10.939</v>
      </c>
      <c r="V22" s="75">
        <f t="shared" si="2"/>
        <v>99.81750159686104</v>
      </c>
      <c r="W22" s="75"/>
      <c r="X22" s="87">
        <v>2</v>
      </c>
      <c r="Y22" s="75">
        <v>638.1579999999999</v>
      </c>
      <c r="Z22" s="75">
        <v>617.4530000000001</v>
      </c>
      <c r="AA22" s="75">
        <v>600.32</v>
      </c>
      <c r="AB22" s="75">
        <f t="shared" si="3"/>
        <v>97.22521390292054</v>
      </c>
    </row>
    <row r="23" spans="2:28" s="73" customFormat="1" ht="11.25" customHeight="1">
      <c r="B23" s="75"/>
      <c r="C23" s="75"/>
      <c r="D23" s="87"/>
      <c r="E23" s="75"/>
      <c r="F23" s="75"/>
      <c r="G23" s="75"/>
      <c r="H23" s="75"/>
      <c r="I23" s="75"/>
      <c r="J23" s="87"/>
      <c r="K23" s="75"/>
      <c r="L23" s="75"/>
      <c r="M23" s="75"/>
      <c r="N23" s="75"/>
      <c r="O23" s="73" t="s">
        <v>180</v>
      </c>
      <c r="P23" s="75"/>
      <c r="Q23" s="75"/>
      <c r="R23" s="87">
        <v>2</v>
      </c>
      <c r="S23" s="75">
        <v>7.307</v>
      </c>
      <c r="T23" s="75">
        <v>6.43135</v>
      </c>
      <c r="U23" s="75">
        <v>6.441</v>
      </c>
      <c r="V23" s="75">
        <f t="shared" si="2"/>
        <v>100.15004625778414</v>
      </c>
      <c r="W23" s="75"/>
      <c r="X23" s="87">
        <v>1</v>
      </c>
      <c r="Y23" s="75">
        <v>428.72600000000006</v>
      </c>
      <c r="Z23" s="75">
        <v>382.17799999999994</v>
      </c>
      <c r="AA23" s="75">
        <v>192.924</v>
      </c>
      <c r="AB23" s="75">
        <f t="shared" si="3"/>
        <v>50.48014276070314</v>
      </c>
    </row>
    <row r="24" spans="1:28" s="73" customFormat="1" ht="11.25" customHeight="1">
      <c r="A24" s="73" t="s">
        <v>130</v>
      </c>
      <c r="B24" s="75"/>
      <c r="C24" s="75"/>
      <c r="D24" s="87"/>
      <c r="E24" s="75"/>
      <c r="F24" s="75"/>
      <c r="G24" s="75"/>
      <c r="H24" s="75"/>
      <c r="I24" s="75"/>
      <c r="J24" s="87"/>
      <c r="K24" s="75"/>
      <c r="L24" s="75"/>
      <c r="M24" s="75"/>
      <c r="N24" s="75"/>
      <c r="O24" s="73" t="s">
        <v>271</v>
      </c>
      <c r="P24" s="75"/>
      <c r="Q24" s="75"/>
      <c r="R24" s="87">
        <v>9</v>
      </c>
      <c r="S24" s="75">
        <v>5.673</v>
      </c>
      <c r="T24" s="75">
        <v>4.73172</v>
      </c>
      <c r="U24" s="75">
        <v>4.828</v>
      </c>
      <c r="V24" s="75">
        <f t="shared" si="2"/>
        <v>102.03477805111038</v>
      </c>
      <c r="W24" s="75"/>
      <c r="X24" s="87">
        <v>12</v>
      </c>
      <c r="Y24" s="75">
        <v>67.39500000000001</v>
      </c>
      <c r="Z24" s="75">
        <v>23.372</v>
      </c>
      <c r="AA24" s="75">
        <v>24.649000000000004</v>
      </c>
      <c r="AB24" s="75">
        <f t="shared" si="3"/>
        <v>105.46380284100636</v>
      </c>
    </row>
    <row r="25" spans="1:28" s="73" customFormat="1" ht="11.25" customHeight="1">
      <c r="A25" s="73" t="s">
        <v>131</v>
      </c>
      <c r="B25" s="75"/>
      <c r="C25" s="75"/>
      <c r="D25" s="87">
        <v>11</v>
      </c>
      <c r="E25" s="75">
        <v>9.307</v>
      </c>
      <c r="F25" s="75">
        <v>8.467</v>
      </c>
      <c r="G25" s="75">
        <v>0</v>
      </c>
      <c r="H25" s="75">
        <f aca="true" t="shared" si="5" ref="H25:H32">IF(AND(F25&gt;0,G25&gt;0),G25*100/F25,"")</f>
      </c>
      <c r="I25" s="75"/>
      <c r="J25" s="87">
        <v>11</v>
      </c>
      <c r="K25" s="75">
        <v>18.521000000000004</v>
      </c>
      <c r="L25" s="75">
        <v>13.328</v>
      </c>
      <c r="M25" s="75">
        <v>0</v>
      </c>
      <c r="N25" s="75">
        <f aca="true" t="shared" si="6" ref="N25:N32">IF(AND(L25&gt;0,M25&gt;0),M25*100/L25,"")</f>
      </c>
      <c r="O25" s="73" t="s">
        <v>272</v>
      </c>
      <c r="P25" s="75"/>
      <c r="Q25" s="75"/>
      <c r="R25" s="87">
        <v>10</v>
      </c>
      <c r="S25" s="75">
        <v>29.599999999999998</v>
      </c>
      <c r="T25" s="75">
        <v>31.900000000000002</v>
      </c>
      <c r="U25" s="75">
        <v>31.5</v>
      </c>
      <c r="V25" s="75">
        <f t="shared" si="2"/>
        <v>98.74608150470219</v>
      </c>
      <c r="W25" s="75"/>
      <c r="X25" s="87">
        <v>12</v>
      </c>
      <c r="Y25" s="75">
        <v>5.715999999999999</v>
      </c>
      <c r="Z25" s="75">
        <v>6.1450000000000005</v>
      </c>
      <c r="AA25" s="75">
        <v>5.66</v>
      </c>
      <c r="AB25" s="75">
        <f t="shared" si="3"/>
        <v>92.1074043938161</v>
      </c>
    </row>
    <row r="26" spans="1:28" s="73" customFormat="1" ht="11.25" customHeight="1">
      <c r="A26" s="73" t="s">
        <v>132</v>
      </c>
      <c r="B26" s="75"/>
      <c r="C26" s="75"/>
      <c r="D26" s="87">
        <v>2</v>
      </c>
      <c r="E26" s="75">
        <v>21.871</v>
      </c>
      <c r="F26" s="75">
        <v>18.494</v>
      </c>
      <c r="G26" s="75">
        <v>19.537</v>
      </c>
      <c r="H26" s="75">
        <f t="shared" si="5"/>
        <v>105.63966691900075</v>
      </c>
      <c r="I26" s="75"/>
      <c r="J26" s="87">
        <v>8</v>
      </c>
      <c r="K26" s="75">
        <v>23.884</v>
      </c>
      <c r="L26" s="75">
        <v>22.287999999999997</v>
      </c>
      <c r="M26" s="75">
        <v>0</v>
      </c>
      <c r="N26" s="75">
        <f t="shared" si="6"/>
      </c>
      <c r="O26" s="73" t="s">
        <v>181</v>
      </c>
      <c r="P26" s="75"/>
      <c r="Q26" s="75"/>
      <c r="R26" s="87">
        <v>11</v>
      </c>
      <c r="S26" s="75">
        <v>3.105</v>
      </c>
      <c r="T26" s="75">
        <v>2.864</v>
      </c>
      <c r="U26" s="75">
        <v>2.521</v>
      </c>
      <c r="V26" s="75">
        <f t="shared" si="2"/>
        <v>88.02374301675978</v>
      </c>
      <c r="W26" s="75"/>
      <c r="X26" s="87">
        <v>12</v>
      </c>
      <c r="Y26" s="75">
        <v>82.422</v>
      </c>
      <c r="Z26" s="75">
        <v>84.37299999999999</v>
      </c>
      <c r="AA26" s="75">
        <v>70.238</v>
      </c>
      <c r="AB26" s="75">
        <f t="shared" si="3"/>
        <v>83.2470102995034</v>
      </c>
    </row>
    <row r="27" spans="1:28" s="73" customFormat="1" ht="11.25" customHeight="1">
      <c r="A27" s="73" t="s">
        <v>133</v>
      </c>
      <c r="B27" s="75"/>
      <c r="C27" s="75"/>
      <c r="D27" s="87">
        <v>2</v>
      </c>
      <c r="E27" s="75">
        <v>35.341</v>
      </c>
      <c r="F27" s="75">
        <v>42.164</v>
      </c>
      <c r="G27" s="75">
        <v>40.89</v>
      </c>
      <c r="H27" s="75">
        <f t="shared" si="5"/>
        <v>96.97846504126743</v>
      </c>
      <c r="I27" s="75"/>
      <c r="J27" s="87">
        <v>8</v>
      </c>
      <c r="K27" s="75">
        <v>31.498</v>
      </c>
      <c r="L27" s="75">
        <v>27.552999999999994</v>
      </c>
      <c r="M27" s="75">
        <v>0</v>
      </c>
      <c r="N27" s="75">
        <f t="shared" si="6"/>
      </c>
      <c r="P27" s="75"/>
      <c r="Q27" s="75"/>
      <c r="R27" s="87"/>
      <c r="S27" s="75"/>
      <c r="T27" s="75"/>
      <c r="U27" s="75"/>
      <c r="V27" s="75"/>
      <c r="W27" s="75"/>
      <c r="X27" s="87"/>
      <c r="Y27" s="75"/>
      <c r="Z27" s="75"/>
      <c r="AA27" s="75"/>
      <c r="AB27" s="75"/>
    </row>
    <row r="28" spans="1:28" s="73" customFormat="1" ht="12" customHeight="1">
      <c r="A28" s="73" t="s">
        <v>134</v>
      </c>
      <c r="B28" s="75"/>
      <c r="C28" s="75"/>
      <c r="D28" s="87">
        <v>2</v>
      </c>
      <c r="E28" s="75">
        <v>43.226</v>
      </c>
      <c r="F28" s="75">
        <v>36.404</v>
      </c>
      <c r="G28" s="75">
        <v>41.486</v>
      </c>
      <c r="H28" s="75">
        <f t="shared" si="5"/>
        <v>113.96000439512139</v>
      </c>
      <c r="I28" s="75"/>
      <c r="J28" s="87">
        <v>8</v>
      </c>
      <c r="K28" s="75">
        <v>39.913999999999994</v>
      </c>
      <c r="L28" s="75">
        <v>34.126</v>
      </c>
      <c r="M28" s="75">
        <v>0</v>
      </c>
      <c r="N28" s="75">
        <f t="shared" si="6"/>
      </c>
      <c r="O28" s="73" t="s">
        <v>182</v>
      </c>
      <c r="P28" s="75"/>
      <c r="Q28" s="75"/>
      <c r="R28" s="87"/>
      <c r="S28" s="75"/>
      <c r="T28" s="75"/>
      <c r="U28" s="75"/>
      <c r="V28" s="75"/>
      <c r="W28" s="75"/>
      <c r="X28" s="87"/>
      <c r="Y28" s="75"/>
      <c r="Z28" s="75"/>
      <c r="AA28" s="75"/>
      <c r="AB28" s="75"/>
    </row>
    <row r="29" spans="1:28" s="73" customFormat="1" ht="11.25" customHeight="1">
      <c r="A29" s="73" t="s">
        <v>135</v>
      </c>
      <c r="B29" s="75"/>
      <c r="C29" s="75"/>
      <c r="D29" s="87">
        <v>11</v>
      </c>
      <c r="E29" s="75">
        <v>115.333</v>
      </c>
      <c r="F29" s="75">
        <v>122.569</v>
      </c>
      <c r="G29" s="75">
        <v>127.334</v>
      </c>
      <c r="H29" s="75">
        <f t="shared" si="5"/>
        <v>103.88760616469091</v>
      </c>
      <c r="I29" s="75"/>
      <c r="J29" s="87">
        <v>8</v>
      </c>
      <c r="K29" s="75">
        <v>173.751</v>
      </c>
      <c r="L29" s="75">
        <v>142.86400000000003</v>
      </c>
      <c r="M29" s="75">
        <v>0</v>
      </c>
      <c r="N29" s="75">
        <f t="shared" si="6"/>
      </c>
      <c r="O29" s="73" t="s">
        <v>183</v>
      </c>
      <c r="P29" s="75"/>
      <c r="Q29" s="75"/>
      <c r="R29" s="87">
        <v>0</v>
      </c>
      <c r="S29" s="75">
        <v>0</v>
      </c>
      <c r="T29" s="75">
        <v>0</v>
      </c>
      <c r="U29" s="75">
        <v>0</v>
      </c>
      <c r="V29" s="75">
        <f aca="true" t="shared" si="7" ref="V29:V34">IF(AND(T29&gt;0,U29&gt;0),U29*100/T29,"")</f>
      </c>
      <c r="W29" s="75"/>
      <c r="X29" s="87">
        <v>2</v>
      </c>
      <c r="Y29" s="75">
        <v>3567.636</v>
      </c>
      <c r="Z29" s="75">
        <v>2868.2819999999997</v>
      </c>
      <c r="AA29" s="75">
        <v>0</v>
      </c>
      <c r="AB29" s="75">
        <f>IF(AND(Z29&gt;0,AA29&gt;0),AA29*100/Z29,"")</f>
      </c>
    </row>
    <row r="30" spans="1:28" s="73" customFormat="1" ht="11.25" customHeight="1">
      <c r="A30" s="73" t="s">
        <v>136</v>
      </c>
      <c r="B30" s="75"/>
      <c r="C30" s="75"/>
      <c r="D30" s="87">
        <v>2</v>
      </c>
      <c r="E30" s="75">
        <v>79.732</v>
      </c>
      <c r="F30" s="75">
        <v>80.838</v>
      </c>
      <c r="G30" s="75">
        <v>86.95</v>
      </c>
      <c r="H30" s="75">
        <f t="shared" si="5"/>
        <v>107.56080061357284</v>
      </c>
      <c r="I30" s="75"/>
      <c r="J30" s="87">
        <v>8</v>
      </c>
      <c r="K30" s="75">
        <v>82.371</v>
      </c>
      <c r="L30" s="75">
        <v>61.39</v>
      </c>
      <c r="M30" s="75">
        <v>0</v>
      </c>
      <c r="N30" s="75">
        <f t="shared" si="6"/>
      </c>
      <c r="O30" s="73" t="s">
        <v>184</v>
      </c>
      <c r="P30" s="75"/>
      <c r="Q30" s="75"/>
      <c r="R30" s="87">
        <v>0</v>
      </c>
      <c r="S30" s="75">
        <v>0</v>
      </c>
      <c r="T30" s="75">
        <v>0</v>
      </c>
      <c r="U30" s="75">
        <v>0</v>
      </c>
      <c r="V30" s="75">
        <f t="shared" si="7"/>
      </c>
      <c r="W30" s="75"/>
      <c r="X30" s="87">
        <v>2</v>
      </c>
      <c r="Y30" s="75">
        <v>1045.552</v>
      </c>
      <c r="Z30" s="75">
        <v>865.1400000000001</v>
      </c>
      <c r="AA30" s="75">
        <v>0</v>
      </c>
      <c r="AB30" s="75"/>
    </row>
    <row r="31" spans="1:28" s="73" customFormat="1" ht="11.25" customHeight="1">
      <c r="A31" s="73" t="s">
        <v>137</v>
      </c>
      <c r="B31" s="75"/>
      <c r="C31" s="75"/>
      <c r="D31" s="87">
        <v>11</v>
      </c>
      <c r="E31" s="75">
        <v>2.759</v>
      </c>
      <c r="F31" s="75">
        <v>2.464</v>
      </c>
      <c r="G31" s="75">
        <v>2.444</v>
      </c>
      <c r="H31" s="75">
        <f t="shared" si="5"/>
        <v>99.18831168831169</v>
      </c>
      <c r="I31" s="75"/>
      <c r="J31" s="87">
        <v>8</v>
      </c>
      <c r="K31" s="75">
        <v>2.718</v>
      </c>
      <c r="L31" s="75">
        <v>1.844</v>
      </c>
      <c r="M31" s="75">
        <v>0</v>
      </c>
      <c r="N31" s="75">
        <f t="shared" si="6"/>
      </c>
      <c r="O31" s="73" t="s">
        <v>185</v>
      </c>
      <c r="P31" s="75"/>
      <c r="Q31" s="75"/>
      <c r="R31" s="87">
        <v>0</v>
      </c>
      <c r="S31" s="75">
        <v>0</v>
      </c>
      <c r="T31" s="75">
        <v>0</v>
      </c>
      <c r="U31" s="75">
        <v>0</v>
      </c>
      <c r="V31" s="75">
        <f t="shared" si="7"/>
      </c>
      <c r="W31" s="75"/>
      <c r="X31" s="87">
        <v>2</v>
      </c>
      <c r="Y31" s="75">
        <v>87.336</v>
      </c>
      <c r="Z31" s="75">
        <v>73.305</v>
      </c>
      <c r="AA31" s="75">
        <v>0</v>
      </c>
      <c r="AB31" s="75">
        <f>IF(AND(Z30&gt;0,AA31&gt;0),AA31*100/Z30,"")</f>
      </c>
    </row>
    <row r="32" spans="1:28" s="73" customFormat="1" ht="11.25" customHeight="1">
      <c r="A32" s="73" t="s">
        <v>138</v>
      </c>
      <c r="B32" s="75"/>
      <c r="C32" s="75"/>
      <c r="D32" s="87">
        <v>2</v>
      </c>
      <c r="E32" s="75">
        <v>43.189</v>
      </c>
      <c r="F32" s="75">
        <v>46.311</v>
      </c>
      <c r="G32" s="75">
        <v>62.698</v>
      </c>
      <c r="H32" s="75">
        <f t="shared" si="5"/>
        <v>135.38468182505235</v>
      </c>
      <c r="I32" s="75"/>
      <c r="J32" s="87">
        <v>8</v>
      </c>
      <c r="K32" s="75">
        <v>47.274</v>
      </c>
      <c r="L32" s="75">
        <v>38.143</v>
      </c>
      <c r="M32" s="75">
        <v>0</v>
      </c>
      <c r="N32" s="75">
        <f t="shared" si="6"/>
      </c>
      <c r="O32" s="73" t="s">
        <v>186</v>
      </c>
      <c r="P32" s="75"/>
      <c r="Q32" s="75"/>
      <c r="R32" s="87">
        <v>0</v>
      </c>
      <c r="S32" s="75">
        <v>0</v>
      </c>
      <c r="T32" s="75">
        <v>0</v>
      </c>
      <c r="U32" s="75">
        <v>0</v>
      </c>
      <c r="V32" s="75">
        <f t="shared" si="7"/>
      </c>
      <c r="W32" s="75"/>
      <c r="X32" s="87">
        <v>12</v>
      </c>
      <c r="Y32" s="75">
        <v>149.075</v>
      </c>
      <c r="Z32" s="75">
        <v>107.61199999999998</v>
      </c>
      <c r="AA32" s="75">
        <v>0</v>
      </c>
      <c r="AB32" s="75">
        <f>IF(AND(Z31&gt;0,AA32&gt;0),AA32*100/Z31,"")</f>
      </c>
    </row>
    <row r="33" spans="2:28" s="73" customFormat="1" ht="11.25" customHeight="1">
      <c r="B33" s="75"/>
      <c r="C33" s="75"/>
      <c r="D33" s="87"/>
      <c r="E33" s="75"/>
      <c r="F33" s="75"/>
      <c r="G33" s="75"/>
      <c r="H33" s="75"/>
      <c r="I33" s="75"/>
      <c r="J33" s="87"/>
      <c r="K33" s="75"/>
      <c r="L33" s="75"/>
      <c r="M33" s="75"/>
      <c r="N33" s="75"/>
      <c r="O33" s="73" t="s">
        <v>187</v>
      </c>
      <c r="P33" s="75"/>
      <c r="Q33" s="75"/>
      <c r="R33" s="87">
        <v>0</v>
      </c>
      <c r="S33" s="75">
        <v>0</v>
      </c>
      <c r="T33" s="75">
        <v>0</v>
      </c>
      <c r="U33" s="75">
        <v>0</v>
      </c>
      <c r="V33" s="75">
        <f t="shared" si="7"/>
      </c>
      <c r="W33" s="75"/>
      <c r="X33" s="87">
        <v>1</v>
      </c>
      <c r="Y33" s="75">
        <v>1080.7300000000002</v>
      </c>
      <c r="Z33" s="75">
        <v>1182.6609999999998</v>
      </c>
      <c r="AA33" s="75">
        <v>0</v>
      </c>
      <c r="AB33" s="75">
        <f>IF(AND(Z32&gt;0,AA33&gt;0),AA33*100/Z32,"")</f>
      </c>
    </row>
    <row r="34" spans="1:28" s="73" customFormat="1" ht="11.25" customHeight="1">
      <c r="A34" s="73" t="s">
        <v>139</v>
      </c>
      <c r="B34" s="75"/>
      <c r="C34" s="75"/>
      <c r="D34" s="87"/>
      <c r="E34" s="75"/>
      <c r="F34" s="75"/>
      <c r="G34" s="75"/>
      <c r="H34" s="75"/>
      <c r="I34" s="75"/>
      <c r="J34" s="87"/>
      <c r="K34" s="75"/>
      <c r="L34" s="75"/>
      <c r="M34" s="75"/>
      <c r="N34" s="75"/>
      <c r="O34" s="73" t="s">
        <v>188</v>
      </c>
      <c r="P34" s="75"/>
      <c r="Q34" s="75"/>
      <c r="R34" s="87">
        <v>0</v>
      </c>
      <c r="S34" s="75">
        <v>0</v>
      </c>
      <c r="T34" s="75">
        <v>0</v>
      </c>
      <c r="U34" s="75">
        <v>0</v>
      </c>
      <c r="V34" s="75">
        <f t="shared" si="7"/>
      </c>
      <c r="W34" s="75"/>
      <c r="X34" s="87">
        <v>1</v>
      </c>
      <c r="Y34" s="75">
        <v>892.6000000000001</v>
      </c>
      <c r="Z34" s="75">
        <v>745.9559999999999</v>
      </c>
      <c r="AA34" s="75">
        <v>0</v>
      </c>
      <c r="AB34" s="75">
        <f>IF(AND(Z33&gt;0,AA34&gt;0),AA34*100/Z33,"")</f>
      </c>
    </row>
    <row r="35" spans="1:28" s="73" customFormat="1" ht="11.25" customHeight="1">
      <c r="A35" s="73" t="s">
        <v>140</v>
      </c>
      <c r="B35" s="75"/>
      <c r="C35" s="75"/>
      <c r="D35" s="87">
        <v>2</v>
      </c>
      <c r="E35" s="75">
        <v>3.087</v>
      </c>
      <c r="F35" s="75">
        <v>3.037</v>
      </c>
      <c r="G35" s="75">
        <v>3.227</v>
      </c>
      <c r="H35" s="75">
        <f>IF(AND(F35&gt;0,G35&gt;0),G35*100/F35,"")</f>
        <v>106.25617385577873</v>
      </c>
      <c r="I35" s="75"/>
      <c r="J35" s="87">
        <v>2</v>
      </c>
      <c r="K35" s="75">
        <v>80.90100000000001</v>
      </c>
      <c r="L35" s="75">
        <v>76.126</v>
      </c>
      <c r="M35" s="75">
        <v>82.618</v>
      </c>
      <c r="N35" s="75">
        <f>IF(AND(L35&gt;0,M35&gt;0),M35*100/L35,"")</f>
        <v>108.52796679189763</v>
      </c>
      <c r="O35" s="73" t="s">
        <v>273</v>
      </c>
      <c r="Y35" s="75">
        <f>Y32+Y33+Y34</f>
        <v>2122.4050000000007</v>
      </c>
      <c r="Z35" s="75">
        <f>Z32+Z33+Z34</f>
        <v>2036.2289999999998</v>
      </c>
      <c r="AA35" s="75">
        <v>0</v>
      </c>
      <c r="AB35" s="75">
        <f>IF(AND(Z34&gt;0,AA35&gt;0),AA35*100/Z34,"")</f>
      </c>
    </row>
    <row r="36" spans="1:28" s="73" customFormat="1" ht="11.25" customHeight="1">
      <c r="A36" s="73" t="s">
        <v>141</v>
      </c>
      <c r="B36" s="75"/>
      <c r="C36" s="75"/>
      <c r="D36" s="87">
        <v>2</v>
      </c>
      <c r="E36" s="75">
        <v>13.339</v>
      </c>
      <c r="F36" s="75">
        <v>13.481</v>
      </c>
      <c r="G36" s="75">
        <v>12.601</v>
      </c>
      <c r="H36" s="75">
        <f>IF(AND(F36&gt;0,G36&gt;0),G36*100/F36,"")</f>
        <v>93.47229434018249</v>
      </c>
      <c r="I36" s="75"/>
      <c r="J36" s="87">
        <v>6</v>
      </c>
      <c r="K36" s="75">
        <v>440.74</v>
      </c>
      <c r="L36" s="75">
        <v>400.7389999999999</v>
      </c>
      <c r="M36" s="75">
        <v>0</v>
      </c>
      <c r="N36" s="75">
        <f>IF(AND(L36&gt;0,M36&gt;0),M36*100/L36,"")</f>
      </c>
      <c r="P36" s="75"/>
      <c r="Q36" s="75"/>
      <c r="R36" s="87"/>
      <c r="S36" s="75"/>
      <c r="T36" s="75"/>
      <c r="U36" s="75"/>
      <c r="V36" s="75"/>
      <c r="W36" s="75"/>
      <c r="X36" s="87"/>
      <c r="Y36" s="75"/>
      <c r="Z36" s="75"/>
      <c r="AA36" s="75"/>
      <c r="AB36" s="75"/>
    </row>
    <row r="37" spans="1:26" s="73" customFormat="1" ht="11.25" customHeight="1">
      <c r="A37" s="73" t="s">
        <v>142</v>
      </c>
      <c r="B37" s="75"/>
      <c r="C37" s="75"/>
      <c r="D37" s="87">
        <v>2</v>
      </c>
      <c r="E37" s="75">
        <v>28.962</v>
      </c>
      <c r="F37" s="75">
        <v>29.879</v>
      </c>
      <c r="G37" s="75">
        <v>28.717</v>
      </c>
      <c r="H37" s="75">
        <f>IF(AND(F37&gt;0,G37&gt;0),G37*100/F37,"")</f>
        <v>96.11098095652464</v>
      </c>
      <c r="I37" s="75"/>
      <c r="J37" s="87">
        <v>9</v>
      </c>
      <c r="K37" s="75">
        <v>836.7380000000003</v>
      </c>
      <c r="L37" s="75">
        <v>814.356</v>
      </c>
      <c r="M37" s="75">
        <v>0</v>
      </c>
      <c r="N37" s="75">
        <f>IF(AND(L37&gt;0,M37&gt;0),M37*100/L37,"")</f>
      </c>
      <c r="O37" s="73" t="s">
        <v>189</v>
      </c>
      <c r="P37" s="75"/>
      <c r="Q37" s="75"/>
      <c r="R37" s="87"/>
      <c r="S37" s="75"/>
      <c r="T37" s="75"/>
      <c r="U37" s="75"/>
      <c r="V37" s="75"/>
      <c r="W37" s="75"/>
      <c r="X37" s="87"/>
      <c r="Y37" s="75"/>
      <c r="Z37" s="75"/>
    </row>
    <row r="38" spans="1:28" s="73" customFormat="1" ht="11.25" customHeight="1">
      <c r="A38" s="73" t="s">
        <v>143</v>
      </c>
      <c r="B38" s="75"/>
      <c r="C38" s="75"/>
      <c r="D38" s="87">
        <v>12</v>
      </c>
      <c r="E38" s="75">
        <v>17.895</v>
      </c>
      <c r="F38" s="75">
        <v>17.096</v>
      </c>
      <c r="G38" s="75">
        <v>0</v>
      </c>
      <c r="H38" s="75">
        <f>IF(AND(F38&gt;0,G38&gt;0),G38*100/F38,"")</f>
      </c>
      <c r="I38" s="75"/>
      <c r="J38" s="87">
        <v>12</v>
      </c>
      <c r="K38" s="75">
        <v>722.7270000000002</v>
      </c>
      <c r="L38" s="75">
        <v>643.3909999999997</v>
      </c>
      <c r="M38" s="75">
        <v>0</v>
      </c>
      <c r="N38" s="75">
        <f>IF(AND(L38&gt;0,M38&gt;0),M38*100/L38,"")</f>
      </c>
      <c r="O38" s="73" t="s">
        <v>190</v>
      </c>
      <c r="P38" s="75"/>
      <c r="Q38" s="75"/>
      <c r="R38" s="87">
        <v>0</v>
      </c>
      <c r="S38" s="75">
        <v>0</v>
      </c>
      <c r="T38" s="75">
        <v>0</v>
      </c>
      <c r="U38" s="75">
        <v>0</v>
      </c>
      <c r="V38" s="75">
        <f>IF(AND(T38&gt;0,U38&gt;0),U38*100/T38,"")</f>
      </c>
      <c r="W38" s="75"/>
      <c r="X38" s="87">
        <v>11</v>
      </c>
      <c r="Y38" s="75">
        <v>100.756</v>
      </c>
      <c r="Z38" s="75">
        <v>99.12299999999999</v>
      </c>
      <c r="AA38" s="75"/>
      <c r="AB38" s="75"/>
    </row>
    <row r="39" spans="1:28" s="73" customFormat="1" ht="11.25" customHeight="1">
      <c r="A39" s="73" t="s">
        <v>144</v>
      </c>
      <c r="B39" s="75"/>
      <c r="C39" s="75"/>
      <c r="D39" s="87">
        <v>12</v>
      </c>
      <c r="E39" s="75">
        <v>63.283</v>
      </c>
      <c r="F39" s="75">
        <v>63.493</v>
      </c>
      <c r="G39" s="75">
        <v>0</v>
      </c>
      <c r="H39" s="75">
        <f>IF(AND(F39&gt;0,G39&gt;0),G39*100/F39,"")</f>
      </c>
      <c r="I39" s="75"/>
      <c r="J39" s="87">
        <v>12</v>
      </c>
      <c r="K39" s="75">
        <v>2081.106</v>
      </c>
      <c r="L39" s="75">
        <v>1934.6120000000005</v>
      </c>
      <c r="M39" s="75">
        <v>0</v>
      </c>
      <c r="N39" s="75">
        <f>IF(AND(L39&gt;0,M39&gt;0),M39*100/L39,"")</f>
      </c>
      <c r="O39" s="73" t="s">
        <v>191</v>
      </c>
      <c r="P39" s="75"/>
      <c r="Q39" s="75"/>
      <c r="R39" s="87">
        <v>0</v>
      </c>
      <c r="S39" s="75">
        <v>0</v>
      </c>
      <c r="T39" s="75">
        <v>0</v>
      </c>
      <c r="U39" s="75">
        <v>0</v>
      </c>
      <c r="V39" s="75">
        <f>IF(AND(T39&gt;0,U39&gt;0),U39*100/T39,"")</f>
      </c>
      <c r="W39" s="75"/>
      <c r="X39" s="87">
        <v>11</v>
      </c>
      <c r="Y39" s="75">
        <v>516.339</v>
      </c>
      <c r="Z39" s="75">
        <v>421.63399999999996</v>
      </c>
      <c r="AA39" s="75">
        <v>0</v>
      </c>
      <c r="AB39" s="75">
        <f>IF(AND(Z38&gt;0,AA39&gt;0),AA39*100/Z38,"")</f>
      </c>
    </row>
    <row r="40" spans="2:28" s="73" customFormat="1" ht="11.25" customHeight="1">
      <c r="B40" s="75"/>
      <c r="C40" s="75"/>
      <c r="D40" s="87"/>
      <c r="E40" s="75"/>
      <c r="F40" s="75"/>
      <c r="G40" s="75"/>
      <c r="H40" s="75"/>
      <c r="I40" s="75"/>
      <c r="J40" s="87"/>
      <c r="K40" s="75"/>
      <c r="L40" s="75"/>
      <c r="M40" s="75"/>
      <c r="N40" s="75"/>
      <c r="O40" s="73" t="s">
        <v>274</v>
      </c>
      <c r="Y40" s="75">
        <f>Y38+Y39</f>
        <v>617.095</v>
      </c>
      <c r="Z40" s="75">
        <f>Z38+Z39</f>
        <v>520.757</v>
      </c>
      <c r="AA40" s="75">
        <v>0</v>
      </c>
      <c r="AB40" s="75">
        <f>IF(AND(Z39&gt;0,AA40&gt;0),AA40*100/Z39,"")</f>
      </c>
    </row>
    <row r="41" spans="1:28" s="73" customFormat="1" ht="11.25" customHeight="1">
      <c r="A41" s="73" t="s">
        <v>145</v>
      </c>
      <c r="B41" s="75"/>
      <c r="C41" s="75"/>
      <c r="D41" s="87"/>
      <c r="E41" s="75"/>
      <c r="F41" s="75"/>
      <c r="G41" s="75"/>
      <c r="H41" s="75"/>
      <c r="I41" s="75"/>
      <c r="J41" s="87"/>
      <c r="K41" s="75"/>
      <c r="L41" s="75"/>
      <c r="M41" s="75"/>
      <c r="N41" s="75"/>
      <c r="O41" s="73" t="s">
        <v>192</v>
      </c>
      <c r="P41" s="75"/>
      <c r="Q41" s="75"/>
      <c r="R41" s="87">
        <v>0</v>
      </c>
      <c r="S41" s="75">
        <v>0</v>
      </c>
      <c r="T41" s="75">
        <v>0</v>
      </c>
      <c r="U41" s="75">
        <v>0</v>
      </c>
      <c r="V41" s="75">
        <f aca="true" t="shared" si="8" ref="V41:V55">IF(AND(T41&gt;0,U41&gt;0),U41*100/T41,"")</f>
      </c>
      <c r="W41" s="75"/>
      <c r="X41" s="87">
        <v>11</v>
      </c>
      <c r="Y41" s="75">
        <v>316.51300000000003</v>
      </c>
      <c r="Z41" s="75">
        <v>247.43900000000002</v>
      </c>
      <c r="AA41" s="75">
        <v>0</v>
      </c>
      <c r="AB41" s="75">
        <f aca="true" t="shared" si="9" ref="AB41:AB55">IF(AND(Z41&gt;0,AA41&gt;0),AA41*100/Z41,"")</f>
      </c>
    </row>
    <row r="42" spans="1:28" s="73" customFormat="1" ht="11.25" customHeight="1">
      <c r="A42" s="73" t="s">
        <v>146</v>
      </c>
      <c r="B42" s="75"/>
      <c r="C42" s="75"/>
      <c r="D42" s="87">
        <v>1</v>
      </c>
      <c r="E42" s="75">
        <v>8.93</v>
      </c>
      <c r="F42" s="75">
        <v>7.764</v>
      </c>
      <c r="G42" s="75">
        <v>6.117</v>
      </c>
      <c r="H42" s="75">
        <f aca="true" t="shared" si="10" ref="H42:H49">IF(AND(F42&gt;0,G42&gt;0),G42*100/F42,"")</f>
        <v>78.78670788253478</v>
      </c>
      <c r="I42" s="75"/>
      <c r="J42" s="87">
        <v>9</v>
      </c>
      <c r="K42" s="75">
        <v>565.57</v>
      </c>
      <c r="L42" s="75">
        <v>531.22</v>
      </c>
      <c r="M42" s="75">
        <v>0</v>
      </c>
      <c r="N42" s="75">
        <f aca="true" t="shared" si="11" ref="N42:N49">IF(AND(L42&gt;0,M42&gt;0),M42*100/L42,"")</f>
      </c>
      <c r="O42" s="73" t="s">
        <v>193</v>
      </c>
      <c r="P42" s="75"/>
      <c r="Q42" s="75"/>
      <c r="R42" s="87">
        <v>0</v>
      </c>
      <c r="S42" s="75">
        <v>0</v>
      </c>
      <c r="T42" s="75">
        <v>0</v>
      </c>
      <c r="U42" s="75">
        <v>0</v>
      </c>
      <c r="V42" s="75">
        <f t="shared" si="8"/>
      </c>
      <c r="W42" s="75"/>
      <c r="X42" s="87">
        <v>11</v>
      </c>
      <c r="Y42" s="75">
        <v>127.231</v>
      </c>
      <c r="Z42" s="75">
        <v>81.22899999999998</v>
      </c>
      <c r="AA42" s="75">
        <v>0</v>
      </c>
      <c r="AB42" s="75">
        <f t="shared" si="9"/>
      </c>
    </row>
    <row r="43" spans="1:28" s="73" customFormat="1" ht="11.25" customHeight="1">
      <c r="A43" s="73" t="s">
        <v>147</v>
      </c>
      <c r="B43" s="75"/>
      <c r="C43" s="75"/>
      <c r="D43" s="87">
        <v>12</v>
      </c>
      <c r="E43" s="75">
        <v>20.56804</v>
      </c>
      <c r="F43" s="75">
        <v>16.109</v>
      </c>
      <c r="G43" s="75">
        <v>0</v>
      </c>
      <c r="H43" s="75">
        <f t="shared" si="10"/>
      </c>
      <c r="I43" s="75"/>
      <c r="J43" s="87">
        <v>12</v>
      </c>
      <c r="K43" s="75">
        <v>1940.7230000000002</v>
      </c>
      <c r="L43" s="75">
        <v>1457.6070000000002</v>
      </c>
      <c r="M43" s="75">
        <v>0</v>
      </c>
      <c r="N43" s="75">
        <f t="shared" si="11"/>
      </c>
      <c r="O43" s="73" t="s">
        <v>194</v>
      </c>
      <c r="P43" s="75"/>
      <c r="Q43" s="75"/>
      <c r="R43" s="87">
        <v>0</v>
      </c>
      <c r="S43" s="75">
        <v>0</v>
      </c>
      <c r="T43" s="75">
        <v>0</v>
      </c>
      <c r="U43" s="75">
        <v>0</v>
      </c>
      <c r="V43" s="75">
        <f t="shared" si="8"/>
      </c>
      <c r="W43" s="75"/>
      <c r="X43" s="87">
        <v>11</v>
      </c>
      <c r="Y43" s="75">
        <v>129.93300000000002</v>
      </c>
      <c r="Z43" s="75">
        <v>96.891</v>
      </c>
      <c r="AA43" s="75">
        <v>0</v>
      </c>
      <c r="AB43" s="75">
        <f t="shared" si="9"/>
      </c>
    </row>
    <row r="44" spans="1:28" s="73" customFormat="1" ht="11.25" customHeight="1">
      <c r="A44" s="73" t="s">
        <v>265</v>
      </c>
      <c r="B44" s="75"/>
      <c r="C44" s="75"/>
      <c r="D44" s="87"/>
      <c r="E44" s="75">
        <f>E42+E43</f>
        <v>29.49804</v>
      </c>
      <c r="F44" s="75">
        <f>F42+F43</f>
        <v>23.873</v>
      </c>
      <c r="G44" s="75"/>
      <c r="H44" s="75"/>
      <c r="I44" s="75">
        <f>I42+I43</f>
        <v>0</v>
      </c>
      <c r="J44" s="87">
        <f>J42+J43</f>
        <v>21</v>
      </c>
      <c r="K44" s="75">
        <f>K42+K43</f>
        <v>2506.293</v>
      </c>
      <c r="L44" s="75">
        <f>L42+L43</f>
        <v>1988.8270000000002</v>
      </c>
      <c r="M44" s="75"/>
      <c r="N44" s="75"/>
      <c r="O44" s="73" t="s">
        <v>275</v>
      </c>
      <c r="P44" s="75"/>
      <c r="Q44" s="75"/>
      <c r="R44" s="87">
        <v>0</v>
      </c>
      <c r="S44" s="75">
        <v>0</v>
      </c>
      <c r="T44" s="75">
        <v>0</v>
      </c>
      <c r="U44" s="75">
        <v>0</v>
      </c>
      <c r="V44" s="75">
        <f t="shared" si="8"/>
      </c>
      <c r="W44" s="75"/>
      <c r="X44" s="87">
        <v>9</v>
      </c>
      <c r="Y44" s="75">
        <v>744.391</v>
      </c>
      <c r="Z44" s="75">
        <v>525.602</v>
      </c>
      <c r="AA44" s="75">
        <v>0</v>
      </c>
      <c r="AB44" s="75">
        <f t="shared" si="9"/>
      </c>
    </row>
    <row r="45" spans="1:28" s="73" customFormat="1" ht="11.25" customHeight="1">
      <c r="A45" s="73" t="s">
        <v>300</v>
      </c>
      <c r="B45" s="75"/>
      <c r="C45" s="75"/>
      <c r="D45" s="87">
        <v>1</v>
      </c>
      <c r="E45" s="75">
        <v>57.914</v>
      </c>
      <c r="F45" s="75">
        <v>51.823</v>
      </c>
      <c r="G45" s="75">
        <v>0</v>
      </c>
      <c r="H45" s="75">
        <f t="shared" si="10"/>
      </c>
      <c r="I45" s="75"/>
      <c r="J45" s="87">
        <v>1</v>
      </c>
      <c r="K45" s="75">
        <v>174.921</v>
      </c>
      <c r="L45" s="75">
        <v>115.408</v>
      </c>
      <c r="M45" s="75">
        <v>0</v>
      </c>
      <c r="N45" s="75">
        <f t="shared" si="11"/>
      </c>
      <c r="O45" s="73" t="s">
        <v>195</v>
      </c>
      <c r="P45" s="75"/>
      <c r="Q45" s="75"/>
      <c r="R45" s="87">
        <v>0</v>
      </c>
      <c r="S45" s="75">
        <v>0</v>
      </c>
      <c r="T45" s="75">
        <v>0</v>
      </c>
      <c r="U45" s="75">
        <v>0</v>
      </c>
      <c r="V45" s="75">
        <f t="shared" si="8"/>
      </c>
      <c r="W45" s="75"/>
      <c r="X45" s="87">
        <v>11</v>
      </c>
      <c r="Y45" s="75">
        <v>182.826</v>
      </c>
      <c r="Z45" s="75">
        <v>180.03199999999998</v>
      </c>
      <c r="AA45" s="75">
        <v>0</v>
      </c>
      <c r="AB45" s="75">
        <f t="shared" si="9"/>
      </c>
    </row>
    <row r="46" spans="1:28" s="73" customFormat="1" ht="11.25" customHeight="1">
      <c r="A46" s="73" t="s">
        <v>148</v>
      </c>
      <c r="B46" s="75"/>
      <c r="C46" s="75"/>
      <c r="D46" s="87">
        <v>2</v>
      </c>
      <c r="E46" s="75">
        <v>631.157</v>
      </c>
      <c r="F46" s="75">
        <v>879.898</v>
      </c>
      <c r="G46" s="75">
        <v>863.403</v>
      </c>
      <c r="H46" s="75">
        <f t="shared" si="10"/>
        <v>98.12535089294441</v>
      </c>
      <c r="I46" s="75"/>
      <c r="J46" s="87">
        <v>11</v>
      </c>
      <c r="K46" s="75">
        <v>759.9949999999999</v>
      </c>
      <c r="L46" s="75">
        <v>794.1120000000001</v>
      </c>
      <c r="M46" s="75">
        <v>0</v>
      </c>
      <c r="N46" s="75">
        <f t="shared" si="11"/>
      </c>
      <c r="O46" s="73" t="s">
        <v>196</v>
      </c>
      <c r="P46" s="75"/>
      <c r="Q46" s="75"/>
      <c r="R46" s="87">
        <v>0</v>
      </c>
      <c r="S46" s="75">
        <v>0</v>
      </c>
      <c r="T46" s="75">
        <v>0</v>
      </c>
      <c r="U46" s="75">
        <v>0</v>
      </c>
      <c r="V46" s="75">
        <f t="shared" si="8"/>
      </c>
      <c r="W46" s="75"/>
      <c r="X46" s="87">
        <v>2</v>
      </c>
      <c r="Y46" s="75">
        <v>409.106</v>
      </c>
      <c r="Z46" s="75">
        <v>345.416</v>
      </c>
      <c r="AA46" s="75">
        <v>351.59000000000003</v>
      </c>
      <c r="AB46" s="75">
        <f t="shared" si="9"/>
        <v>101.78740996363805</v>
      </c>
    </row>
    <row r="47" spans="1:28" s="73" customFormat="1" ht="11.25" customHeight="1">
      <c r="A47" s="73" t="s">
        <v>149</v>
      </c>
      <c r="B47" s="75"/>
      <c r="C47" s="75"/>
      <c r="D47" s="87">
        <v>11</v>
      </c>
      <c r="E47" s="75">
        <v>1.57</v>
      </c>
      <c r="F47" s="75">
        <v>1.304</v>
      </c>
      <c r="G47" s="75">
        <v>0</v>
      </c>
      <c r="H47" s="75">
        <f t="shared" si="10"/>
      </c>
      <c r="I47" s="75"/>
      <c r="J47" s="87">
        <v>11</v>
      </c>
      <c r="K47" s="75">
        <v>4.658</v>
      </c>
      <c r="L47" s="75">
        <v>3.477</v>
      </c>
      <c r="M47" s="75">
        <v>0</v>
      </c>
      <c r="N47" s="75">
        <f t="shared" si="11"/>
      </c>
      <c r="O47" s="73" t="s">
        <v>197</v>
      </c>
      <c r="P47" s="75"/>
      <c r="Q47" s="75"/>
      <c r="R47" s="87">
        <v>0</v>
      </c>
      <c r="S47" s="75">
        <v>0</v>
      </c>
      <c r="T47" s="75">
        <v>0</v>
      </c>
      <c r="U47" s="75">
        <v>0</v>
      </c>
      <c r="V47" s="75">
        <f t="shared" si="8"/>
      </c>
      <c r="W47" s="75"/>
      <c r="X47" s="87">
        <v>10</v>
      </c>
      <c r="Y47" s="75">
        <v>60.12999999999999</v>
      </c>
      <c r="Z47" s="75">
        <v>51.554</v>
      </c>
      <c r="AA47" s="75">
        <v>0</v>
      </c>
      <c r="AB47" s="75">
        <f t="shared" si="9"/>
      </c>
    </row>
    <row r="48" spans="1:28" s="73" customFormat="1" ht="11.25" customHeight="1">
      <c r="A48" s="73" t="s">
        <v>150</v>
      </c>
      <c r="B48" s="75"/>
      <c r="C48" s="75"/>
      <c r="D48" s="87">
        <v>2</v>
      </c>
      <c r="E48" s="75">
        <v>92.098</v>
      </c>
      <c r="F48" s="75">
        <v>123.674</v>
      </c>
      <c r="G48" s="75">
        <v>115.878</v>
      </c>
      <c r="H48" s="75">
        <f t="shared" si="10"/>
        <v>93.69633067580897</v>
      </c>
      <c r="I48" s="75"/>
      <c r="J48" s="87">
        <v>7</v>
      </c>
      <c r="K48" s="75">
        <v>237.08100000000002</v>
      </c>
      <c r="L48" s="75">
        <v>267.157</v>
      </c>
      <c r="M48" s="75">
        <v>0</v>
      </c>
      <c r="N48" s="75">
        <f t="shared" si="11"/>
      </c>
      <c r="O48" s="73" t="s">
        <v>198</v>
      </c>
      <c r="P48" s="75"/>
      <c r="Q48" s="75"/>
      <c r="R48" s="87">
        <v>0</v>
      </c>
      <c r="S48" s="75">
        <v>0</v>
      </c>
      <c r="T48" s="75">
        <v>0</v>
      </c>
      <c r="U48" s="75">
        <v>0</v>
      </c>
      <c r="V48" s="75">
        <f t="shared" si="8"/>
      </c>
      <c r="W48" s="75"/>
      <c r="X48" s="87">
        <v>12</v>
      </c>
      <c r="Y48" s="75">
        <v>28.654</v>
      </c>
      <c r="Z48" s="75">
        <v>27.022</v>
      </c>
      <c r="AA48" s="75">
        <v>0</v>
      </c>
      <c r="AB48" s="75">
        <f t="shared" si="9"/>
      </c>
    </row>
    <row r="49" spans="1:28" s="73" customFormat="1" ht="11.25" customHeight="1">
      <c r="A49" s="73" t="s">
        <v>301</v>
      </c>
      <c r="B49" s="75"/>
      <c r="C49" s="75"/>
      <c r="D49" s="87">
        <v>10</v>
      </c>
      <c r="E49" s="75">
        <v>7.887</v>
      </c>
      <c r="F49" s="75">
        <v>6.115</v>
      </c>
      <c r="G49" s="75">
        <v>0</v>
      </c>
      <c r="H49" s="75">
        <f t="shared" si="10"/>
      </c>
      <c r="I49" s="75"/>
      <c r="J49" s="87">
        <v>11</v>
      </c>
      <c r="K49" s="75">
        <v>26.022000000000002</v>
      </c>
      <c r="L49" s="75">
        <v>18.386000000000003</v>
      </c>
      <c r="M49" s="75">
        <v>0</v>
      </c>
      <c r="N49" s="75">
        <f t="shared" si="11"/>
      </c>
      <c r="O49" s="73" t="s">
        <v>199</v>
      </c>
      <c r="P49" s="75"/>
      <c r="Q49" s="75"/>
      <c r="R49" s="87">
        <v>0</v>
      </c>
      <c r="S49" s="75">
        <v>0</v>
      </c>
      <c r="T49" s="75">
        <v>0</v>
      </c>
      <c r="U49" s="75">
        <v>0</v>
      </c>
      <c r="V49" s="75">
        <f t="shared" si="8"/>
      </c>
      <c r="W49" s="75"/>
      <c r="X49" s="87">
        <v>1</v>
      </c>
      <c r="Y49" s="75">
        <v>116.769</v>
      </c>
      <c r="Z49" s="75">
        <v>106.52799999999999</v>
      </c>
      <c r="AA49" s="75">
        <v>0</v>
      </c>
      <c r="AB49" s="75">
        <f t="shared" si="9"/>
      </c>
    </row>
    <row r="50" spans="2:28" s="73" customFormat="1" ht="11.25" customHeight="1">
      <c r="B50" s="75"/>
      <c r="C50" s="75"/>
      <c r="D50" s="87"/>
      <c r="E50" s="75"/>
      <c r="F50" s="75"/>
      <c r="G50" s="75"/>
      <c r="H50" s="75"/>
      <c r="I50" s="75"/>
      <c r="J50" s="87"/>
      <c r="K50" s="75"/>
      <c r="L50" s="75"/>
      <c r="M50" s="75"/>
      <c r="N50" s="75"/>
      <c r="O50" s="73" t="s">
        <v>200</v>
      </c>
      <c r="P50" s="75"/>
      <c r="Q50" s="75"/>
      <c r="R50" s="87">
        <v>0</v>
      </c>
      <c r="S50" s="75">
        <v>0</v>
      </c>
      <c r="T50" s="75">
        <v>0</v>
      </c>
      <c r="U50" s="75">
        <v>0</v>
      </c>
      <c r="V50" s="75">
        <f t="shared" si="8"/>
      </c>
      <c r="W50" s="75"/>
      <c r="X50" s="87">
        <v>10</v>
      </c>
      <c r="Y50" s="75">
        <v>452.684</v>
      </c>
      <c r="Z50" s="75">
        <v>345.88</v>
      </c>
      <c r="AA50" s="75">
        <v>0</v>
      </c>
      <c r="AB50" s="75">
        <f t="shared" si="9"/>
      </c>
    </row>
    <row r="51" spans="1:28" s="73" customFormat="1" ht="11.25" customHeight="1">
      <c r="A51" s="73" t="s">
        <v>151</v>
      </c>
      <c r="B51" s="75"/>
      <c r="C51" s="75"/>
      <c r="D51" s="87"/>
      <c r="E51" s="75"/>
      <c r="F51" s="75"/>
      <c r="G51" s="75"/>
      <c r="H51" s="75"/>
      <c r="I51" s="75"/>
      <c r="J51" s="87"/>
      <c r="K51" s="75"/>
      <c r="L51" s="75"/>
      <c r="M51" s="75"/>
      <c r="N51" s="75"/>
      <c r="O51" s="73" t="s">
        <v>276</v>
      </c>
      <c r="P51" s="75"/>
      <c r="Q51" s="75"/>
      <c r="R51" s="87">
        <v>0</v>
      </c>
      <c r="S51" s="75">
        <v>0</v>
      </c>
      <c r="T51" s="75">
        <v>0</v>
      </c>
      <c r="U51" s="75">
        <v>0</v>
      </c>
      <c r="V51" s="75">
        <f t="shared" si="8"/>
      </c>
      <c r="W51" s="75"/>
      <c r="X51" s="87">
        <v>11</v>
      </c>
      <c r="Y51" s="75">
        <v>18.883000000000003</v>
      </c>
      <c r="Z51" s="75">
        <v>17.193</v>
      </c>
      <c r="AA51" s="75">
        <v>0</v>
      </c>
      <c r="AB51" s="75">
        <f t="shared" si="9"/>
      </c>
    </row>
    <row r="52" spans="1:28" s="73" customFormat="1" ht="11.25" customHeight="1">
      <c r="A52" s="73" t="s">
        <v>302</v>
      </c>
      <c r="B52" s="75"/>
      <c r="C52" s="75"/>
      <c r="D52" s="87">
        <v>11</v>
      </c>
      <c r="E52" s="75">
        <v>118.251</v>
      </c>
      <c r="F52" s="75">
        <v>110.224</v>
      </c>
      <c r="G52" s="75">
        <v>0</v>
      </c>
      <c r="H52" s="75">
        <f>IF(AND(F52&gt;0,G52&gt;0),G52*100/F52,"")</f>
      </c>
      <c r="I52" s="75"/>
      <c r="J52" s="87">
        <v>11</v>
      </c>
      <c r="K52" s="75">
        <v>4418.247000000001</v>
      </c>
      <c r="L52" s="75">
        <v>3804.6800000000007</v>
      </c>
      <c r="M52" s="75">
        <v>0</v>
      </c>
      <c r="N52" s="75">
        <f>IF(AND(L52&gt;0,M52&gt;0),M52*100/L52,"")</f>
      </c>
      <c r="O52" s="73" t="s">
        <v>201</v>
      </c>
      <c r="P52" s="75"/>
      <c r="Q52" s="75"/>
      <c r="R52" s="87">
        <v>0</v>
      </c>
      <c r="S52" s="75">
        <v>0</v>
      </c>
      <c r="T52" s="75">
        <v>0</v>
      </c>
      <c r="U52" s="75">
        <v>0</v>
      </c>
      <c r="V52" s="75">
        <f t="shared" si="8"/>
      </c>
      <c r="W52" s="75"/>
      <c r="X52" s="87">
        <v>12</v>
      </c>
      <c r="Y52" s="75">
        <v>187.68499999999997</v>
      </c>
      <c r="Z52" s="75">
        <v>113.46200000000002</v>
      </c>
      <c r="AA52" s="75">
        <v>0</v>
      </c>
      <c r="AB52" s="75">
        <f t="shared" si="9"/>
      </c>
    </row>
    <row r="53" spans="1:28" s="73" customFormat="1" ht="11.25" customHeight="1">
      <c r="A53" s="73" t="s">
        <v>303</v>
      </c>
      <c r="B53" s="75"/>
      <c r="C53" s="75"/>
      <c r="D53" s="87">
        <v>11</v>
      </c>
      <c r="E53" s="75">
        <v>243.884</v>
      </c>
      <c r="F53" s="75">
        <v>219.223</v>
      </c>
      <c r="G53" s="75">
        <v>0</v>
      </c>
      <c r="H53" s="75">
        <f>IF(AND(F53&gt;0,G53&gt;0),G53*100/F53,"")</f>
      </c>
      <c r="I53" s="75"/>
      <c r="J53" s="87">
        <v>11</v>
      </c>
      <c r="K53" s="75">
        <v>9299.827</v>
      </c>
      <c r="L53" s="75">
        <v>7637.927</v>
      </c>
      <c r="M53" s="75">
        <v>0</v>
      </c>
      <c r="N53" s="75">
        <f>IF(AND(L53&gt;0,M53&gt;0),M53*100/L53,"")</f>
      </c>
      <c r="O53" s="73" t="s">
        <v>202</v>
      </c>
      <c r="P53" s="75"/>
      <c r="Q53" s="75"/>
      <c r="R53" s="87">
        <v>0</v>
      </c>
      <c r="S53" s="75">
        <v>0</v>
      </c>
      <c r="T53" s="75">
        <v>0</v>
      </c>
      <c r="U53" s="75">
        <v>0</v>
      </c>
      <c r="V53" s="75">
        <f t="shared" si="8"/>
      </c>
      <c r="W53" s="75"/>
      <c r="X53" s="87">
        <v>2</v>
      </c>
      <c r="Y53" s="75">
        <v>48.830999999999996</v>
      </c>
      <c r="Z53" s="75">
        <v>45.54500000000001</v>
      </c>
      <c r="AA53" s="75"/>
      <c r="AB53" s="75"/>
    </row>
    <row r="54" spans="1:28" s="73" customFormat="1" ht="11.25" customHeight="1">
      <c r="A54" s="73" t="s">
        <v>304</v>
      </c>
      <c r="B54" s="75"/>
      <c r="C54" s="75"/>
      <c r="D54" s="87">
        <v>2</v>
      </c>
      <c r="E54" s="75">
        <v>163.85</v>
      </c>
      <c r="F54" s="75">
        <v>165.199</v>
      </c>
      <c r="G54" s="75">
        <v>167.557</v>
      </c>
      <c r="H54" s="75">
        <f>IF(AND(F54&gt;0,G54&gt;0),G54*100/F54,"")</f>
        <v>101.42736941506908</v>
      </c>
      <c r="I54" s="75"/>
      <c r="J54" s="87">
        <v>11</v>
      </c>
      <c r="K54" s="75">
        <v>2197.2870000000003</v>
      </c>
      <c r="L54" s="75">
        <v>1546.252</v>
      </c>
      <c r="M54" s="75">
        <v>0</v>
      </c>
      <c r="N54" s="75">
        <f>IF(AND(L54&gt;0,M54&gt;0),M54*100/L54,"")</f>
      </c>
      <c r="O54" s="73" t="s">
        <v>277</v>
      </c>
      <c r="P54" s="75"/>
      <c r="Q54" s="75"/>
      <c r="R54" s="87">
        <v>0</v>
      </c>
      <c r="S54" s="75">
        <v>0</v>
      </c>
      <c r="T54" s="75">
        <v>0</v>
      </c>
      <c r="U54" s="75">
        <v>0</v>
      </c>
      <c r="V54" s="75">
        <f t="shared" si="8"/>
      </c>
      <c r="W54" s="75"/>
      <c r="X54" s="87">
        <v>11</v>
      </c>
      <c r="Y54" s="75">
        <v>371.46</v>
      </c>
      <c r="Z54" s="75">
        <v>199.511</v>
      </c>
      <c r="AA54" s="75"/>
      <c r="AB54" s="75"/>
    </row>
    <row r="55" spans="2:28" s="73" customFormat="1" ht="11.25" customHeight="1">
      <c r="B55" s="75"/>
      <c r="C55" s="75"/>
      <c r="D55" s="87"/>
      <c r="E55" s="75"/>
      <c r="F55" s="75"/>
      <c r="G55" s="75"/>
      <c r="H55" s="75"/>
      <c r="I55" s="75"/>
      <c r="J55" s="87"/>
      <c r="K55" s="75"/>
      <c r="L55" s="75"/>
      <c r="M55" s="75"/>
      <c r="N55" s="75"/>
      <c r="O55" s="73" t="s">
        <v>278</v>
      </c>
      <c r="P55" s="75"/>
      <c r="Q55" s="75"/>
      <c r="R55" s="87">
        <v>0</v>
      </c>
      <c r="S55" s="75">
        <v>0</v>
      </c>
      <c r="T55" s="75">
        <v>0</v>
      </c>
      <c r="U55" s="75">
        <v>0</v>
      </c>
      <c r="V55" s="75">
        <f t="shared" si="8"/>
      </c>
      <c r="W55" s="75"/>
      <c r="X55" s="87">
        <v>11</v>
      </c>
      <c r="Y55" s="75">
        <v>7.854</v>
      </c>
      <c r="Z55" s="75">
        <v>8.912</v>
      </c>
      <c r="AA55" s="75">
        <v>0</v>
      </c>
      <c r="AB55" s="75">
        <f t="shared" si="9"/>
      </c>
    </row>
    <row r="56" spans="1:28" s="73" customFormat="1" ht="11.25" customHeight="1">
      <c r="A56" s="73" t="s">
        <v>152</v>
      </c>
      <c r="B56" s="75"/>
      <c r="C56" s="75"/>
      <c r="D56" s="87"/>
      <c r="E56" s="75"/>
      <c r="F56" s="75"/>
      <c r="G56" s="75"/>
      <c r="H56" s="75"/>
      <c r="I56" s="75"/>
      <c r="J56" s="87"/>
      <c r="K56" s="75"/>
      <c r="L56" s="75"/>
      <c r="M56" s="75"/>
      <c r="N56" s="75"/>
      <c r="P56" s="75"/>
      <c r="Q56" s="75"/>
      <c r="R56" s="87"/>
      <c r="S56" s="75"/>
      <c r="T56" s="75"/>
      <c r="U56" s="75"/>
      <c r="V56" s="75"/>
      <c r="W56" s="75"/>
      <c r="X56" s="87"/>
      <c r="Y56" s="75"/>
      <c r="Z56" s="75"/>
      <c r="AA56" s="75"/>
      <c r="AB56" s="75"/>
    </row>
    <row r="57" spans="1:28" s="73" customFormat="1" ht="11.25" customHeight="1">
      <c r="A57" s="73" t="s">
        <v>153</v>
      </c>
      <c r="B57" s="75"/>
      <c r="C57" s="75"/>
      <c r="D57" s="87">
        <v>11</v>
      </c>
      <c r="E57" s="75">
        <v>4.713</v>
      </c>
      <c r="F57" s="75">
        <v>5.997</v>
      </c>
      <c r="G57" s="75">
        <v>0</v>
      </c>
      <c r="H57" s="75">
        <f aca="true" t="shared" si="12" ref="H57:H78">IF(AND(F57&gt;0,G57&gt;0),G57*100/F57,"")</f>
      </c>
      <c r="I57" s="75"/>
      <c r="J57" s="87">
        <v>11</v>
      </c>
      <c r="K57" s="75">
        <v>162.59599999999995</v>
      </c>
      <c r="L57" s="75">
        <v>189.33</v>
      </c>
      <c r="M57" s="75">
        <v>0</v>
      </c>
      <c r="N57" s="75">
        <f aca="true" t="shared" si="13" ref="N57:N78">IF(AND(L57&gt;0,M57&gt;0),M57*100/L57,"")</f>
      </c>
      <c r="O57" s="73" t="s">
        <v>203</v>
      </c>
      <c r="P57" s="75"/>
      <c r="Q57" s="75"/>
      <c r="R57" s="87"/>
      <c r="S57" s="75"/>
      <c r="T57" s="75"/>
      <c r="U57" s="75"/>
      <c r="V57" s="75"/>
      <c r="W57" s="75"/>
      <c r="X57" s="87"/>
      <c r="Y57" s="75"/>
      <c r="Z57" s="75"/>
      <c r="AA57" s="75"/>
      <c r="AB57" s="75"/>
    </row>
    <row r="58" spans="1:28" s="73" customFormat="1" ht="11.25" customHeight="1">
      <c r="A58" s="73" t="s">
        <v>154</v>
      </c>
      <c r="B58" s="75"/>
      <c r="C58" s="75"/>
      <c r="D58" s="87">
        <v>7</v>
      </c>
      <c r="E58" s="75">
        <v>13.52</v>
      </c>
      <c r="F58" s="75">
        <v>12.889</v>
      </c>
      <c r="G58" s="75">
        <v>0</v>
      </c>
      <c r="H58" s="75">
        <f t="shared" si="12"/>
      </c>
      <c r="I58" s="75"/>
      <c r="J58" s="87">
        <v>7</v>
      </c>
      <c r="K58" s="75">
        <v>62.17400000000001</v>
      </c>
      <c r="L58" s="75">
        <v>60.487</v>
      </c>
      <c r="M58" s="75">
        <v>0</v>
      </c>
      <c r="N58" s="75">
        <f t="shared" si="13"/>
      </c>
      <c r="O58" s="73" t="s">
        <v>204</v>
      </c>
      <c r="P58" s="75"/>
      <c r="Q58" s="75"/>
      <c r="R58" s="87">
        <v>0</v>
      </c>
      <c r="S58" s="75">
        <v>0</v>
      </c>
      <c r="T58" s="75">
        <v>0</v>
      </c>
      <c r="U58" s="75">
        <v>0</v>
      </c>
      <c r="V58" s="75">
        <f>IF(AND(T58&gt;0,U58&gt;0),U58*100/T58,"")</f>
      </c>
      <c r="W58" s="75"/>
      <c r="X58" s="87">
        <v>11</v>
      </c>
      <c r="Y58" s="75">
        <v>304.61</v>
      </c>
      <c r="Z58" s="75">
        <v>302.49500000000006</v>
      </c>
      <c r="AA58" s="75">
        <v>0</v>
      </c>
      <c r="AB58" s="75">
        <f>IF(AND(Z58&gt;0,AA58&gt;0),AA58*100/Z58,"")</f>
      </c>
    </row>
    <row r="59" spans="1:28" s="73" customFormat="1" ht="11.25" customHeight="1">
      <c r="A59" s="73" t="s">
        <v>155</v>
      </c>
      <c r="B59" s="75"/>
      <c r="C59" s="75"/>
      <c r="D59" s="87">
        <v>2</v>
      </c>
      <c r="E59" s="75">
        <v>34.15</v>
      </c>
      <c r="F59" s="75">
        <v>30.853</v>
      </c>
      <c r="G59" s="75">
        <v>33.157</v>
      </c>
      <c r="H59" s="75">
        <f t="shared" si="12"/>
        <v>107.46766927041129</v>
      </c>
      <c r="I59" s="75"/>
      <c r="J59" s="87">
        <v>1</v>
      </c>
      <c r="K59" s="75">
        <v>1063.775</v>
      </c>
      <c r="L59" s="75">
        <v>932.528</v>
      </c>
      <c r="M59" s="75">
        <v>0</v>
      </c>
      <c r="N59" s="75">
        <f t="shared" si="13"/>
      </c>
      <c r="O59" s="73" t="s">
        <v>279</v>
      </c>
      <c r="P59" s="75"/>
      <c r="Q59" s="75"/>
      <c r="R59" s="87">
        <v>0</v>
      </c>
      <c r="S59" s="75">
        <v>0</v>
      </c>
      <c r="T59" s="75">
        <v>0</v>
      </c>
      <c r="U59" s="75">
        <v>0</v>
      </c>
      <c r="V59" s="75">
        <f>IF(AND(T59&gt;0,U59&gt;0),U59*100/T59,"")</f>
      </c>
      <c r="W59" s="75"/>
      <c r="X59" s="87">
        <v>11</v>
      </c>
      <c r="Y59" s="75">
        <v>5410.111191</v>
      </c>
      <c r="Z59" s="75">
        <v>5673.385000000001</v>
      </c>
      <c r="AA59" s="75">
        <v>0</v>
      </c>
      <c r="AB59" s="75">
        <f>IF(AND(Z59&gt;0,AA59&gt;0),AA59*100/Z59,"")</f>
      </c>
    </row>
    <row r="60" spans="1:28" s="73" customFormat="1" ht="11.25" customHeight="1">
      <c r="A60" s="73" t="s">
        <v>156</v>
      </c>
      <c r="B60" s="75"/>
      <c r="C60" s="75"/>
      <c r="D60" s="87">
        <v>11</v>
      </c>
      <c r="E60" s="75">
        <v>23.986</v>
      </c>
      <c r="F60" s="75">
        <v>21.413</v>
      </c>
      <c r="G60" s="75">
        <v>0</v>
      </c>
      <c r="H60" s="75">
        <f t="shared" si="12"/>
      </c>
      <c r="I60" s="75"/>
      <c r="J60" s="87">
        <v>11</v>
      </c>
      <c r="K60" s="75">
        <v>1382.2779999999998</v>
      </c>
      <c r="L60" s="75">
        <v>997.3969999999999</v>
      </c>
      <c r="M60" s="75">
        <v>0</v>
      </c>
      <c r="N60" s="75">
        <f t="shared" si="13"/>
      </c>
      <c r="O60" s="73" t="s">
        <v>280</v>
      </c>
      <c r="P60" s="75"/>
      <c r="Q60" s="75"/>
      <c r="R60" s="87">
        <v>0</v>
      </c>
      <c r="S60" s="75">
        <v>0</v>
      </c>
      <c r="T60" s="75">
        <v>0</v>
      </c>
      <c r="U60" s="75">
        <v>0</v>
      </c>
      <c r="V60" s="75">
        <f>IF(AND(T60&gt;0,U60&gt;0),U60*100/T60,"")</f>
      </c>
      <c r="W60" s="75"/>
      <c r="X60" s="87">
        <v>11</v>
      </c>
      <c r="Y60" s="75">
        <v>40047.578</v>
      </c>
      <c r="Z60" s="75">
        <v>42108.776</v>
      </c>
      <c r="AA60" s="75">
        <v>0</v>
      </c>
      <c r="AB60" s="75">
        <f>IF(AND(Z60&gt;0,AA60&gt;0),AA60*100/Z60,"")</f>
      </c>
    </row>
    <row r="61" spans="1:28" s="73" customFormat="1" ht="11.25" customHeight="1">
      <c r="A61" s="73" t="s">
        <v>157</v>
      </c>
      <c r="B61" s="75"/>
      <c r="C61" s="75"/>
      <c r="D61" s="87">
        <v>11</v>
      </c>
      <c r="E61" s="75">
        <v>19.26</v>
      </c>
      <c r="F61" s="75">
        <v>16.083</v>
      </c>
      <c r="G61" s="75">
        <v>0</v>
      </c>
      <c r="H61" s="75">
        <f t="shared" si="12"/>
      </c>
      <c r="I61" s="75"/>
      <c r="J61" s="87">
        <v>11</v>
      </c>
      <c r="K61" s="75">
        <v>652.603</v>
      </c>
      <c r="L61" s="75">
        <v>527.9469999999999</v>
      </c>
      <c r="M61" s="75">
        <v>0</v>
      </c>
      <c r="N61" s="75">
        <f t="shared" si="13"/>
      </c>
      <c r="O61" s="73" t="s">
        <v>281</v>
      </c>
      <c r="P61" s="75"/>
      <c r="Q61" s="75"/>
      <c r="R61" s="87">
        <v>0</v>
      </c>
      <c r="S61" s="75">
        <v>0</v>
      </c>
      <c r="T61" s="75">
        <v>0</v>
      </c>
      <c r="U61" s="75">
        <v>0</v>
      </c>
      <c r="V61" s="75">
        <f>IF(AND(T61&gt;0,U61&gt;0),U61*100/T61,"")</f>
      </c>
      <c r="W61" s="75"/>
      <c r="X61" s="87">
        <v>11</v>
      </c>
      <c r="Y61" s="75">
        <v>0.8</v>
      </c>
      <c r="Z61" s="75">
        <v>0.262</v>
      </c>
      <c r="AA61" s="75">
        <v>0</v>
      </c>
      <c r="AB61" s="75">
        <f>IF(AND(Z61&gt;0,AA61&gt;0),AA61*100/Z61,"")</f>
      </c>
    </row>
    <row r="62" spans="1:28" s="73" customFormat="1" ht="11.25" customHeight="1">
      <c r="A62" s="73" t="s">
        <v>158</v>
      </c>
      <c r="B62" s="75"/>
      <c r="C62" s="75"/>
      <c r="D62" s="87">
        <v>2</v>
      </c>
      <c r="E62" s="75">
        <v>9.595</v>
      </c>
      <c r="F62" s="75">
        <v>9.48994</v>
      </c>
      <c r="G62" s="75">
        <v>9.478</v>
      </c>
      <c r="H62" s="75">
        <f t="shared" si="12"/>
        <v>99.87418255542184</v>
      </c>
      <c r="I62" s="75"/>
      <c r="J62" s="87">
        <v>2</v>
      </c>
      <c r="K62" s="75">
        <v>823.93</v>
      </c>
      <c r="L62" s="75">
        <v>830.8360000000001</v>
      </c>
      <c r="M62" s="75">
        <v>758.365</v>
      </c>
      <c r="N62" s="75">
        <f t="shared" si="13"/>
        <v>91.27733993230913</v>
      </c>
      <c r="P62" s="75"/>
      <c r="Q62" s="75"/>
      <c r="R62" s="87"/>
      <c r="S62" s="75"/>
      <c r="T62" s="75"/>
      <c r="U62" s="75"/>
      <c r="V62" s="75"/>
      <c r="W62" s="75"/>
      <c r="X62" s="87"/>
      <c r="Y62" s="75"/>
      <c r="Z62" s="75"/>
      <c r="AA62" s="75"/>
      <c r="AB62" s="75"/>
    </row>
    <row r="63" spans="1:28" s="73" customFormat="1" ht="11.25" customHeight="1">
      <c r="A63" s="73" t="s">
        <v>159</v>
      </c>
      <c r="B63" s="75"/>
      <c r="C63" s="75"/>
      <c r="D63" s="87">
        <v>9</v>
      </c>
      <c r="E63" s="75">
        <v>42.098</v>
      </c>
      <c r="F63" s="75">
        <v>31.474</v>
      </c>
      <c r="G63" s="75">
        <v>0</v>
      </c>
      <c r="H63" s="75">
        <f t="shared" si="12"/>
      </c>
      <c r="I63" s="75"/>
      <c r="J63" s="87">
        <v>9</v>
      </c>
      <c r="K63" s="75">
        <v>3562.768</v>
      </c>
      <c r="L63" s="75">
        <v>2516.5200000000004</v>
      </c>
      <c r="M63" s="75">
        <v>0</v>
      </c>
      <c r="N63" s="75">
        <f t="shared" si="13"/>
      </c>
      <c r="O63" s="73" t="s">
        <v>205</v>
      </c>
      <c r="P63" s="75"/>
      <c r="Q63" s="75"/>
      <c r="R63" s="87"/>
      <c r="S63" s="75"/>
      <c r="T63" s="75"/>
      <c r="U63" s="75"/>
      <c r="V63" s="75"/>
      <c r="W63" s="75"/>
      <c r="X63" s="87"/>
      <c r="Y63" s="75"/>
      <c r="Z63" s="75"/>
      <c r="AA63" s="75"/>
      <c r="AB63" s="75"/>
    </row>
    <row r="64" spans="1:28" s="73" customFormat="1" ht="11.25" customHeight="1">
      <c r="A64" s="73" t="s">
        <v>160</v>
      </c>
      <c r="B64" s="75"/>
      <c r="C64" s="75"/>
      <c r="D64" s="87">
        <v>12</v>
      </c>
      <c r="E64" s="75">
        <v>4.413</v>
      </c>
      <c r="F64" s="75">
        <v>4.393</v>
      </c>
      <c r="G64" s="75">
        <v>0</v>
      </c>
      <c r="H64" s="75">
        <f t="shared" si="12"/>
      </c>
      <c r="I64" s="75"/>
      <c r="J64" s="87">
        <v>12</v>
      </c>
      <c r="K64" s="75">
        <v>367.68199999999996</v>
      </c>
      <c r="L64" s="75">
        <v>379.271</v>
      </c>
      <c r="M64" s="75">
        <v>0</v>
      </c>
      <c r="N64" s="75">
        <f t="shared" si="13"/>
      </c>
      <c r="O64" s="73" t="s">
        <v>206</v>
      </c>
      <c r="P64" s="75"/>
      <c r="Q64" s="75"/>
      <c r="R64" s="87">
        <v>0</v>
      </c>
      <c r="S64" s="75">
        <v>0</v>
      </c>
      <c r="T64" s="75">
        <v>0</v>
      </c>
      <c r="U64" s="75">
        <v>0</v>
      </c>
      <c r="V64" s="75">
        <f>IF(AND(T64&gt;0,U64&gt;0),U64*100/T64,"")</f>
      </c>
      <c r="W64" s="75"/>
      <c r="X64" s="87">
        <v>11</v>
      </c>
      <c r="Y64" s="75">
        <v>666.039</v>
      </c>
      <c r="Z64" s="75">
        <v>426.62899999999996</v>
      </c>
      <c r="AA64" s="75">
        <v>0</v>
      </c>
      <c r="AB64" s="75">
        <f>IF(AND(Z64&gt;0,AA64&gt;0),AA64*100/Z64,"")</f>
      </c>
    </row>
    <row r="65" spans="1:28" s="73" customFormat="1" ht="11.25" customHeight="1">
      <c r="A65" s="73" t="s">
        <v>161</v>
      </c>
      <c r="B65" s="75"/>
      <c r="C65" s="75"/>
      <c r="D65" s="87">
        <v>12</v>
      </c>
      <c r="E65" s="75">
        <v>56.106</v>
      </c>
      <c r="F65" s="75">
        <v>45.357</v>
      </c>
      <c r="G65" s="75">
        <v>0</v>
      </c>
      <c r="H65" s="75">
        <f t="shared" si="12"/>
      </c>
      <c r="I65" s="75"/>
      <c r="J65" s="87">
        <v>12</v>
      </c>
      <c r="K65" s="75">
        <v>4754.38</v>
      </c>
      <c r="L65" s="75">
        <v>3726.633</v>
      </c>
      <c r="M65" s="75">
        <v>0</v>
      </c>
      <c r="N65" s="75">
        <f t="shared" si="13"/>
      </c>
      <c r="O65" s="73" t="s">
        <v>207</v>
      </c>
      <c r="P65" s="75"/>
      <c r="Q65" s="75"/>
      <c r="R65" s="87">
        <v>0</v>
      </c>
      <c r="S65" s="75">
        <v>0</v>
      </c>
      <c r="T65" s="75">
        <v>0</v>
      </c>
      <c r="U65" s="75">
        <v>0</v>
      </c>
      <c r="V65" s="75">
        <f>IF(AND(T65&gt;0,U65&gt;0),U65*100/T65,"")</f>
      </c>
      <c r="W65" s="75"/>
      <c r="X65" s="87">
        <v>2</v>
      </c>
      <c r="Y65" s="75">
        <v>7529.313000000001</v>
      </c>
      <c r="Z65" s="75">
        <v>3612.4089999999997</v>
      </c>
      <c r="AA65" s="75">
        <v>0</v>
      </c>
      <c r="AB65" s="75">
        <f>IF(AND(Z65&gt;0,AA65&gt;0),AA65*100/Z65,"")</f>
      </c>
    </row>
    <row r="66" spans="1:28" s="73" customFormat="1" ht="11.25" customHeight="1">
      <c r="A66" s="73" t="s">
        <v>305</v>
      </c>
      <c r="B66" s="75"/>
      <c r="C66" s="75"/>
      <c r="D66" s="87">
        <v>2</v>
      </c>
      <c r="E66" s="75">
        <v>34.916</v>
      </c>
      <c r="F66" s="75">
        <v>24.617</v>
      </c>
      <c r="G66" s="75">
        <v>25.799</v>
      </c>
      <c r="H66" s="75">
        <f t="shared" si="12"/>
        <v>104.80155989763172</v>
      </c>
      <c r="I66" s="75"/>
      <c r="J66" s="87">
        <v>11</v>
      </c>
      <c r="K66" s="75">
        <v>3005.628</v>
      </c>
      <c r="L66" s="75">
        <v>1941.455</v>
      </c>
      <c r="M66" s="75">
        <v>0</v>
      </c>
      <c r="N66" s="75">
        <f t="shared" si="13"/>
      </c>
      <c r="O66" s="73" t="s">
        <v>208</v>
      </c>
      <c r="P66" s="75"/>
      <c r="Q66" s="75"/>
      <c r="R66" s="87">
        <v>0</v>
      </c>
      <c r="S66" s="75">
        <v>0</v>
      </c>
      <c r="T66" s="75">
        <v>0</v>
      </c>
      <c r="U66" s="75">
        <v>0</v>
      </c>
      <c r="V66" s="75">
        <f>IF(AND(T66&gt;0,U66&gt;0),U66*100/T66,"")</f>
      </c>
      <c r="W66" s="75"/>
      <c r="X66" s="87">
        <v>2</v>
      </c>
      <c r="Y66" s="75">
        <v>1489.3509999999999</v>
      </c>
      <c r="Z66" s="75">
        <v>659.761</v>
      </c>
      <c r="AA66" s="75">
        <f>IF(AND(Y66&gt;0,Z66&gt;0),Z66*100/Y66,"")</f>
        <v>44.29855688820164</v>
      </c>
      <c r="AB66" s="75">
        <f>IF(AND(Z66&gt;0,AA66&gt;0),AA66*100/Z66,"")</f>
        <v>6.714333961571181</v>
      </c>
    </row>
    <row r="67" spans="1:28" s="73" customFormat="1" ht="11.25" customHeight="1">
      <c r="A67" s="73" t="s">
        <v>306</v>
      </c>
      <c r="B67" s="75"/>
      <c r="C67" s="75"/>
      <c r="D67" s="87">
        <v>11</v>
      </c>
      <c r="E67" s="75">
        <v>22.07</v>
      </c>
      <c r="F67" s="75">
        <v>22.523</v>
      </c>
      <c r="G67" s="75">
        <v>0</v>
      </c>
      <c r="H67" s="75">
        <f t="shared" si="12"/>
      </c>
      <c r="I67" s="75"/>
      <c r="J67" s="87">
        <v>11</v>
      </c>
      <c r="K67" s="75">
        <v>1508.1680000000001</v>
      </c>
      <c r="L67" s="75">
        <v>1571.9539999999997</v>
      </c>
      <c r="M67" s="75">
        <v>0</v>
      </c>
      <c r="N67" s="75">
        <f t="shared" si="13"/>
      </c>
      <c r="O67" s="77"/>
      <c r="P67" s="75"/>
      <c r="Q67" s="75"/>
      <c r="R67" s="86"/>
      <c r="S67" s="75"/>
      <c r="T67" s="75"/>
      <c r="U67" s="75"/>
      <c r="V67" s="75">
        <f>IF(AND(T67&gt;0,U67&gt;0),U67*100/T67,"")</f>
      </c>
      <c r="W67" s="75"/>
      <c r="X67" s="86"/>
      <c r="Y67" s="75"/>
      <c r="Z67" s="75"/>
      <c r="AA67" s="75"/>
      <c r="AB67" s="75"/>
    </row>
    <row r="68" spans="1:16" s="73" customFormat="1" ht="11.25" customHeight="1">
      <c r="A68" s="73" t="s">
        <v>162</v>
      </c>
      <c r="B68" s="75"/>
      <c r="C68" s="75"/>
      <c r="D68" s="87">
        <v>7</v>
      </c>
      <c r="E68" s="75">
        <v>2.247</v>
      </c>
      <c r="F68" s="75">
        <v>3.008</v>
      </c>
      <c r="G68" s="75">
        <v>0</v>
      </c>
      <c r="H68" s="75">
        <f t="shared" si="12"/>
      </c>
      <c r="I68" s="75"/>
      <c r="J68" s="87">
        <v>11</v>
      </c>
      <c r="K68" s="75">
        <v>101.57</v>
      </c>
      <c r="L68" s="75">
        <v>86.54099999999998</v>
      </c>
      <c r="M68" s="75">
        <v>0</v>
      </c>
      <c r="N68" s="75">
        <f t="shared" si="13"/>
      </c>
      <c r="P68" s="78"/>
    </row>
    <row r="69" spans="1:28" s="73" customFormat="1" ht="11.25" customHeight="1">
      <c r="A69" s="73" t="s">
        <v>163</v>
      </c>
      <c r="B69" s="75"/>
      <c r="C69" s="75"/>
      <c r="D69" s="87">
        <v>11</v>
      </c>
      <c r="E69" s="75">
        <v>7.22</v>
      </c>
      <c r="F69" s="75">
        <v>7.289</v>
      </c>
      <c r="G69" s="75">
        <v>7.413</v>
      </c>
      <c r="H69" s="75">
        <f t="shared" si="12"/>
        <v>101.70119357936618</v>
      </c>
      <c r="I69" s="75"/>
      <c r="J69" s="87">
        <v>2</v>
      </c>
      <c r="K69" s="75">
        <v>360.62100000000004</v>
      </c>
      <c r="L69" s="75">
        <v>325.19899999999996</v>
      </c>
      <c r="M69" s="75">
        <v>358.341</v>
      </c>
      <c r="N69" s="75">
        <f t="shared" si="13"/>
        <v>110.19129825122465</v>
      </c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</row>
    <row r="70" spans="1:28" s="73" customFormat="1" ht="11.25" customHeight="1">
      <c r="A70" s="73" t="s">
        <v>164</v>
      </c>
      <c r="B70" s="75"/>
      <c r="C70" s="75"/>
      <c r="D70" s="87">
        <v>1</v>
      </c>
      <c r="E70" s="75">
        <v>14.947</v>
      </c>
      <c r="F70" s="75">
        <v>14.665</v>
      </c>
      <c r="G70" s="75">
        <v>0</v>
      </c>
      <c r="H70" s="75">
        <f t="shared" si="12"/>
      </c>
      <c r="I70" s="75"/>
      <c r="J70" s="87">
        <v>2</v>
      </c>
      <c r="K70" s="75">
        <v>208.79700000000003</v>
      </c>
      <c r="L70" s="75">
        <v>200.312</v>
      </c>
      <c r="M70" s="75">
        <v>0</v>
      </c>
      <c r="N70" s="75">
        <f t="shared" si="13"/>
      </c>
      <c r="O70" s="59" t="s">
        <v>110</v>
      </c>
      <c r="P70" s="60"/>
      <c r="Q70" s="60"/>
      <c r="R70" s="60"/>
      <c r="S70" s="60"/>
      <c r="T70" s="60"/>
      <c r="U70" s="60"/>
      <c r="V70" s="60"/>
      <c r="W70" s="60"/>
      <c r="X70" s="60" t="s">
        <v>111</v>
      </c>
      <c r="Y70" s="60"/>
      <c r="Z70" s="60"/>
      <c r="AA70" s="60" t="s">
        <v>117</v>
      </c>
      <c r="AB70" s="60"/>
    </row>
    <row r="71" spans="1:28" s="73" customFormat="1" ht="11.25" customHeight="1" thickBot="1">
      <c r="A71" s="73" t="s">
        <v>165</v>
      </c>
      <c r="B71" s="75"/>
      <c r="C71" s="75"/>
      <c r="D71" s="87">
        <v>1</v>
      </c>
      <c r="E71" s="75">
        <v>8.70792</v>
      </c>
      <c r="F71" s="75">
        <v>8.085</v>
      </c>
      <c r="G71" s="75">
        <v>0</v>
      </c>
      <c r="H71" s="75">
        <f t="shared" si="12"/>
      </c>
      <c r="I71" s="75"/>
      <c r="J71" s="87">
        <v>1</v>
      </c>
      <c r="K71" s="75">
        <v>206.91100000000003</v>
      </c>
      <c r="L71" s="75">
        <v>190.388</v>
      </c>
      <c r="M71" s="75">
        <v>0</v>
      </c>
      <c r="N71" s="75">
        <f t="shared" si="13"/>
      </c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</row>
    <row r="72" spans="1:28" s="73" customFormat="1" ht="11.25" customHeight="1" thickBot="1">
      <c r="A72" s="73" t="s">
        <v>166</v>
      </c>
      <c r="B72" s="75"/>
      <c r="C72" s="75"/>
      <c r="D72" s="87">
        <v>1</v>
      </c>
      <c r="E72" s="75">
        <v>29.826</v>
      </c>
      <c r="F72" s="75">
        <v>29.359</v>
      </c>
      <c r="G72" s="75">
        <v>28.229</v>
      </c>
      <c r="H72" s="75">
        <f t="shared" si="12"/>
        <v>96.1510950645458</v>
      </c>
      <c r="I72" s="75"/>
      <c r="J72" s="87">
        <v>8</v>
      </c>
      <c r="K72" s="75">
        <v>315.72299999999996</v>
      </c>
      <c r="L72" s="75">
        <v>270.587</v>
      </c>
      <c r="M72" s="75">
        <v>0</v>
      </c>
      <c r="N72" s="75">
        <f t="shared" si="13"/>
      </c>
      <c r="O72" s="61"/>
      <c r="P72" s="62"/>
      <c r="Q72" s="60"/>
      <c r="R72" s="174" t="s">
        <v>112</v>
      </c>
      <c r="S72" s="175"/>
      <c r="T72" s="175"/>
      <c r="U72" s="175"/>
      <c r="V72" s="176"/>
      <c r="W72" s="60"/>
      <c r="X72" s="174" t="s">
        <v>113</v>
      </c>
      <c r="Y72" s="175"/>
      <c r="Z72" s="175"/>
      <c r="AA72" s="175"/>
      <c r="AB72" s="176"/>
    </row>
    <row r="73" spans="1:28" s="73" customFormat="1" ht="11.25" customHeight="1">
      <c r="A73" s="73" t="s">
        <v>167</v>
      </c>
      <c r="B73" s="75"/>
      <c r="C73" s="75"/>
      <c r="D73" s="87">
        <v>2</v>
      </c>
      <c r="E73" s="75">
        <v>3.852</v>
      </c>
      <c r="F73" s="75">
        <v>4.165</v>
      </c>
      <c r="G73" s="75">
        <v>3.928</v>
      </c>
      <c r="H73" s="75">
        <f t="shared" si="12"/>
        <v>94.30972388955583</v>
      </c>
      <c r="I73" s="75"/>
      <c r="J73" s="87">
        <v>8</v>
      </c>
      <c r="K73" s="75">
        <v>199.176</v>
      </c>
      <c r="L73" s="75">
        <v>158.37599999999998</v>
      </c>
      <c r="M73" s="75">
        <v>0</v>
      </c>
      <c r="N73" s="75">
        <f t="shared" si="13"/>
      </c>
      <c r="O73" s="63" t="s">
        <v>114</v>
      </c>
      <c r="P73" s="64"/>
      <c r="Q73" s="60"/>
      <c r="R73" s="61"/>
      <c r="S73" s="65" t="s">
        <v>309</v>
      </c>
      <c r="T73" s="65" t="s">
        <v>309</v>
      </c>
      <c r="U73" s="65" t="s">
        <v>116</v>
      </c>
      <c r="V73" s="66">
        <f>U74</f>
        <v>2022</v>
      </c>
      <c r="W73" s="60"/>
      <c r="X73" s="61"/>
      <c r="Y73" s="65" t="s">
        <v>309</v>
      </c>
      <c r="Z73" s="65" t="s">
        <v>309</v>
      </c>
      <c r="AA73" s="65" t="s">
        <v>116</v>
      </c>
      <c r="AB73" s="66">
        <f>AA74</f>
        <v>2022</v>
      </c>
    </row>
    <row r="74" spans="1:28" s="73" customFormat="1" ht="11.25" customHeight="1" thickBot="1">
      <c r="A74" s="73" t="s">
        <v>168</v>
      </c>
      <c r="B74" s="75"/>
      <c r="C74" s="75"/>
      <c r="D74" s="87">
        <v>2</v>
      </c>
      <c r="E74" s="75">
        <v>13.627</v>
      </c>
      <c r="F74" s="75">
        <v>11.384</v>
      </c>
      <c r="G74" s="75">
        <v>11.188</v>
      </c>
      <c r="H74" s="75">
        <f t="shared" si="12"/>
        <v>98.2782853127196</v>
      </c>
      <c r="I74" s="75"/>
      <c r="J74" s="87">
        <v>10</v>
      </c>
      <c r="K74" s="75">
        <v>817.046</v>
      </c>
      <c r="L74" s="75">
        <v>643.9500000000002</v>
      </c>
      <c r="M74" s="75">
        <v>0</v>
      </c>
      <c r="N74" s="75">
        <f t="shared" si="13"/>
      </c>
      <c r="O74" s="79"/>
      <c r="P74" s="80"/>
      <c r="Q74" s="60"/>
      <c r="R74" s="70" t="s">
        <v>308</v>
      </c>
      <c r="S74" s="81">
        <f>U74-2</f>
        <v>2020</v>
      </c>
      <c r="T74" s="81">
        <f>U74-1</f>
        <v>2021</v>
      </c>
      <c r="U74" s="81">
        <v>2022</v>
      </c>
      <c r="V74" s="72" t="str">
        <f>CONCATENATE(T74,"=100")</f>
        <v>2021=100</v>
      </c>
      <c r="W74" s="60"/>
      <c r="X74" s="70" t="s">
        <v>308</v>
      </c>
      <c r="Y74" s="81">
        <f>AA74-2</f>
        <v>2020</v>
      </c>
      <c r="Z74" s="81">
        <f>AA74-1</f>
        <v>2021</v>
      </c>
      <c r="AA74" s="81">
        <v>2022</v>
      </c>
      <c r="AB74" s="72" t="str">
        <f>CONCATENATE(Z74,"=100")</f>
        <v>2021=100</v>
      </c>
    </row>
    <row r="75" spans="1:28" s="73" customFormat="1" ht="11.25" customHeight="1">
      <c r="A75" s="73" t="s">
        <v>169</v>
      </c>
      <c r="B75" s="75"/>
      <c r="C75" s="75"/>
      <c r="D75" s="87">
        <v>11</v>
      </c>
      <c r="E75" s="75">
        <v>8.769</v>
      </c>
      <c r="F75" s="75">
        <v>6.979</v>
      </c>
      <c r="G75" s="75">
        <v>0</v>
      </c>
      <c r="H75" s="75">
        <f t="shared" si="12"/>
      </c>
      <c r="I75" s="75"/>
      <c r="J75" s="87">
        <v>11</v>
      </c>
      <c r="K75" s="75">
        <v>437.193</v>
      </c>
      <c r="L75" s="75">
        <v>329.29600000000005</v>
      </c>
      <c r="M75" s="75">
        <v>0</v>
      </c>
      <c r="N75" s="75">
        <f t="shared" si="13"/>
      </c>
      <c r="R75" s="74"/>
      <c r="S75" s="75"/>
      <c r="T75" s="75"/>
      <c r="U75" s="75"/>
      <c r="V75" s="75">
        <f>IF(AND(T75&gt;0,U75&gt;0),U75*100/T75,"")</f>
      </c>
      <c r="W75" s="74"/>
      <c r="X75" s="74"/>
      <c r="Y75" s="75"/>
      <c r="Z75" s="75"/>
      <c r="AA75" s="75"/>
      <c r="AB75" s="75">
        <f>IF(AND(Z75&gt;0,AA75&gt;0),AA75*100/Z75,"")</f>
      </c>
    </row>
    <row r="76" spans="1:28" s="73" customFormat="1" ht="11.25" customHeight="1">
      <c r="A76" s="73" t="s">
        <v>170</v>
      </c>
      <c r="B76" s="75"/>
      <c r="C76" s="75"/>
      <c r="D76" s="87">
        <v>11</v>
      </c>
      <c r="E76" s="75">
        <v>26.248</v>
      </c>
      <c r="F76" s="75">
        <v>22.528</v>
      </c>
      <c r="G76" s="75">
        <v>0</v>
      </c>
      <c r="H76" s="75">
        <f t="shared" si="12"/>
      </c>
      <c r="I76" s="75"/>
      <c r="J76" s="87">
        <v>11</v>
      </c>
      <c r="K76" s="75">
        <v>1453.4150000000002</v>
      </c>
      <c r="L76" s="75">
        <v>1131.6220000000003</v>
      </c>
      <c r="M76" s="75">
        <v>0</v>
      </c>
      <c r="N76" s="75">
        <f t="shared" si="13"/>
      </c>
      <c r="R76" s="74"/>
      <c r="S76" s="75"/>
      <c r="T76" s="75"/>
      <c r="U76" s="75"/>
      <c r="V76" s="75"/>
      <c r="W76" s="74"/>
      <c r="X76" s="74"/>
      <c r="Y76" s="75"/>
      <c r="Z76" s="75"/>
      <c r="AA76" s="75"/>
      <c r="AB76" s="75"/>
    </row>
    <row r="77" spans="1:28" s="73" customFormat="1" ht="11.25" customHeight="1">
      <c r="A77" s="73" t="s">
        <v>171</v>
      </c>
      <c r="B77" s="75"/>
      <c r="C77" s="75"/>
      <c r="D77" s="87">
        <v>11</v>
      </c>
      <c r="E77" s="75">
        <v>7.98</v>
      </c>
      <c r="F77" s="75">
        <v>7.491</v>
      </c>
      <c r="G77" s="75">
        <v>0</v>
      </c>
      <c r="H77" s="75">
        <f t="shared" si="12"/>
      </c>
      <c r="I77" s="75"/>
      <c r="J77" s="87">
        <v>11</v>
      </c>
      <c r="K77" s="75">
        <v>147.21599999999998</v>
      </c>
      <c r="L77" s="75">
        <v>142.735</v>
      </c>
      <c r="M77" s="75">
        <v>0</v>
      </c>
      <c r="N77" s="75">
        <f t="shared" si="13"/>
      </c>
      <c r="O77" s="73" t="s">
        <v>152</v>
      </c>
      <c r="R77" s="87"/>
      <c r="S77" s="75"/>
      <c r="T77" s="75"/>
      <c r="U77" s="75"/>
      <c r="V77" s="75">
        <f>IF(AND(T77&gt;0,U77&gt;0),U77*100/T77,"")</f>
      </c>
      <c r="W77" s="74"/>
      <c r="X77" s="87"/>
      <c r="Y77" s="75"/>
      <c r="Z77" s="75"/>
      <c r="AA77" s="75"/>
      <c r="AB77" s="75">
        <f>IF(AND(Z77&gt;0,AA77&gt;0),AA77*100/Z77,"")</f>
      </c>
    </row>
    <row r="78" spans="1:28" s="73" customFormat="1" ht="11.25" customHeight="1">
      <c r="A78" s="73" t="s">
        <v>307</v>
      </c>
      <c r="B78" s="75"/>
      <c r="C78" s="75"/>
      <c r="D78" s="87">
        <v>1</v>
      </c>
      <c r="E78" s="75">
        <v>19.105</v>
      </c>
      <c r="F78" s="75">
        <v>16.901</v>
      </c>
      <c r="G78" s="75">
        <v>16.386</v>
      </c>
      <c r="H78" s="75">
        <f t="shared" si="12"/>
        <v>96.95284302703982</v>
      </c>
      <c r="I78" s="75"/>
      <c r="J78" s="87">
        <v>6</v>
      </c>
      <c r="K78" s="75">
        <v>138.80599999999998</v>
      </c>
      <c r="L78" s="75">
        <v>116.569</v>
      </c>
      <c r="M78" s="75">
        <v>0</v>
      </c>
      <c r="N78" s="75">
        <f t="shared" si="13"/>
      </c>
      <c r="O78" s="73" t="s">
        <v>164</v>
      </c>
      <c r="P78" s="75"/>
      <c r="Q78" s="75"/>
      <c r="R78" s="87">
        <v>1</v>
      </c>
      <c r="S78" s="75">
        <v>15.425</v>
      </c>
      <c r="T78" s="75">
        <v>14.947</v>
      </c>
      <c r="U78" s="75">
        <v>15.065</v>
      </c>
      <c r="V78" s="75">
        <f>IF(AND(T78&gt;0,U78&gt;0),U78*100/T78,"")</f>
        <v>100.78945607814278</v>
      </c>
      <c r="W78" s="75"/>
      <c r="X78" s="87">
        <v>2</v>
      </c>
      <c r="Y78" s="75">
        <v>205.119</v>
      </c>
      <c r="Z78" s="75">
        <v>208.79700000000003</v>
      </c>
      <c r="AA78" s="75">
        <v>200.312</v>
      </c>
      <c r="AB78" s="75">
        <f>IF(AND(Z78&gt;0,AA78&gt;0),AA78*100/Z78,"")</f>
        <v>95.93624429469772</v>
      </c>
    </row>
    <row r="79" spans="2:28" s="73" customFormat="1" ht="11.25" customHeight="1">
      <c r="B79" s="75"/>
      <c r="C79" s="75"/>
      <c r="D79" s="87"/>
      <c r="E79" s="75"/>
      <c r="F79" s="75"/>
      <c r="G79" s="75"/>
      <c r="H79" s="75"/>
      <c r="I79" s="75"/>
      <c r="J79" s="87"/>
      <c r="K79" s="75"/>
      <c r="L79" s="75"/>
      <c r="M79" s="75"/>
      <c r="N79" s="75"/>
      <c r="O79" s="73" t="s">
        <v>174</v>
      </c>
      <c r="P79" s="75"/>
      <c r="Q79" s="75"/>
      <c r="R79" s="87">
        <v>2</v>
      </c>
      <c r="S79" s="75">
        <v>31.967</v>
      </c>
      <c r="T79" s="75">
        <v>32.866</v>
      </c>
      <c r="U79" s="75">
        <v>31.339</v>
      </c>
      <c r="V79" s="75">
        <f>IF(AND(T79&gt;0,U79&gt;0),U79*100/T79,"")</f>
        <v>95.35386113308586</v>
      </c>
      <c r="W79" s="75"/>
      <c r="X79" s="87">
        <v>1</v>
      </c>
      <c r="Y79" s="75">
        <v>590.895</v>
      </c>
      <c r="Z79" s="75">
        <v>536.733</v>
      </c>
      <c r="AA79" s="75">
        <v>489.135</v>
      </c>
      <c r="AB79" s="75">
        <f>IF(AND(Z79&gt;0,AA79&gt;0),AA79*100/Z79,"")</f>
        <v>91.13190357216718</v>
      </c>
    </row>
    <row r="80" spans="1:28" s="73" customFormat="1" ht="11.25" customHeight="1">
      <c r="A80" s="173" t="s">
        <v>282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P80" s="75"/>
      <c r="Q80" s="75"/>
      <c r="R80" s="87"/>
      <c r="S80" s="75"/>
      <c r="T80" s="75"/>
      <c r="U80" s="75"/>
      <c r="V80" s="75"/>
      <c r="W80" s="75"/>
      <c r="X80" s="87"/>
      <c r="Y80" s="75"/>
      <c r="Z80" s="75"/>
      <c r="AA80" s="75"/>
      <c r="AB80" s="75"/>
    </row>
    <row r="81" spans="1:28" s="73" customFormat="1" ht="11.25" customHeight="1">
      <c r="A81" s="127" t="s">
        <v>283</v>
      </c>
      <c r="D81" s="76"/>
      <c r="E81" s="75"/>
      <c r="F81" s="75"/>
      <c r="G81" s="75"/>
      <c r="H81" s="75"/>
      <c r="I81" s="74"/>
      <c r="J81" s="76"/>
      <c r="K81" s="75"/>
      <c r="L81" s="75"/>
      <c r="M81" s="75"/>
      <c r="N81" s="75"/>
      <c r="O81" s="73" t="s">
        <v>182</v>
      </c>
      <c r="P81" s="75"/>
      <c r="Q81" s="75"/>
      <c r="R81" s="87"/>
      <c r="S81" s="75"/>
      <c r="T81" s="75"/>
      <c r="U81" s="75"/>
      <c r="V81" s="75"/>
      <c r="W81" s="75"/>
      <c r="X81" s="87"/>
      <c r="Y81" s="75"/>
      <c r="Z81" s="75"/>
      <c r="AA81" s="75"/>
      <c r="AB81" s="75"/>
    </row>
    <row r="82" spans="1:28" s="73" customFormat="1" ht="11.25" customHeight="1">
      <c r="A82" s="127" t="s">
        <v>284</v>
      </c>
      <c r="D82" s="76"/>
      <c r="E82" s="75"/>
      <c r="F82" s="75"/>
      <c r="G82" s="75"/>
      <c r="H82" s="75"/>
      <c r="I82" s="74"/>
      <c r="J82" s="76"/>
      <c r="K82" s="75"/>
      <c r="L82" s="75"/>
      <c r="M82" s="75"/>
      <c r="N82" s="75"/>
      <c r="O82" s="73" t="s">
        <v>183</v>
      </c>
      <c r="P82" s="75"/>
      <c r="Q82" s="75"/>
      <c r="R82" s="87">
        <v>0</v>
      </c>
      <c r="S82" s="75">
        <v>0</v>
      </c>
      <c r="T82" s="75">
        <v>0</v>
      </c>
      <c r="U82" s="75">
        <v>0</v>
      </c>
      <c r="V82" s="75">
        <f>IF(AND(T82&gt;0,U82&gt;0),U82*100/T82,"")</f>
      </c>
      <c r="W82" s="75"/>
      <c r="X82" s="87">
        <v>2</v>
      </c>
      <c r="Y82" s="75">
        <v>3496.1450000000004</v>
      </c>
      <c r="Z82" s="75">
        <v>3567.636</v>
      </c>
      <c r="AA82" s="75">
        <v>2868.2819999999997</v>
      </c>
      <c r="AB82" s="75">
        <f>IF(AND(Z82&gt;0,AA82&gt;0),AA82*100/Z82,"")</f>
        <v>80.39727147051997</v>
      </c>
    </row>
    <row r="83" spans="1:28" s="73" customFormat="1" ht="11.25" customHeight="1">
      <c r="A83" s="127" t="s">
        <v>285</v>
      </c>
      <c r="D83" s="76"/>
      <c r="E83" s="75"/>
      <c r="F83" s="75"/>
      <c r="G83" s="75"/>
      <c r="H83" s="75"/>
      <c r="I83" s="74"/>
      <c r="J83" s="76"/>
      <c r="K83" s="75"/>
      <c r="L83" s="75"/>
      <c r="M83" s="75"/>
      <c r="N83" s="75"/>
      <c r="O83" s="73" t="s">
        <v>184</v>
      </c>
      <c r="P83" s="75"/>
      <c r="Q83" s="75"/>
      <c r="R83" s="87">
        <v>0</v>
      </c>
      <c r="S83" s="75">
        <v>0</v>
      </c>
      <c r="T83" s="75">
        <v>0</v>
      </c>
      <c r="U83" s="75">
        <v>0</v>
      </c>
      <c r="V83" s="75">
        <f>IF(AND(T83&gt;0,U83&gt;0),U83*100/T83,"")</f>
      </c>
      <c r="W83" s="75"/>
      <c r="X83" s="87">
        <v>2</v>
      </c>
      <c r="Y83" s="75">
        <v>1141.5739999999998</v>
      </c>
      <c r="Z83" s="75">
        <v>1045.552</v>
      </c>
      <c r="AA83" s="75">
        <v>865.1400000000001</v>
      </c>
      <c r="AB83" s="75">
        <f>IF(AND(Z83&gt;0,AA83&gt;0),AA83*100/Z83,"")</f>
        <v>82.74480848393961</v>
      </c>
    </row>
    <row r="84" spans="1:28" s="73" customFormat="1" ht="11.25" customHeight="1">
      <c r="A84" s="127" t="s">
        <v>286</v>
      </c>
      <c r="D84" s="76"/>
      <c r="E84" s="75"/>
      <c r="F84" s="75"/>
      <c r="G84" s="75"/>
      <c r="H84" s="75"/>
      <c r="I84" s="74"/>
      <c r="J84" s="76"/>
      <c r="K84" s="75"/>
      <c r="L84" s="75"/>
      <c r="M84" s="75"/>
      <c r="N84" s="75"/>
      <c r="O84" s="73" t="s">
        <v>185</v>
      </c>
      <c r="P84" s="75"/>
      <c r="Q84" s="75"/>
      <c r="R84" s="87">
        <v>0</v>
      </c>
      <c r="S84" s="75">
        <v>0</v>
      </c>
      <c r="T84" s="75">
        <v>0</v>
      </c>
      <c r="U84" s="75">
        <v>0</v>
      </c>
      <c r="V84" s="75">
        <f>IF(AND(T84&gt;0,U84&gt;0),U84*100/T84,"")</f>
      </c>
      <c r="W84" s="75"/>
      <c r="X84" s="87">
        <v>2</v>
      </c>
      <c r="Y84" s="75">
        <v>81.556</v>
      </c>
      <c r="Z84" s="75">
        <v>87.336</v>
      </c>
      <c r="AA84" s="75">
        <v>73.305</v>
      </c>
      <c r="AB84" s="75">
        <f>IF(AND(Z84&gt;0,AA84&gt;0),AA84*100/Z84,"")</f>
        <v>83.93446001648806</v>
      </c>
    </row>
    <row r="85" spans="1:28" s="73" customFormat="1" ht="11.25" customHeight="1">
      <c r="A85" s="127" t="s">
        <v>287</v>
      </c>
      <c r="D85" s="76"/>
      <c r="E85" s="75"/>
      <c r="F85" s="75"/>
      <c r="G85" s="75"/>
      <c r="H85" s="75"/>
      <c r="I85" s="74"/>
      <c r="J85" s="76"/>
      <c r="K85" s="75"/>
      <c r="L85" s="75"/>
      <c r="M85" s="75"/>
      <c r="N85" s="75"/>
      <c r="P85" s="75"/>
      <c r="Q85" s="75"/>
      <c r="R85" s="87"/>
      <c r="S85" s="75"/>
      <c r="T85" s="75"/>
      <c r="U85" s="75"/>
      <c r="V85" s="75"/>
      <c r="W85" s="75"/>
      <c r="X85" s="87"/>
      <c r="Y85" s="75"/>
      <c r="Z85" s="75"/>
      <c r="AA85" s="75"/>
      <c r="AB85" s="75"/>
    </row>
    <row r="86" spans="1:28" s="73" customFormat="1" ht="11.25" customHeight="1">
      <c r="A86" s="127" t="s">
        <v>288</v>
      </c>
      <c r="D86" s="76"/>
      <c r="E86" s="75"/>
      <c r="F86" s="75"/>
      <c r="G86" s="75"/>
      <c r="H86" s="75"/>
      <c r="I86" s="74"/>
      <c r="J86" s="76"/>
      <c r="K86" s="75"/>
      <c r="L86" s="75"/>
      <c r="M86" s="75"/>
      <c r="N86" s="75"/>
      <c r="O86" s="73" t="s">
        <v>205</v>
      </c>
      <c r="P86" s="75"/>
      <c r="Q86" s="75"/>
      <c r="R86" s="87"/>
      <c r="S86" s="75"/>
      <c r="T86" s="75"/>
      <c r="U86" s="75"/>
      <c r="V86" s="75"/>
      <c r="W86" s="75"/>
      <c r="X86" s="87"/>
      <c r="Y86" s="75"/>
      <c r="Z86" s="75"/>
      <c r="AA86" s="75"/>
      <c r="AB86" s="75"/>
    </row>
    <row r="87" spans="1:28" s="73" customFormat="1" ht="11.25" customHeight="1">
      <c r="A87" s="127" t="s">
        <v>289</v>
      </c>
      <c r="D87" s="76"/>
      <c r="E87" s="75"/>
      <c r="F87" s="75"/>
      <c r="G87" s="75"/>
      <c r="H87" s="75"/>
      <c r="I87" s="74"/>
      <c r="J87" s="76"/>
      <c r="K87" s="75"/>
      <c r="L87" s="75"/>
      <c r="M87" s="75"/>
      <c r="N87" s="75"/>
      <c r="O87" s="73" t="s">
        <v>207</v>
      </c>
      <c r="P87" s="75"/>
      <c r="Q87" s="75"/>
      <c r="R87" s="87">
        <v>0</v>
      </c>
      <c r="S87" s="75">
        <v>0</v>
      </c>
      <c r="T87" s="75">
        <v>0</v>
      </c>
      <c r="U87" s="75">
        <v>0</v>
      </c>
      <c r="V87" s="75">
        <f>IF(AND(T87&gt;0,U87&gt;0),U87*100/T87,"")</f>
      </c>
      <c r="W87" s="75"/>
      <c r="X87" s="87">
        <v>2</v>
      </c>
      <c r="Y87" s="75">
        <v>7576.125</v>
      </c>
      <c r="Z87" s="75">
        <v>7529.313000000001</v>
      </c>
      <c r="AA87" s="75">
        <v>3612.4089999999997</v>
      </c>
      <c r="AB87" s="75">
        <f>IF(AND(Z87&gt;0,AA87&gt;0),AA87*100/Z87,"")</f>
        <v>47.97793636683718</v>
      </c>
    </row>
    <row r="88" spans="1:28" s="73" customFormat="1" ht="11.25" customHeight="1">
      <c r="A88" s="127" t="s">
        <v>290</v>
      </c>
      <c r="D88" s="76"/>
      <c r="E88" s="75"/>
      <c r="F88" s="75"/>
      <c r="G88" s="75"/>
      <c r="H88" s="75">
        <f>IF(AND(F88&gt;0,G88&gt;0),G88*100/F88,"")</f>
      </c>
      <c r="I88" s="74"/>
      <c r="J88" s="76"/>
      <c r="K88" s="75"/>
      <c r="L88" s="75"/>
      <c r="M88" s="75"/>
      <c r="N88" s="75">
        <f>IF(AND(L88&gt;0,M88&gt;0),M88*100/L88,"")</f>
      </c>
      <c r="O88" s="73" t="s">
        <v>208</v>
      </c>
      <c r="P88" s="75"/>
      <c r="Q88" s="75"/>
      <c r="R88" s="87">
        <v>0</v>
      </c>
      <c r="S88" s="75">
        <v>0</v>
      </c>
      <c r="T88" s="75">
        <v>0</v>
      </c>
      <c r="U88" s="75">
        <v>0</v>
      </c>
      <c r="V88" s="75">
        <f>IF(AND(T88&gt;0,U88&gt;0),U88*100/T88,"")</f>
      </c>
      <c r="W88" s="75"/>
      <c r="X88" s="87">
        <v>2</v>
      </c>
      <c r="Y88" s="75">
        <v>1370.182</v>
      </c>
      <c r="Z88" s="75">
        <v>1489.3509999999999</v>
      </c>
      <c r="AA88" s="75">
        <v>659.761</v>
      </c>
      <c r="AB88" s="75">
        <f>IF(AND(Z88&gt;0,AA88&gt;0),AA88*100/Z88,"")</f>
        <v>44.29855688820164</v>
      </c>
    </row>
    <row r="89" spans="1:28" s="73" customFormat="1" ht="11.25" customHeight="1">
      <c r="A89" s="127" t="s">
        <v>291</v>
      </c>
      <c r="D89" s="76"/>
      <c r="E89" s="75"/>
      <c r="F89" s="75"/>
      <c r="G89" s="75"/>
      <c r="H89" s="75">
        <f>IF(AND(F89&gt;0,G89&gt;0),G89*100/F89,"")</f>
      </c>
      <c r="I89" s="74"/>
      <c r="J89" s="76"/>
      <c r="K89" s="75"/>
      <c r="L89" s="75"/>
      <c r="M89" s="75"/>
      <c r="N89" s="75">
        <f>IF(AND(L89&gt;0,M89&gt;0),M89*100/L89,"")</f>
      </c>
      <c r="P89" s="75"/>
      <c r="Q89" s="75"/>
      <c r="R89" s="87"/>
      <c r="S89" s="75"/>
      <c r="T89" s="75"/>
      <c r="U89" s="75"/>
      <c r="V89" s="75"/>
      <c r="W89" s="75"/>
      <c r="X89" s="87"/>
      <c r="Y89" s="75"/>
      <c r="Z89" s="75"/>
      <c r="AA89" s="75"/>
      <c r="AB89" s="75"/>
    </row>
    <row r="90" spans="1:28" ht="11.25" customHeight="1">
      <c r="A90" s="127" t="s">
        <v>292</v>
      </c>
      <c r="B90" s="73"/>
      <c r="C90" s="73"/>
      <c r="D90" s="76"/>
      <c r="E90" s="75"/>
      <c r="F90" s="75"/>
      <c r="G90" s="75"/>
      <c r="H90" s="75">
        <f aca="true" t="shared" si="14" ref="H90:H119">IF(AND(F90&gt;0,G90&gt;0),G90*100/F90,"")</f>
      </c>
      <c r="I90" s="74"/>
      <c r="J90" s="76"/>
      <c r="K90" s="75"/>
      <c r="L90" s="75"/>
      <c r="M90" s="75"/>
      <c r="N90" s="75">
        <f aca="true" t="shared" si="15" ref="N90:N119">IF(AND(L90&gt;0,M90&gt;0),M90*100/L90,"")</f>
      </c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</row>
    <row r="91" spans="1:28" ht="11.25" customHeight="1">
      <c r="A91" s="127" t="s">
        <v>293</v>
      </c>
      <c r="B91" s="73"/>
      <c r="C91" s="73"/>
      <c r="D91" s="76"/>
      <c r="E91" s="75"/>
      <c r="F91" s="75"/>
      <c r="G91" s="75"/>
      <c r="H91" s="75">
        <f t="shared" si="14"/>
      </c>
      <c r="I91" s="74"/>
      <c r="J91" s="76"/>
      <c r="K91" s="75"/>
      <c r="L91" s="75"/>
      <c r="M91" s="75"/>
      <c r="N91" s="75">
        <f t="shared" si="15"/>
      </c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</row>
    <row r="92" spans="1:28" ht="11.25" customHeight="1">
      <c r="A92" s="173" t="s">
        <v>294</v>
      </c>
      <c r="B92" s="173"/>
      <c r="C92" s="173"/>
      <c r="D92" s="173"/>
      <c r="E92" s="173"/>
      <c r="F92" s="173"/>
      <c r="G92" s="173"/>
      <c r="H92" s="173">
        <f t="shared" si="14"/>
      </c>
      <c r="I92" s="173"/>
      <c r="J92" s="173"/>
      <c r="K92" s="173"/>
      <c r="L92" s="173"/>
      <c r="M92" s="173"/>
      <c r="N92" s="173">
        <f t="shared" si="15"/>
      </c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</row>
    <row r="93" spans="1:28" ht="11.25" customHeight="1">
      <c r="A93" s="173" t="s">
        <v>295</v>
      </c>
      <c r="B93" s="173"/>
      <c r="C93" s="173"/>
      <c r="D93" s="173"/>
      <c r="E93" s="173"/>
      <c r="F93" s="173"/>
      <c r="G93" s="173"/>
      <c r="H93" s="173">
        <f t="shared" si="14"/>
      </c>
      <c r="I93" s="173"/>
      <c r="J93" s="173"/>
      <c r="K93" s="173"/>
      <c r="L93" s="173"/>
      <c r="M93" s="173"/>
      <c r="N93" s="173">
        <f t="shared" si="15"/>
      </c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</row>
    <row r="94" spans="1:28" ht="11.25" customHeight="1">
      <c r="A94" s="127" t="s">
        <v>311</v>
      </c>
      <c r="B94" s="73"/>
      <c r="C94" s="73"/>
      <c r="D94" s="76"/>
      <c r="E94" s="75"/>
      <c r="F94" s="75"/>
      <c r="G94" s="75"/>
      <c r="H94" s="75">
        <f t="shared" si="14"/>
      </c>
      <c r="I94" s="74"/>
      <c r="J94" s="76"/>
      <c r="K94" s="75"/>
      <c r="L94" s="75"/>
      <c r="M94" s="75"/>
      <c r="N94" s="75">
        <f t="shared" si="15"/>
      </c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</row>
    <row r="95" spans="1:28" ht="11.25" customHeight="1">
      <c r="A95" s="127" t="s">
        <v>296</v>
      </c>
      <c r="B95" s="73"/>
      <c r="C95" s="73"/>
      <c r="D95" s="76"/>
      <c r="E95" s="75"/>
      <c r="F95" s="75"/>
      <c r="G95" s="75"/>
      <c r="H95" s="75">
        <f t="shared" si="14"/>
      </c>
      <c r="I95" s="74"/>
      <c r="J95" s="76"/>
      <c r="K95" s="75"/>
      <c r="L95" s="75"/>
      <c r="M95" s="75"/>
      <c r="N95" s="75">
        <f t="shared" si="15"/>
      </c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</row>
    <row r="96" spans="1:28" ht="11.25" customHeight="1">
      <c r="A96" s="173" t="s">
        <v>297</v>
      </c>
      <c r="B96" s="173"/>
      <c r="C96" s="173"/>
      <c r="D96" s="173"/>
      <c r="E96" s="173"/>
      <c r="F96" s="173"/>
      <c r="G96" s="173"/>
      <c r="H96" s="173">
        <f t="shared" si="14"/>
      </c>
      <c r="I96" s="173"/>
      <c r="J96" s="173"/>
      <c r="K96" s="173"/>
      <c r="L96" s="173"/>
      <c r="M96" s="173"/>
      <c r="N96" s="173">
        <f t="shared" si="15"/>
      </c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</row>
    <row r="97" spans="1:28" ht="11.25" customHeight="1">
      <c r="A97" s="173" t="s">
        <v>298</v>
      </c>
      <c r="B97" s="173"/>
      <c r="C97" s="173"/>
      <c r="D97" s="173"/>
      <c r="E97" s="173"/>
      <c r="F97" s="173"/>
      <c r="G97" s="173"/>
      <c r="H97" s="173">
        <f t="shared" si="14"/>
      </c>
      <c r="I97" s="173"/>
      <c r="J97" s="173"/>
      <c r="K97" s="173"/>
      <c r="L97" s="173"/>
      <c r="M97" s="173"/>
      <c r="N97" s="173">
        <f t="shared" si="15"/>
      </c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</row>
    <row r="98" spans="1:28" ht="11.25" customHeight="1">
      <c r="A98" s="73"/>
      <c r="B98" s="73"/>
      <c r="C98" s="73"/>
      <c r="D98" s="76"/>
      <c r="E98" s="75"/>
      <c r="F98" s="75"/>
      <c r="G98" s="75"/>
      <c r="H98" s="75">
        <f t="shared" si="14"/>
      </c>
      <c r="I98" s="74"/>
      <c r="J98" s="76"/>
      <c r="K98" s="75"/>
      <c r="L98" s="75"/>
      <c r="M98" s="75"/>
      <c r="N98" s="75">
        <f t="shared" si="15"/>
      </c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</row>
    <row r="99" spans="1:28" ht="11.25" customHeight="1">
      <c r="A99" s="73"/>
      <c r="B99" s="73"/>
      <c r="C99" s="73"/>
      <c r="D99" s="76"/>
      <c r="E99" s="75"/>
      <c r="F99" s="75"/>
      <c r="G99" s="75"/>
      <c r="H99" s="75">
        <f t="shared" si="14"/>
      </c>
      <c r="I99" s="74"/>
      <c r="J99" s="76"/>
      <c r="K99" s="75"/>
      <c r="L99" s="75"/>
      <c r="M99" s="75"/>
      <c r="N99" s="75">
        <f t="shared" si="15"/>
      </c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</row>
    <row r="100" spans="1:28" ht="11.25" customHeight="1">
      <c r="A100" s="73"/>
      <c r="B100" s="73"/>
      <c r="C100" s="73"/>
      <c r="D100" s="76"/>
      <c r="E100" s="75"/>
      <c r="F100" s="75"/>
      <c r="G100" s="75"/>
      <c r="H100" s="75">
        <f t="shared" si="14"/>
      </c>
      <c r="I100" s="74"/>
      <c r="J100" s="76"/>
      <c r="K100" s="75"/>
      <c r="L100" s="75"/>
      <c r="M100" s="75"/>
      <c r="N100" s="75">
        <f t="shared" si="15"/>
      </c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</row>
    <row r="101" spans="1:28" ht="11.25" customHeight="1">
      <c r="A101" s="73"/>
      <c r="B101" s="73"/>
      <c r="C101" s="73"/>
      <c r="D101" s="76"/>
      <c r="E101" s="75"/>
      <c r="F101" s="75"/>
      <c r="G101" s="75"/>
      <c r="H101" s="75">
        <f t="shared" si="14"/>
      </c>
      <c r="I101" s="74"/>
      <c r="J101" s="76"/>
      <c r="K101" s="75"/>
      <c r="L101" s="75"/>
      <c r="M101" s="75"/>
      <c r="N101" s="75">
        <f t="shared" si="15"/>
      </c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</row>
    <row r="102" spans="1:28" ht="11.25" customHeight="1">
      <c r="A102" s="73"/>
      <c r="B102" s="73"/>
      <c r="C102" s="73"/>
      <c r="D102" s="76"/>
      <c r="E102" s="75"/>
      <c r="F102" s="75"/>
      <c r="G102" s="75"/>
      <c r="H102" s="75">
        <f t="shared" si="14"/>
      </c>
      <c r="I102" s="74"/>
      <c r="J102" s="76"/>
      <c r="K102" s="75"/>
      <c r="L102" s="75"/>
      <c r="M102" s="75"/>
      <c r="N102" s="75">
        <f t="shared" si="15"/>
      </c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</row>
    <row r="103" spans="1:28" ht="11.25" customHeight="1">
      <c r="A103" s="73"/>
      <c r="B103" s="73"/>
      <c r="C103" s="73"/>
      <c r="D103" s="76"/>
      <c r="E103" s="75"/>
      <c r="F103" s="75"/>
      <c r="G103" s="75"/>
      <c r="H103" s="75">
        <f t="shared" si="14"/>
      </c>
      <c r="I103" s="74"/>
      <c r="J103" s="76"/>
      <c r="K103" s="75"/>
      <c r="L103" s="75"/>
      <c r="M103" s="75"/>
      <c r="N103" s="75">
        <f t="shared" si="15"/>
      </c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</row>
    <row r="104" spans="1:28" ht="11.25" customHeight="1">
      <c r="A104" s="73"/>
      <c r="B104" s="73"/>
      <c r="C104" s="73"/>
      <c r="D104" s="76"/>
      <c r="E104" s="75"/>
      <c r="F104" s="75"/>
      <c r="G104" s="75"/>
      <c r="H104" s="75">
        <f t="shared" si="14"/>
      </c>
      <c r="I104" s="74"/>
      <c r="J104" s="76"/>
      <c r="K104" s="75"/>
      <c r="L104" s="75"/>
      <c r="M104" s="75"/>
      <c r="N104" s="75">
        <f t="shared" si="15"/>
      </c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</row>
    <row r="105" spans="1:28" ht="11.25" customHeight="1">
      <c r="A105" s="73"/>
      <c r="B105" s="73"/>
      <c r="C105" s="73"/>
      <c r="D105" s="76"/>
      <c r="E105" s="75"/>
      <c r="F105" s="75"/>
      <c r="G105" s="75"/>
      <c r="H105" s="75">
        <f t="shared" si="14"/>
      </c>
      <c r="I105" s="74"/>
      <c r="J105" s="76"/>
      <c r="K105" s="75"/>
      <c r="L105" s="75"/>
      <c r="M105" s="75"/>
      <c r="N105" s="75">
        <f t="shared" si="15"/>
      </c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</row>
    <row r="106" spans="1:28" ht="11.25" customHeight="1">
      <c r="A106" s="73"/>
      <c r="B106" s="73"/>
      <c r="C106" s="73"/>
      <c r="D106" s="76"/>
      <c r="E106" s="75"/>
      <c r="F106" s="75"/>
      <c r="G106" s="75"/>
      <c r="H106" s="75">
        <f t="shared" si="14"/>
      </c>
      <c r="I106" s="74"/>
      <c r="J106" s="76"/>
      <c r="K106" s="75"/>
      <c r="L106" s="75"/>
      <c r="M106" s="75"/>
      <c r="N106" s="75">
        <f t="shared" si="15"/>
      </c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</row>
    <row r="107" spans="1:28" ht="11.25" customHeight="1">
      <c r="A107" s="73"/>
      <c r="B107" s="73"/>
      <c r="C107" s="73"/>
      <c r="D107" s="76"/>
      <c r="E107" s="75"/>
      <c r="F107" s="75"/>
      <c r="G107" s="75"/>
      <c r="H107" s="75">
        <f t="shared" si="14"/>
      </c>
      <c r="I107" s="74"/>
      <c r="J107" s="76"/>
      <c r="K107" s="75"/>
      <c r="L107" s="75"/>
      <c r="M107" s="75"/>
      <c r="N107" s="75">
        <f t="shared" si="15"/>
      </c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</row>
    <row r="108" spans="1:28" ht="11.25" customHeight="1">
      <c r="A108" s="73"/>
      <c r="B108" s="73"/>
      <c r="C108" s="73"/>
      <c r="D108" s="76"/>
      <c r="E108" s="75"/>
      <c r="F108" s="75"/>
      <c r="G108" s="75"/>
      <c r="H108" s="75">
        <f t="shared" si="14"/>
      </c>
      <c r="I108" s="74"/>
      <c r="J108" s="76"/>
      <c r="K108" s="75"/>
      <c r="L108" s="75"/>
      <c r="M108" s="75"/>
      <c r="N108" s="75">
        <f t="shared" si="15"/>
      </c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</row>
    <row r="109" spans="1:28" ht="11.25" customHeight="1">
      <c r="A109" s="73"/>
      <c r="B109" s="73"/>
      <c r="C109" s="73"/>
      <c r="D109" s="76"/>
      <c r="E109" s="75"/>
      <c r="F109" s="75"/>
      <c r="G109" s="75"/>
      <c r="H109" s="75">
        <f t="shared" si="14"/>
      </c>
      <c r="I109" s="74"/>
      <c r="J109" s="76"/>
      <c r="K109" s="75"/>
      <c r="L109" s="75"/>
      <c r="M109" s="75"/>
      <c r="N109" s="75">
        <f t="shared" si="15"/>
      </c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</row>
    <row r="110" spans="1:28" ht="11.25" customHeight="1">
      <c r="A110" s="73"/>
      <c r="B110" s="73"/>
      <c r="C110" s="73"/>
      <c r="D110" s="76"/>
      <c r="E110" s="75"/>
      <c r="F110" s="75"/>
      <c r="G110" s="75"/>
      <c r="H110" s="75">
        <f t="shared" si="14"/>
      </c>
      <c r="I110" s="74"/>
      <c r="J110" s="76"/>
      <c r="K110" s="75"/>
      <c r="L110" s="75"/>
      <c r="M110" s="75"/>
      <c r="N110" s="75">
        <f t="shared" si="15"/>
      </c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</row>
    <row r="111" spans="1:28" ht="11.25" customHeight="1">
      <c r="A111" s="73"/>
      <c r="B111" s="73"/>
      <c r="C111" s="73"/>
      <c r="D111" s="76"/>
      <c r="E111" s="75"/>
      <c r="F111" s="75"/>
      <c r="G111" s="75"/>
      <c r="H111" s="75">
        <f t="shared" si="14"/>
      </c>
      <c r="I111" s="74"/>
      <c r="J111" s="76"/>
      <c r="K111" s="75"/>
      <c r="L111" s="75"/>
      <c r="M111" s="75"/>
      <c r="N111" s="75">
        <f t="shared" si="15"/>
      </c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</row>
    <row r="112" spans="1:28" ht="11.25" customHeight="1">
      <c r="A112" s="73"/>
      <c r="B112" s="73"/>
      <c r="C112" s="73"/>
      <c r="D112" s="76"/>
      <c r="E112" s="75"/>
      <c r="F112" s="75"/>
      <c r="G112" s="75"/>
      <c r="H112" s="75">
        <f t="shared" si="14"/>
      </c>
      <c r="I112" s="74"/>
      <c r="J112" s="76"/>
      <c r="K112" s="75"/>
      <c r="L112" s="75"/>
      <c r="M112" s="75"/>
      <c r="N112" s="75">
        <f t="shared" si="15"/>
      </c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</row>
    <row r="113" spans="1:28" ht="12">
      <c r="A113" s="73"/>
      <c r="B113" s="73"/>
      <c r="C113" s="73"/>
      <c r="D113" s="76"/>
      <c r="E113" s="75"/>
      <c r="F113" s="75"/>
      <c r="G113" s="75"/>
      <c r="H113" s="75">
        <f t="shared" si="14"/>
      </c>
      <c r="I113" s="74"/>
      <c r="J113" s="76"/>
      <c r="K113" s="75"/>
      <c r="L113" s="75"/>
      <c r="M113" s="75"/>
      <c r="N113" s="75">
        <f t="shared" si="15"/>
      </c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</row>
    <row r="114" spans="1:28" ht="12">
      <c r="A114" s="73"/>
      <c r="B114" s="73"/>
      <c r="C114" s="73"/>
      <c r="D114" s="76"/>
      <c r="E114" s="75"/>
      <c r="F114" s="75"/>
      <c r="G114" s="75"/>
      <c r="H114" s="75">
        <f t="shared" si="14"/>
      </c>
      <c r="I114" s="74"/>
      <c r="J114" s="76"/>
      <c r="K114" s="75"/>
      <c r="L114" s="75"/>
      <c r="M114" s="75"/>
      <c r="N114" s="75">
        <f t="shared" si="15"/>
      </c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</row>
    <row r="115" spans="1:28" ht="12">
      <c r="A115" s="73"/>
      <c r="B115" s="73"/>
      <c r="C115" s="73"/>
      <c r="D115" s="76"/>
      <c r="E115" s="75"/>
      <c r="F115" s="75"/>
      <c r="G115" s="75"/>
      <c r="H115" s="75">
        <f t="shared" si="14"/>
      </c>
      <c r="I115" s="74"/>
      <c r="J115" s="76"/>
      <c r="K115" s="75"/>
      <c r="L115" s="75"/>
      <c r="M115" s="75"/>
      <c r="N115" s="75">
        <f t="shared" si="15"/>
      </c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</row>
    <row r="116" spans="1:28" ht="12">
      <c r="A116" s="73"/>
      <c r="B116" s="73"/>
      <c r="C116" s="73"/>
      <c r="D116" s="76"/>
      <c r="E116" s="75"/>
      <c r="F116" s="75"/>
      <c r="G116" s="75"/>
      <c r="H116" s="75">
        <f t="shared" si="14"/>
      </c>
      <c r="I116" s="74"/>
      <c r="J116" s="76"/>
      <c r="K116" s="75"/>
      <c r="L116" s="75"/>
      <c r="M116" s="75"/>
      <c r="N116" s="75">
        <f t="shared" si="15"/>
      </c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1:28" ht="12">
      <c r="A117" s="73"/>
      <c r="B117" s="73"/>
      <c r="C117" s="73"/>
      <c r="D117" s="76"/>
      <c r="E117" s="75"/>
      <c r="F117" s="75"/>
      <c r="G117" s="75"/>
      <c r="H117" s="75">
        <f t="shared" si="14"/>
      </c>
      <c r="I117" s="74"/>
      <c r="J117" s="76"/>
      <c r="K117" s="75"/>
      <c r="L117" s="75"/>
      <c r="M117" s="75"/>
      <c r="N117" s="75">
        <f t="shared" si="15"/>
      </c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spans="1:28" ht="12">
      <c r="A118" s="73"/>
      <c r="B118" s="73"/>
      <c r="C118" s="73"/>
      <c r="D118" s="76"/>
      <c r="E118" s="75"/>
      <c r="F118" s="75"/>
      <c r="G118" s="75"/>
      <c r="H118" s="75">
        <f t="shared" si="14"/>
      </c>
      <c r="I118" s="74"/>
      <c r="J118" s="76"/>
      <c r="K118" s="75"/>
      <c r="L118" s="75"/>
      <c r="M118" s="75"/>
      <c r="N118" s="75">
        <f t="shared" si="15"/>
      </c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</row>
    <row r="119" spans="1:28" ht="12">
      <c r="A119" s="73"/>
      <c r="B119" s="73"/>
      <c r="C119" s="73"/>
      <c r="D119" s="76"/>
      <c r="E119" s="75"/>
      <c r="F119" s="75"/>
      <c r="G119" s="75"/>
      <c r="H119" s="75">
        <f t="shared" si="14"/>
      </c>
      <c r="I119" s="74"/>
      <c r="J119" s="76"/>
      <c r="K119" s="75"/>
      <c r="L119" s="75"/>
      <c r="M119" s="75"/>
      <c r="N119" s="75">
        <f t="shared" si="15"/>
      </c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</row>
    <row r="120" spans="1:28" ht="12">
      <c r="A120" s="73"/>
      <c r="B120" s="82"/>
      <c r="C120" s="73"/>
      <c r="D120" s="74"/>
      <c r="E120" s="75"/>
      <c r="F120" s="75"/>
      <c r="G120" s="75"/>
      <c r="H120" s="75"/>
      <c r="I120" s="74"/>
      <c r="J120" s="74"/>
      <c r="K120" s="83"/>
      <c r="L120" s="83"/>
      <c r="M120" s="83"/>
      <c r="N120" s="74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</row>
    <row r="121" spans="1:28" ht="12">
      <c r="A121" s="73"/>
      <c r="B121" s="73"/>
      <c r="C121" s="73"/>
      <c r="D121" s="74"/>
      <c r="E121" s="75"/>
      <c r="F121" s="75"/>
      <c r="G121" s="75"/>
      <c r="H121" s="75"/>
      <c r="I121" s="74"/>
      <c r="J121" s="74"/>
      <c r="K121" s="74"/>
      <c r="L121" s="74"/>
      <c r="M121" s="74"/>
      <c r="N121" s="74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</row>
    <row r="122" spans="1:28" ht="12">
      <c r="A122" s="77"/>
      <c r="B122" s="73"/>
      <c r="C122" s="73"/>
      <c r="D122" s="74"/>
      <c r="E122" s="75"/>
      <c r="F122" s="75"/>
      <c r="G122" s="75"/>
      <c r="H122" s="75"/>
      <c r="I122" s="74"/>
      <c r="J122" s="74"/>
      <c r="K122" s="74"/>
      <c r="L122" s="74"/>
      <c r="M122" s="74"/>
      <c r="N122" s="74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</row>
    <row r="123" spans="1:28" ht="12">
      <c r="A123" s="77"/>
      <c r="B123" s="73"/>
      <c r="C123" s="73"/>
      <c r="D123" s="74"/>
      <c r="E123" s="75"/>
      <c r="F123" s="75"/>
      <c r="G123" s="75"/>
      <c r="H123" s="75"/>
      <c r="I123" s="74"/>
      <c r="J123" s="74"/>
      <c r="K123" s="74"/>
      <c r="L123" s="74"/>
      <c r="M123" s="74"/>
      <c r="N123" s="74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</row>
    <row r="124" spans="1:28" ht="12">
      <c r="A124" s="77"/>
      <c r="B124" s="73"/>
      <c r="C124" s="73"/>
      <c r="D124" s="74"/>
      <c r="E124" s="75"/>
      <c r="F124" s="75"/>
      <c r="G124" s="75"/>
      <c r="H124" s="75"/>
      <c r="I124" s="74"/>
      <c r="J124" s="74"/>
      <c r="K124" s="74"/>
      <c r="L124" s="74"/>
      <c r="M124" s="74"/>
      <c r="N124" s="74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</row>
    <row r="125" spans="1:28" ht="12">
      <c r="A125" s="77"/>
      <c r="B125" s="73"/>
      <c r="C125" s="73"/>
      <c r="D125" s="74"/>
      <c r="E125" s="75"/>
      <c r="F125" s="75"/>
      <c r="G125" s="75"/>
      <c r="H125" s="75"/>
      <c r="I125" s="74"/>
      <c r="J125" s="74"/>
      <c r="K125" s="74"/>
      <c r="L125" s="74"/>
      <c r="M125" s="74"/>
      <c r="N125" s="74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</row>
    <row r="126" spans="14:28" ht="12">
      <c r="N126" s="74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</row>
    <row r="127" spans="14:28" ht="12.75">
      <c r="N127" s="60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</row>
    <row r="128" spans="14:28" ht="12.75">
      <c r="N128" s="78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</row>
    <row r="129" spans="14:28" ht="12.75">
      <c r="N129" s="78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</row>
    <row r="130" spans="14:28" ht="12.75">
      <c r="N130" s="78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</row>
    <row r="131" spans="14:28" ht="12.75">
      <c r="N131" s="78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</row>
    <row r="132" spans="14:28" ht="12.75">
      <c r="N132" s="78"/>
      <c r="O132" s="84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</row>
    <row r="133" spans="14:28" ht="12.75">
      <c r="N133" s="78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</row>
    <row r="134" spans="14:28" ht="12.75">
      <c r="N134" s="78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</row>
    <row r="135" spans="14:28" ht="12.75">
      <c r="N135" s="78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</row>
    <row r="136" spans="14:28" ht="12.75">
      <c r="N136" s="78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</row>
    <row r="137" spans="14:28" ht="12.75">
      <c r="N137" s="78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</row>
    <row r="138" spans="14:28" ht="12.75">
      <c r="N138" s="78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</row>
    <row r="139" ht="12.75">
      <c r="N139" s="78"/>
    </row>
  </sheetData>
  <sheetProtection/>
  <mergeCells count="11">
    <mergeCell ref="R4:V4"/>
    <mergeCell ref="X4:AB4"/>
    <mergeCell ref="R72:V72"/>
    <mergeCell ref="X72:AB72"/>
    <mergeCell ref="A80:N80"/>
    <mergeCell ref="A97:N97"/>
    <mergeCell ref="A96:N96"/>
    <mergeCell ref="A93:N93"/>
    <mergeCell ref="A92:N92"/>
    <mergeCell ref="D4:H4"/>
    <mergeCell ref="J4:N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9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13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30</v>
      </c>
      <c r="D26" s="36">
        <v>25</v>
      </c>
      <c r="E26" s="36">
        <v>20</v>
      </c>
      <c r="F26" s="37">
        <v>80</v>
      </c>
      <c r="G26" s="38"/>
      <c r="H26" s="129">
        <v>1.208</v>
      </c>
      <c r="I26" s="130">
        <v>0.96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>
        <v>30</v>
      </c>
      <c r="E28" s="28">
        <v>30</v>
      </c>
      <c r="F28" s="29"/>
      <c r="G28" s="29"/>
      <c r="H28" s="128"/>
      <c r="I28" s="128">
        <v>1.28</v>
      </c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12</v>
      </c>
      <c r="D30" s="28">
        <v>10</v>
      </c>
      <c r="E30" s="28">
        <v>10</v>
      </c>
      <c r="F30" s="29"/>
      <c r="G30" s="29"/>
      <c r="H30" s="128">
        <v>0.566</v>
      </c>
      <c r="I30" s="128">
        <v>0.326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12</v>
      </c>
      <c r="D31" s="36">
        <v>40</v>
      </c>
      <c r="E31" s="36">
        <v>40</v>
      </c>
      <c r="F31" s="37">
        <v>100</v>
      </c>
      <c r="G31" s="38"/>
      <c r="H31" s="129">
        <v>0.566</v>
      </c>
      <c r="I31" s="130">
        <v>1.606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104</v>
      </c>
      <c r="D33" s="28">
        <v>80</v>
      </c>
      <c r="E33" s="28">
        <v>80</v>
      </c>
      <c r="F33" s="29"/>
      <c r="G33" s="29"/>
      <c r="H33" s="128">
        <v>3.561</v>
      </c>
      <c r="I33" s="128">
        <v>2.385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16</v>
      </c>
      <c r="D34" s="28">
        <v>16</v>
      </c>
      <c r="E34" s="28">
        <v>15</v>
      </c>
      <c r="F34" s="29"/>
      <c r="G34" s="29"/>
      <c r="H34" s="128">
        <v>0.565</v>
      </c>
      <c r="I34" s="128">
        <v>0.565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23</v>
      </c>
      <c r="D35" s="28">
        <v>19</v>
      </c>
      <c r="E35" s="28">
        <v>19</v>
      </c>
      <c r="F35" s="139"/>
      <c r="G35" s="29"/>
      <c r="H35" s="128">
        <v>0.913</v>
      </c>
      <c r="I35" s="128">
        <v>0.768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207</v>
      </c>
      <c r="D36" s="28">
        <v>207</v>
      </c>
      <c r="E36" s="28">
        <v>220</v>
      </c>
      <c r="F36" s="29"/>
      <c r="G36" s="29"/>
      <c r="H36" s="128">
        <v>6.596</v>
      </c>
      <c r="I36" s="128">
        <v>6.596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350</v>
      </c>
      <c r="D37" s="36">
        <v>322</v>
      </c>
      <c r="E37" s="36">
        <v>334</v>
      </c>
      <c r="F37" s="37">
        <v>103.72670807453416</v>
      </c>
      <c r="G37" s="38"/>
      <c r="H37" s="129">
        <v>11.635</v>
      </c>
      <c r="I37" s="130">
        <v>10.314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7</v>
      </c>
      <c r="D39" s="36">
        <v>7</v>
      </c>
      <c r="E39" s="36">
        <v>7</v>
      </c>
      <c r="F39" s="37">
        <v>100</v>
      </c>
      <c r="G39" s="38"/>
      <c r="H39" s="129">
        <v>0.191</v>
      </c>
      <c r="I39" s="130">
        <v>0.19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>
        <v>33</v>
      </c>
      <c r="D42" s="28">
        <v>32</v>
      </c>
      <c r="E42" s="28">
        <v>31</v>
      </c>
      <c r="F42" s="29"/>
      <c r="G42" s="29"/>
      <c r="H42" s="128">
        <v>1.073</v>
      </c>
      <c r="I42" s="128">
        <v>1.008</v>
      </c>
      <c r="J42" s="128"/>
      <c r="K42" s="30"/>
    </row>
    <row r="43" spans="1:11" s="31" customFormat="1" ht="11.25" customHeight="1">
      <c r="A43" s="33" t="s">
        <v>32</v>
      </c>
      <c r="B43" s="27"/>
      <c r="C43" s="28">
        <v>6</v>
      </c>
      <c r="D43" s="28">
        <v>7</v>
      </c>
      <c r="E43" s="28">
        <v>8</v>
      </c>
      <c r="F43" s="29"/>
      <c r="G43" s="29"/>
      <c r="H43" s="128">
        <v>0.09</v>
      </c>
      <c r="I43" s="128">
        <v>0.105</v>
      </c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>
        <v>1</v>
      </c>
      <c r="D45" s="28">
        <v>1</v>
      </c>
      <c r="E45" s="28">
        <v>2</v>
      </c>
      <c r="F45" s="29"/>
      <c r="G45" s="29"/>
      <c r="H45" s="128">
        <v>0.025</v>
      </c>
      <c r="I45" s="128">
        <v>0.028</v>
      </c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13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>
        <v>59</v>
      </c>
      <c r="D47" s="28">
        <v>89</v>
      </c>
      <c r="E47" s="28">
        <v>80</v>
      </c>
      <c r="F47" s="29"/>
      <c r="G47" s="29"/>
      <c r="H47" s="128">
        <v>2.36</v>
      </c>
      <c r="I47" s="128">
        <v>3.56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10</v>
      </c>
      <c r="D48" s="28">
        <v>21</v>
      </c>
      <c r="E48" s="28">
        <v>20</v>
      </c>
      <c r="F48" s="29"/>
      <c r="G48" s="29"/>
      <c r="H48" s="128">
        <v>0.26</v>
      </c>
      <c r="I48" s="128">
        <v>0.546</v>
      </c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109</v>
      </c>
      <c r="D50" s="36">
        <v>150</v>
      </c>
      <c r="E50" s="36">
        <v>141</v>
      </c>
      <c r="F50" s="37">
        <v>94</v>
      </c>
      <c r="G50" s="38"/>
      <c r="H50" s="129">
        <v>3.808</v>
      </c>
      <c r="I50" s="130">
        <v>5.247000000000001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200</v>
      </c>
      <c r="D54" s="28">
        <v>125</v>
      </c>
      <c r="E54" s="28">
        <v>125</v>
      </c>
      <c r="F54" s="29"/>
      <c r="G54" s="29"/>
      <c r="H54" s="128">
        <v>10</v>
      </c>
      <c r="I54" s="128">
        <v>5.06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178</v>
      </c>
      <c r="D55" s="28">
        <v>162</v>
      </c>
      <c r="E55" s="28">
        <v>162</v>
      </c>
      <c r="F55" s="29"/>
      <c r="G55" s="29"/>
      <c r="H55" s="128">
        <v>8.75</v>
      </c>
      <c r="I55" s="128">
        <v>8.75</v>
      </c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27</v>
      </c>
      <c r="D58" s="28">
        <v>15</v>
      </c>
      <c r="E58" s="28">
        <v>15</v>
      </c>
      <c r="F58" s="29"/>
      <c r="G58" s="29"/>
      <c r="H58" s="128">
        <v>1.485</v>
      </c>
      <c r="I58" s="128">
        <v>0.675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405</v>
      </c>
      <c r="D59" s="36">
        <v>302</v>
      </c>
      <c r="E59" s="36">
        <v>302</v>
      </c>
      <c r="F59" s="37">
        <v>100</v>
      </c>
      <c r="G59" s="38"/>
      <c r="H59" s="129">
        <v>20.235</v>
      </c>
      <c r="I59" s="130">
        <v>14.485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118</v>
      </c>
      <c r="D61" s="28">
        <v>120</v>
      </c>
      <c r="E61" s="28">
        <v>130</v>
      </c>
      <c r="F61" s="29"/>
      <c r="G61" s="29"/>
      <c r="H61" s="128">
        <v>4.248</v>
      </c>
      <c r="I61" s="128">
        <v>3.5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136</v>
      </c>
      <c r="D62" s="28">
        <v>148</v>
      </c>
      <c r="E62" s="28">
        <v>136</v>
      </c>
      <c r="F62" s="29"/>
      <c r="G62" s="29"/>
      <c r="H62" s="128">
        <v>2.876</v>
      </c>
      <c r="I62" s="128">
        <v>3.156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1128</v>
      </c>
      <c r="D63" s="28">
        <v>1121</v>
      </c>
      <c r="E63" s="28">
        <v>1121</v>
      </c>
      <c r="F63" s="29"/>
      <c r="G63" s="29"/>
      <c r="H63" s="128">
        <v>83.273</v>
      </c>
      <c r="I63" s="128">
        <v>43.368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1382</v>
      </c>
      <c r="D64" s="36">
        <v>1389</v>
      </c>
      <c r="E64" s="36">
        <v>1387</v>
      </c>
      <c r="F64" s="37">
        <v>99.85601151907848</v>
      </c>
      <c r="G64" s="38"/>
      <c r="H64" s="129">
        <v>90.39699999999999</v>
      </c>
      <c r="I64" s="130">
        <v>50.024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603</v>
      </c>
      <c r="D66" s="36">
        <v>720</v>
      </c>
      <c r="E66" s="36">
        <v>670</v>
      </c>
      <c r="F66" s="37">
        <v>93.05555555555556</v>
      </c>
      <c r="G66" s="38"/>
      <c r="H66" s="129">
        <v>30.15</v>
      </c>
      <c r="I66" s="130">
        <v>27.36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13</v>
      </c>
      <c r="D72" s="28">
        <v>27</v>
      </c>
      <c r="E72" s="28">
        <v>27</v>
      </c>
      <c r="F72" s="29"/>
      <c r="G72" s="29"/>
      <c r="H72" s="128">
        <v>0.24</v>
      </c>
      <c r="I72" s="128">
        <v>0.65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78</v>
      </c>
      <c r="D73" s="28">
        <v>80</v>
      </c>
      <c r="E73" s="28">
        <v>80</v>
      </c>
      <c r="F73" s="29"/>
      <c r="G73" s="29"/>
      <c r="H73" s="128">
        <v>2.904</v>
      </c>
      <c r="I73" s="128">
        <v>2.9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339</v>
      </c>
      <c r="D74" s="28">
        <v>276</v>
      </c>
      <c r="E74" s="28">
        <v>100</v>
      </c>
      <c r="F74" s="29"/>
      <c r="G74" s="29"/>
      <c r="H74" s="128">
        <v>13.56</v>
      </c>
      <c r="I74" s="128">
        <v>10.469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42</v>
      </c>
      <c r="D75" s="28">
        <v>19</v>
      </c>
      <c r="E75" s="28">
        <v>30</v>
      </c>
      <c r="F75" s="29"/>
      <c r="G75" s="29"/>
      <c r="H75" s="128">
        <v>1.794</v>
      </c>
      <c r="I75" s="128">
        <v>1.1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20</v>
      </c>
      <c r="D76" s="28">
        <v>10</v>
      </c>
      <c r="E76" s="28">
        <v>4</v>
      </c>
      <c r="F76" s="29"/>
      <c r="G76" s="29"/>
      <c r="H76" s="128">
        <v>0.6</v>
      </c>
      <c r="I76" s="128">
        <v>0.25</v>
      </c>
      <c r="J76" s="128"/>
      <c r="K76" s="30"/>
    </row>
    <row r="77" spans="1:11" s="31" customFormat="1" ht="11.25" customHeight="1">
      <c r="A77" s="33" t="s">
        <v>60</v>
      </c>
      <c r="B77" s="27"/>
      <c r="C77" s="28">
        <v>192</v>
      </c>
      <c r="D77" s="28">
        <v>198</v>
      </c>
      <c r="E77" s="28">
        <v>186</v>
      </c>
      <c r="F77" s="29"/>
      <c r="G77" s="29"/>
      <c r="H77" s="128">
        <v>7.488</v>
      </c>
      <c r="I77" s="128">
        <v>7.821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180</v>
      </c>
      <c r="D78" s="28">
        <v>200</v>
      </c>
      <c r="E78" s="28">
        <v>200</v>
      </c>
      <c r="F78" s="29"/>
      <c r="G78" s="29"/>
      <c r="H78" s="128">
        <v>9</v>
      </c>
      <c r="I78" s="128">
        <v>9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90</v>
      </c>
      <c r="D79" s="28">
        <v>400</v>
      </c>
      <c r="E79" s="28">
        <v>400</v>
      </c>
      <c r="F79" s="29"/>
      <c r="G79" s="29"/>
      <c r="H79" s="128">
        <v>5.4</v>
      </c>
      <c r="I79" s="128">
        <v>16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954</v>
      </c>
      <c r="D80" s="36">
        <v>1210</v>
      </c>
      <c r="E80" s="36">
        <v>1027</v>
      </c>
      <c r="F80" s="37">
        <v>84.87603305785125</v>
      </c>
      <c r="G80" s="38"/>
      <c r="H80" s="129">
        <v>40.986</v>
      </c>
      <c r="I80" s="130">
        <v>48.19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3852</v>
      </c>
      <c r="D87" s="47">
        <v>4165</v>
      </c>
      <c r="E87" s="47">
        <v>3928</v>
      </c>
      <c r="F87" s="48">
        <v>94.30972388955583</v>
      </c>
      <c r="G87" s="38"/>
      <c r="H87" s="133">
        <v>199.176</v>
      </c>
      <c r="I87" s="134">
        <v>158.37599999999998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>
        <v>18</v>
      </c>
      <c r="E19" s="28">
        <v>18</v>
      </c>
      <c r="F19" s="139"/>
      <c r="G19" s="29"/>
      <c r="H19" s="128"/>
      <c r="I19" s="128">
        <v>0.44</v>
      </c>
      <c r="J19" s="128"/>
      <c r="K19" s="30"/>
    </row>
    <row r="20" spans="1:11" s="31" customFormat="1" ht="11.25" customHeight="1">
      <c r="A20" s="33" t="s">
        <v>15</v>
      </c>
      <c r="B20" s="27"/>
      <c r="C20" s="28">
        <v>20</v>
      </c>
      <c r="D20" s="28">
        <v>20</v>
      </c>
      <c r="E20" s="28">
        <v>20</v>
      </c>
      <c r="F20" s="29"/>
      <c r="G20" s="29"/>
      <c r="H20" s="128">
        <v>0.356</v>
      </c>
      <c r="I20" s="128">
        <v>0.35</v>
      </c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>
        <v>39</v>
      </c>
      <c r="E21" s="28">
        <v>39</v>
      </c>
      <c r="F21" s="29"/>
      <c r="G21" s="29"/>
      <c r="H21" s="128"/>
      <c r="I21" s="128">
        <v>0.6</v>
      </c>
      <c r="J21" s="128"/>
      <c r="K21" s="30"/>
    </row>
    <row r="22" spans="1:11" s="22" customFormat="1" ht="11.25" customHeight="1">
      <c r="A22" s="34" t="s">
        <v>17</v>
      </c>
      <c r="B22" s="35"/>
      <c r="C22" s="36">
        <v>20</v>
      </c>
      <c r="D22" s="36">
        <v>77</v>
      </c>
      <c r="E22" s="36">
        <v>77</v>
      </c>
      <c r="F22" s="37">
        <v>100</v>
      </c>
      <c r="G22" s="38"/>
      <c r="H22" s="129">
        <v>0.356</v>
      </c>
      <c r="I22" s="130">
        <v>1.3900000000000001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380</v>
      </c>
      <c r="D24" s="36">
        <v>300</v>
      </c>
      <c r="E24" s="36">
        <v>295</v>
      </c>
      <c r="F24" s="37">
        <v>98.33333333333333</v>
      </c>
      <c r="G24" s="38"/>
      <c r="H24" s="129">
        <v>31.046</v>
      </c>
      <c r="I24" s="130">
        <v>23.42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13</v>
      </c>
      <c r="D26" s="36">
        <v>14</v>
      </c>
      <c r="E26" s="36">
        <v>12</v>
      </c>
      <c r="F26" s="37">
        <v>85.71428571428571</v>
      </c>
      <c r="G26" s="38"/>
      <c r="H26" s="129">
        <v>0.825</v>
      </c>
      <c r="I26" s="130">
        <v>0.8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>
        <v>40</v>
      </c>
      <c r="E28" s="28">
        <v>30</v>
      </c>
      <c r="F28" s="29"/>
      <c r="G28" s="29"/>
      <c r="H28" s="128"/>
      <c r="I28" s="128">
        <v>2.22</v>
      </c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880</v>
      </c>
      <c r="D30" s="28">
        <v>950</v>
      </c>
      <c r="E30" s="28">
        <v>915</v>
      </c>
      <c r="F30" s="29"/>
      <c r="G30" s="29"/>
      <c r="H30" s="128">
        <v>41.54</v>
      </c>
      <c r="I30" s="128">
        <v>38.705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880</v>
      </c>
      <c r="D31" s="36">
        <v>990</v>
      </c>
      <c r="E31" s="36">
        <v>945</v>
      </c>
      <c r="F31" s="37">
        <v>95.45454545454545</v>
      </c>
      <c r="G31" s="38"/>
      <c r="H31" s="129">
        <v>41.54</v>
      </c>
      <c r="I31" s="130">
        <v>40.925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30</v>
      </c>
      <c r="D33" s="28">
        <v>28</v>
      </c>
      <c r="E33" s="28">
        <v>30</v>
      </c>
      <c r="F33" s="29"/>
      <c r="G33" s="29"/>
      <c r="H33" s="128">
        <v>0.86</v>
      </c>
      <c r="I33" s="128">
        <v>0.8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123</v>
      </c>
      <c r="D34" s="28">
        <v>123</v>
      </c>
      <c r="E34" s="28">
        <v>123</v>
      </c>
      <c r="F34" s="29"/>
      <c r="G34" s="29"/>
      <c r="H34" s="128">
        <v>4.351</v>
      </c>
      <c r="I34" s="128">
        <v>4.351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70</v>
      </c>
      <c r="D35" s="28">
        <v>65</v>
      </c>
      <c r="E35" s="28">
        <v>65</v>
      </c>
      <c r="F35" s="139"/>
      <c r="G35" s="29"/>
      <c r="H35" s="128">
        <v>2.781</v>
      </c>
      <c r="I35" s="128">
        <v>2.66</v>
      </c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>
        <v>223</v>
      </c>
      <c r="D37" s="36">
        <v>216</v>
      </c>
      <c r="E37" s="36">
        <v>218</v>
      </c>
      <c r="F37" s="37">
        <v>100.92592592592592</v>
      </c>
      <c r="G37" s="38"/>
      <c r="H37" s="129">
        <v>7.992</v>
      </c>
      <c r="I37" s="130">
        <v>7.811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80</v>
      </c>
      <c r="D39" s="36">
        <v>80</v>
      </c>
      <c r="E39" s="36">
        <v>80</v>
      </c>
      <c r="F39" s="37">
        <v>100</v>
      </c>
      <c r="G39" s="38"/>
      <c r="H39" s="129">
        <v>2.293</v>
      </c>
      <c r="I39" s="130">
        <v>2.3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103</v>
      </c>
      <c r="D41" s="28">
        <v>138</v>
      </c>
      <c r="E41" s="28">
        <v>120.5</v>
      </c>
      <c r="F41" s="29"/>
      <c r="G41" s="29"/>
      <c r="H41" s="128">
        <v>6.695</v>
      </c>
      <c r="I41" s="128">
        <v>7.896</v>
      </c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>
        <v>17</v>
      </c>
      <c r="D43" s="28">
        <v>10</v>
      </c>
      <c r="E43" s="28">
        <v>13.5</v>
      </c>
      <c r="F43" s="29"/>
      <c r="G43" s="29"/>
      <c r="H43" s="128">
        <v>0.621</v>
      </c>
      <c r="I43" s="128">
        <v>0.35</v>
      </c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>
        <v>28</v>
      </c>
      <c r="D45" s="28">
        <v>25</v>
      </c>
      <c r="E45" s="28">
        <v>26.5</v>
      </c>
      <c r="F45" s="29"/>
      <c r="G45" s="29"/>
      <c r="H45" s="128">
        <v>0.728</v>
      </c>
      <c r="I45" s="128">
        <v>0.9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73</v>
      </c>
      <c r="D46" s="28">
        <v>70</v>
      </c>
      <c r="E46" s="28">
        <v>71.5</v>
      </c>
      <c r="F46" s="139"/>
      <c r="G46" s="29"/>
      <c r="H46" s="128">
        <v>3.212</v>
      </c>
      <c r="I46" s="128">
        <v>2.8</v>
      </c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>
        <v>651</v>
      </c>
      <c r="D48" s="28">
        <v>608</v>
      </c>
      <c r="E48" s="28">
        <v>629.5</v>
      </c>
      <c r="F48" s="29"/>
      <c r="G48" s="29"/>
      <c r="H48" s="128">
        <v>32.55</v>
      </c>
      <c r="I48" s="128">
        <v>30.4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119</v>
      </c>
      <c r="D49" s="28">
        <v>95</v>
      </c>
      <c r="E49" s="28">
        <v>107</v>
      </c>
      <c r="F49" s="29"/>
      <c r="G49" s="29"/>
      <c r="H49" s="128">
        <v>4.165</v>
      </c>
      <c r="I49" s="128">
        <v>3.325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991</v>
      </c>
      <c r="D50" s="36">
        <v>946</v>
      </c>
      <c r="E50" s="36">
        <v>968.5</v>
      </c>
      <c r="F50" s="37">
        <v>102.3784355179704</v>
      </c>
      <c r="G50" s="38"/>
      <c r="H50" s="129">
        <v>47.971</v>
      </c>
      <c r="I50" s="130">
        <v>45.67100000000001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1281</v>
      </c>
      <c r="D52" s="36">
        <v>1063</v>
      </c>
      <c r="E52" s="36">
        <v>1063</v>
      </c>
      <c r="F52" s="37">
        <v>100</v>
      </c>
      <c r="G52" s="38"/>
      <c r="H52" s="129">
        <v>44.415</v>
      </c>
      <c r="I52" s="130">
        <v>19.529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4300</v>
      </c>
      <c r="D54" s="28">
        <v>3125</v>
      </c>
      <c r="E54" s="28">
        <v>3500</v>
      </c>
      <c r="F54" s="29"/>
      <c r="G54" s="29"/>
      <c r="H54" s="128">
        <v>322.498</v>
      </c>
      <c r="I54" s="128">
        <v>240.625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1820</v>
      </c>
      <c r="D55" s="28">
        <v>1798</v>
      </c>
      <c r="E55" s="28">
        <v>1798</v>
      </c>
      <c r="F55" s="29"/>
      <c r="G55" s="29"/>
      <c r="H55" s="128">
        <v>109.2</v>
      </c>
      <c r="I55" s="128">
        <v>107.23</v>
      </c>
      <c r="J55" s="128"/>
      <c r="K55" s="30"/>
    </row>
    <row r="56" spans="1:11" s="31" customFormat="1" ht="11.25" customHeight="1">
      <c r="A56" s="33" t="s">
        <v>43</v>
      </c>
      <c r="B56" s="27"/>
      <c r="C56" s="28">
        <v>948</v>
      </c>
      <c r="D56" s="28">
        <v>1090</v>
      </c>
      <c r="E56" s="28">
        <v>1100</v>
      </c>
      <c r="F56" s="29"/>
      <c r="G56" s="29"/>
      <c r="H56" s="128">
        <v>62.224</v>
      </c>
      <c r="I56" s="128">
        <v>67.8</v>
      </c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>
        <v>11</v>
      </c>
      <c r="E57" s="28">
        <v>11</v>
      </c>
      <c r="F57" s="29"/>
      <c r="G57" s="29"/>
      <c r="H57" s="128"/>
      <c r="I57" s="128">
        <v>0.55</v>
      </c>
      <c r="J57" s="128"/>
      <c r="K57" s="30"/>
    </row>
    <row r="58" spans="1:11" s="31" customFormat="1" ht="11.25" customHeight="1">
      <c r="A58" s="33" t="s">
        <v>45</v>
      </c>
      <c r="B58" s="27"/>
      <c r="C58" s="28">
        <v>623</v>
      </c>
      <c r="D58" s="28">
        <v>438</v>
      </c>
      <c r="E58" s="28">
        <v>55</v>
      </c>
      <c r="F58" s="29"/>
      <c r="G58" s="29"/>
      <c r="H58" s="128">
        <v>49.217</v>
      </c>
      <c r="I58" s="128">
        <v>27.156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7691</v>
      </c>
      <c r="D59" s="36">
        <v>6462</v>
      </c>
      <c r="E59" s="36">
        <v>6464</v>
      </c>
      <c r="F59" s="37">
        <v>100.03095017022594</v>
      </c>
      <c r="G59" s="38"/>
      <c r="H59" s="129">
        <v>543.139</v>
      </c>
      <c r="I59" s="130">
        <v>443.36100000000005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74</v>
      </c>
      <c r="D61" s="28">
        <v>85</v>
      </c>
      <c r="E61" s="28">
        <v>85</v>
      </c>
      <c r="F61" s="29"/>
      <c r="G61" s="29"/>
      <c r="H61" s="128">
        <v>3.33</v>
      </c>
      <c r="I61" s="128">
        <v>3.83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70</v>
      </c>
      <c r="D62" s="28">
        <v>70</v>
      </c>
      <c r="E62" s="28">
        <v>70</v>
      </c>
      <c r="F62" s="29"/>
      <c r="G62" s="29"/>
      <c r="H62" s="128">
        <v>1.559</v>
      </c>
      <c r="I62" s="128">
        <v>1.56</v>
      </c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>
        <v>144</v>
      </c>
      <c r="D64" s="36">
        <v>155</v>
      </c>
      <c r="E64" s="36">
        <v>155</v>
      </c>
      <c r="F64" s="37">
        <v>100</v>
      </c>
      <c r="G64" s="38"/>
      <c r="H64" s="129">
        <v>4.889</v>
      </c>
      <c r="I64" s="130">
        <v>5.390000000000001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327</v>
      </c>
      <c r="D66" s="36">
        <v>110</v>
      </c>
      <c r="E66" s="36">
        <v>100</v>
      </c>
      <c r="F66" s="37">
        <v>90.9090909090909</v>
      </c>
      <c r="G66" s="38"/>
      <c r="H66" s="129">
        <v>17.985</v>
      </c>
      <c r="I66" s="130">
        <v>6.325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18</v>
      </c>
      <c r="D72" s="28">
        <v>18</v>
      </c>
      <c r="E72" s="28">
        <v>7</v>
      </c>
      <c r="F72" s="29"/>
      <c r="G72" s="29"/>
      <c r="H72" s="128">
        <v>0.315</v>
      </c>
      <c r="I72" s="128">
        <v>0.315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88</v>
      </c>
      <c r="D73" s="28">
        <v>84</v>
      </c>
      <c r="E73" s="28">
        <v>84</v>
      </c>
      <c r="F73" s="29"/>
      <c r="G73" s="29"/>
      <c r="H73" s="128">
        <v>3.351</v>
      </c>
      <c r="I73" s="128">
        <v>3.2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525</v>
      </c>
      <c r="D74" s="28">
        <v>193</v>
      </c>
      <c r="E74" s="28">
        <v>75</v>
      </c>
      <c r="F74" s="29"/>
      <c r="G74" s="29"/>
      <c r="H74" s="128">
        <v>21</v>
      </c>
      <c r="I74" s="128">
        <v>8.1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155</v>
      </c>
      <c r="D75" s="28">
        <v>206</v>
      </c>
      <c r="E75" s="28">
        <v>175</v>
      </c>
      <c r="F75" s="29"/>
      <c r="G75" s="29"/>
      <c r="H75" s="128">
        <v>6.506</v>
      </c>
      <c r="I75" s="128">
        <v>12.017</v>
      </c>
      <c r="J75" s="128"/>
      <c r="K75" s="30"/>
    </row>
    <row r="76" spans="1:11" s="31" customFormat="1" ht="11.25" customHeight="1">
      <c r="A76" s="33" t="s">
        <v>59</v>
      </c>
      <c r="B76" s="27"/>
      <c r="C76" s="28">
        <v>5</v>
      </c>
      <c r="D76" s="28"/>
      <c r="E76" s="28"/>
      <c r="F76" s="29"/>
      <c r="G76" s="29"/>
      <c r="H76" s="128">
        <v>0.137</v>
      </c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>
        <v>10</v>
      </c>
      <c r="D77" s="28">
        <v>10</v>
      </c>
      <c r="E77" s="28">
        <v>9</v>
      </c>
      <c r="F77" s="29"/>
      <c r="G77" s="29"/>
      <c r="H77" s="128">
        <v>0.39</v>
      </c>
      <c r="I77" s="128">
        <v>0.396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436</v>
      </c>
      <c r="D78" s="28">
        <v>400</v>
      </c>
      <c r="E78" s="28">
        <v>400</v>
      </c>
      <c r="F78" s="29"/>
      <c r="G78" s="29"/>
      <c r="H78" s="128">
        <v>21.296</v>
      </c>
      <c r="I78" s="128">
        <v>20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360</v>
      </c>
      <c r="D79" s="28">
        <v>60</v>
      </c>
      <c r="E79" s="28">
        <v>60</v>
      </c>
      <c r="F79" s="29"/>
      <c r="G79" s="29"/>
      <c r="H79" s="128">
        <v>21.6</v>
      </c>
      <c r="I79" s="128">
        <v>3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1597</v>
      </c>
      <c r="D80" s="36">
        <v>971</v>
      </c>
      <c r="E80" s="36">
        <v>810</v>
      </c>
      <c r="F80" s="37">
        <v>83.41915550978374</v>
      </c>
      <c r="G80" s="38"/>
      <c r="H80" s="129">
        <v>74.595</v>
      </c>
      <c r="I80" s="130">
        <v>47.028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13627</v>
      </c>
      <c r="D87" s="47">
        <v>11384</v>
      </c>
      <c r="E87" s="47">
        <v>11187.5</v>
      </c>
      <c r="F87" s="48">
        <v>98.27389318341532</v>
      </c>
      <c r="G87" s="38"/>
      <c r="H87" s="133">
        <v>817.046</v>
      </c>
      <c r="I87" s="134">
        <v>643.9500000000002</v>
      </c>
      <c r="J87" s="134">
        <v>0</v>
      </c>
      <c r="K87" s="48">
        <f>IF(I87&gt;0,100*J87/I87,0)</f>
        <v>0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1</v>
      </c>
      <c r="E9" s="28">
        <v>1</v>
      </c>
      <c r="F9" s="29"/>
      <c r="G9" s="29"/>
      <c r="H9" s="128"/>
      <c r="I9" s="128">
        <v>0.001</v>
      </c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>
        <v>1</v>
      </c>
      <c r="E12" s="28">
        <v>1</v>
      </c>
      <c r="F12" s="29"/>
      <c r="G12" s="29"/>
      <c r="H12" s="128"/>
      <c r="I12" s="128">
        <v>0.001</v>
      </c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>
        <v>2</v>
      </c>
      <c r="E13" s="36">
        <v>2</v>
      </c>
      <c r="F13" s="37">
        <v>100</v>
      </c>
      <c r="G13" s="38"/>
      <c r="H13" s="129"/>
      <c r="I13" s="130">
        <v>0.002</v>
      </c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29">
        <v>0.012</v>
      </c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3</v>
      </c>
      <c r="D19" s="28">
        <v>2</v>
      </c>
      <c r="E19" s="28">
        <v>2</v>
      </c>
      <c r="F19" s="139"/>
      <c r="G19" s="29"/>
      <c r="H19" s="128">
        <v>0.031</v>
      </c>
      <c r="I19" s="128">
        <v>0.031</v>
      </c>
      <c r="J19" s="128"/>
      <c r="K19" s="30"/>
    </row>
    <row r="20" spans="1:11" s="31" customFormat="1" ht="11.25" customHeight="1">
      <c r="A20" s="33" t="s">
        <v>15</v>
      </c>
      <c r="B20" s="27"/>
      <c r="C20" s="28">
        <v>2</v>
      </c>
      <c r="D20" s="28">
        <v>3</v>
      </c>
      <c r="E20" s="28">
        <v>3</v>
      </c>
      <c r="F20" s="29"/>
      <c r="G20" s="29"/>
      <c r="H20" s="128">
        <v>0.03</v>
      </c>
      <c r="I20" s="128">
        <v>0.03</v>
      </c>
      <c r="J20" s="128"/>
      <c r="K20" s="30"/>
    </row>
    <row r="21" spans="1:11" s="31" customFormat="1" ht="11.25" customHeight="1">
      <c r="A21" s="33" t="s">
        <v>16</v>
      </c>
      <c r="B21" s="27"/>
      <c r="C21" s="28">
        <v>3</v>
      </c>
      <c r="D21" s="28">
        <v>3</v>
      </c>
      <c r="E21" s="28">
        <v>3</v>
      </c>
      <c r="F21" s="29"/>
      <c r="G21" s="29"/>
      <c r="H21" s="128">
        <v>0.061</v>
      </c>
      <c r="I21" s="128">
        <v>0.061</v>
      </c>
      <c r="J21" s="128"/>
      <c r="K21" s="30"/>
    </row>
    <row r="22" spans="1:11" s="22" customFormat="1" ht="11.25" customHeight="1">
      <c r="A22" s="34" t="s">
        <v>17</v>
      </c>
      <c r="B22" s="35"/>
      <c r="C22" s="36">
        <v>8</v>
      </c>
      <c r="D22" s="36">
        <v>8</v>
      </c>
      <c r="E22" s="36">
        <v>8</v>
      </c>
      <c r="F22" s="37">
        <v>100</v>
      </c>
      <c r="G22" s="38"/>
      <c r="H22" s="129">
        <v>0.122</v>
      </c>
      <c r="I22" s="130">
        <v>0.122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878</v>
      </c>
      <c r="D24" s="36">
        <v>990</v>
      </c>
      <c r="E24" s="36">
        <v>990</v>
      </c>
      <c r="F24" s="37">
        <v>100</v>
      </c>
      <c r="G24" s="38"/>
      <c r="H24" s="129">
        <v>18.686</v>
      </c>
      <c r="I24" s="130">
        <v>20.001</v>
      </c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3</v>
      </c>
      <c r="D26" s="36">
        <v>32</v>
      </c>
      <c r="E26" s="36">
        <v>10</v>
      </c>
      <c r="F26" s="37">
        <v>31.25</v>
      </c>
      <c r="G26" s="38"/>
      <c r="H26" s="129">
        <v>0.071</v>
      </c>
      <c r="I26" s="130">
        <v>0.86</v>
      </c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22</v>
      </c>
      <c r="D28" s="28">
        <v>37</v>
      </c>
      <c r="E28" s="28">
        <v>30</v>
      </c>
      <c r="F28" s="29"/>
      <c r="G28" s="29"/>
      <c r="H28" s="128">
        <v>0.308</v>
      </c>
      <c r="I28" s="128">
        <v>0.67</v>
      </c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66</v>
      </c>
      <c r="D30" s="28">
        <v>39</v>
      </c>
      <c r="E30" s="28">
        <v>55</v>
      </c>
      <c r="F30" s="29"/>
      <c r="G30" s="29"/>
      <c r="H30" s="128">
        <v>1.325</v>
      </c>
      <c r="I30" s="128">
        <v>0.75</v>
      </c>
      <c r="J30" s="128"/>
      <c r="K30" s="30"/>
    </row>
    <row r="31" spans="1:11" s="22" customFormat="1" ht="11.25" customHeight="1">
      <c r="A31" s="40" t="s">
        <v>23</v>
      </c>
      <c r="B31" s="35"/>
      <c r="C31" s="36">
        <v>88</v>
      </c>
      <c r="D31" s="36">
        <v>76</v>
      </c>
      <c r="E31" s="36">
        <v>85</v>
      </c>
      <c r="F31" s="37">
        <v>111.84210526315789</v>
      </c>
      <c r="G31" s="38"/>
      <c r="H31" s="129">
        <v>1.633</v>
      </c>
      <c r="I31" s="130">
        <v>1.42</v>
      </c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69</v>
      </c>
      <c r="D33" s="28">
        <v>60</v>
      </c>
      <c r="E33" s="28">
        <v>60</v>
      </c>
      <c r="F33" s="29"/>
      <c r="G33" s="29"/>
      <c r="H33" s="128">
        <v>0.727</v>
      </c>
      <c r="I33" s="128">
        <v>0.564</v>
      </c>
      <c r="J33" s="128"/>
      <c r="K33" s="30"/>
    </row>
    <row r="34" spans="1:11" s="31" customFormat="1" ht="11.25" customHeight="1">
      <c r="A34" s="33" t="s">
        <v>25</v>
      </c>
      <c r="B34" s="27"/>
      <c r="C34" s="28">
        <v>13</v>
      </c>
      <c r="D34" s="28">
        <v>13</v>
      </c>
      <c r="E34" s="28">
        <v>13</v>
      </c>
      <c r="F34" s="29"/>
      <c r="G34" s="29"/>
      <c r="H34" s="128">
        <v>0.208</v>
      </c>
      <c r="I34" s="128">
        <v>0.16</v>
      </c>
      <c r="J34" s="128"/>
      <c r="K34" s="30"/>
    </row>
    <row r="35" spans="1:11" s="31" customFormat="1" ht="11.25" customHeight="1">
      <c r="A35" s="33" t="s">
        <v>26</v>
      </c>
      <c r="B35" s="27"/>
      <c r="C35" s="28">
        <v>53</v>
      </c>
      <c r="D35" s="28">
        <v>30</v>
      </c>
      <c r="E35" s="28">
        <v>30</v>
      </c>
      <c r="F35" s="139"/>
      <c r="G35" s="29"/>
      <c r="H35" s="128">
        <v>0.705</v>
      </c>
      <c r="I35" s="128">
        <v>0.572</v>
      </c>
      <c r="J35" s="128"/>
      <c r="K35" s="30"/>
    </row>
    <row r="36" spans="1:11" s="31" customFormat="1" ht="11.25" customHeight="1">
      <c r="A36" s="33" t="s">
        <v>27</v>
      </c>
      <c r="B36" s="27"/>
      <c r="C36" s="28">
        <v>169</v>
      </c>
      <c r="D36" s="28">
        <v>169</v>
      </c>
      <c r="E36" s="28">
        <v>196</v>
      </c>
      <c r="F36" s="29"/>
      <c r="G36" s="29"/>
      <c r="H36" s="128">
        <v>3.042</v>
      </c>
      <c r="I36" s="128">
        <v>2.45</v>
      </c>
      <c r="J36" s="128"/>
      <c r="K36" s="30"/>
    </row>
    <row r="37" spans="1:11" s="22" customFormat="1" ht="11.25" customHeight="1">
      <c r="A37" s="34" t="s">
        <v>28</v>
      </c>
      <c r="B37" s="35"/>
      <c r="C37" s="36">
        <v>304</v>
      </c>
      <c r="D37" s="36">
        <v>272</v>
      </c>
      <c r="E37" s="36">
        <v>299</v>
      </c>
      <c r="F37" s="37">
        <v>109.92647058823529</v>
      </c>
      <c r="G37" s="38"/>
      <c r="H37" s="129">
        <v>4.6819999999999995</v>
      </c>
      <c r="I37" s="130">
        <v>3.746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10</v>
      </c>
      <c r="D39" s="36">
        <v>9</v>
      </c>
      <c r="E39" s="36">
        <v>10</v>
      </c>
      <c r="F39" s="37">
        <v>111.11111111111111</v>
      </c>
      <c r="G39" s="38"/>
      <c r="H39" s="129">
        <v>0.182</v>
      </c>
      <c r="I39" s="130">
        <v>0.19</v>
      </c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>
        <v>17</v>
      </c>
      <c r="E45" s="28">
        <v>17</v>
      </c>
      <c r="F45" s="29"/>
      <c r="G45" s="29"/>
      <c r="H45" s="128"/>
      <c r="I45" s="128">
        <v>0.374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3</v>
      </c>
      <c r="D46" s="28"/>
      <c r="E46" s="28"/>
      <c r="F46" s="139"/>
      <c r="G46" s="29"/>
      <c r="H46" s="128">
        <v>0.042</v>
      </c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>
        <v>56</v>
      </c>
      <c r="D47" s="28">
        <v>34</v>
      </c>
      <c r="E47" s="28">
        <v>34</v>
      </c>
      <c r="F47" s="29"/>
      <c r="G47" s="29"/>
      <c r="H47" s="128">
        <v>1.12</v>
      </c>
      <c r="I47" s="128">
        <v>0.748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194</v>
      </c>
      <c r="D48" s="28">
        <v>159</v>
      </c>
      <c r="E48" s="28">
        <v>159</v>
      </c>
      <c r="F48" s="29"/>
      <c r="G48" s="29"/>
      <c r="H48" s="128">
        <v>4.268</v>
      </c>
      <c r="I48" s="128">
        <v>3.498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43</v>
      </c>
      <c r="D49" s="28">
        <v>12</v>
      </c>
      <c r="E49" s="28">
        <v>12</v>
      </c>
      <c r="F49" s="29"/>
      <c r="G49" s="29"/>
      <c r="H49" s="128">
        <v>0.783</v>
      </c>
      <c r="I49" s="128">
        <v>0.072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296</v>
      </c>
      <c r="D50" s="36">
        <v>222</v>
      </c>
      <c r="E50" s="36">
        <v>222</v>
      </c>
      <c r="F50" s="37">
        <v>100</v>
      </c>
      <c r="G50" s="38"/>
      <c r="H50" s="129">
        <v>6.213</v>
      </c>
      <c r="I50" s="130">
        <v>4.692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1</v>
      </c>
      <c r="E52" s="36">
        <v>1</v>
      </c>
      <c r="F52" s="37">
        <v>100</v>
      </c>
      <c r="G52" s="38"/>
      <c r="H52" s="129">
        <v>0.038</v>
      </c>
      <c r="I52" s="130">
        <v>0.015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239</v>
      </c>
      <c r="D54" s="28">
        <v>230</v>
      </c>
      <c r="E54" s="28">
        <v>230</v>
      </c>
      <c r="F54" s="29"/>
      <c r="G54" s="29"/>
      <c r="H54" s="128">
        <v>5.378</v>
      </c>
      <c r="I54" s="128">
        <v>4.83</v>
      </c>
      <c r="J54" s="128"/>
      <c r="K54" s="30"/>
    </row>
    <row r="55" spans="1:11" s="31" customFormat="1" ht="11.25" customHeight="1">
      <c r="A55" s="33" t="s">
        <v>42</v>
      </c>
      <c r="B55" s="27"/>
      <c r="C55" s="28">
        <v>2</v>
      </c>
      <c r="D55" s="28">
        <v>2</v>
      </c>
      <c r="E55" s="28">
        <v>2</v>
      </c>
      <c r="F55" s="29"/>
      <c r="G55" s="29"/>
      <c r="H55" s="128">
        <v>0.032</v>
      </c>
      <c r="I55" s="128">
        <v>0.032</v>
      </c>
      <c r="J55" s="128"/>
      <c r="K55" s="30"/>
    </row>
    <row r="56" spans="1:11" s="31" customFormat="1" ht="11.25" customHeight="1">
      <c r="A56" s="33" t="s">
        <v>43</v>
      </c>
      <c r="B56" s="27"/>
      <c r="C56" s="28">
        <v>25</v>
      </c>
      <c r="D56" s="28">
        <v>15</v>
      </c>
      <c r="E56" s="28">
        <v>10</v>
      </c>
      <c r="F56" s="29"/>
      <c r="G56" s="29"/>
      <c r="H56" s="128">
        <v>0.425</v>
      </c>
      <c r="I56" s="128">
        <v>0.3</v>
      </c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1</v>
      </c>
      <c r="D58" s="28">
        <v>1</v>
      </c>
      <c r="E58" s="28">
        <v>1</v>
      </c>
      <c r="F58" s="29"/>
      <c r="G58" s="29"/>
      <c r="H58" s="128">
        <v>0.018</v>
      </c>
      <c r="I58" s="128">
        <v>0.007</v>
      </c>
      <c r="J58" s="128"/>
      <c r="K58" s="30"/>
    </row>
    <row r="59" spans="1:11" s="22" customFormat="1" ht="11.25" customHeight="1">
      <c r="A59" s="34" t="s">
        <v>46</v>
      </c>
      <c r="B59" s="35"/>
      <c r="C59" s="36">
        <v>267</v>
      </c>
      <c r="D59" s="36">
        <v>248</v>
      </c>
      <c r="E59" s="36">
        <v>243</v>
      </c>
      <c r="F59" s="37">
        <v>97.98387096774194</v>
      </c>
      <c r="G59" s="38"/>
      <c r="H59" s="129">
        <v>5.853</v>
      </c>
      <c r="I59" s="130">
        <v>5.169</v>
      </c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225</v>
      </c>
      <c r="D61" s="28">
        <v>170</v>
      </c>
      <c r="E61" s="28">
        <v>170</v>
      </c>
      <c r="F61" s="29"/>
      <c r="G61" s="29"/>
      <c r="H61" s="128">
        <v>5.625</v>
      </c>
      <c r="I61" s="128">
        <v>5.625</v>
      </c>
      <c r="J61" s="128"/>
      <c r="K61" s="30"/>
    </row>
    <row r="62" spans="1:11" s="31" customFormat="1" ht="11.25" customHeight="1">
      <c r="A62" s="33" t="s">
        <v>48</v>
      </c>
      <c r="B62" s="27"/>
      <c r="C62" s="28">
        <v>10</v>
      </c>
      <c r="D62" s="28">
        <v>10</v>
      </c>
      <c r="E62" s="28">
        <v>10</v>
      </c>
      <c r="F62" s="29"/>
      <c r="G62" s="29"/>
      <c r="H62" s="128">
        <v>0.214</v>
      </c>
      <c r="I62" s="128">
        <v>0.214</v>
      </c>
      <c r="J62" s="128"/>
      <c r="K62" s="30"/>
    </row>
    <row r="63" spans="1:11" s="31" customFormat="1" ht="11.25" customHeight="1">
      <c r="A63" s="33" t="s">
        <v>49</v>
      </c>
      <c r="B63" s="27"/>
      <c r="C63" s="28">
        <v>193</v>
      </c>
      <c r="D63" s="28">
        <v>193</v>
      </c>
      <c r="E63" s="28">
        <v>193</v>
      </c>
      <c r="F63" s="29"/>
      <c r="G63" s="29"/>
      <c r="H63" s="128">
        <v>3.438</v>
      </c>
      <c r="I63" s="128">
        <v>3.438</v>
      </c>
      <c r="J63" s="128"/>
      <c r="K63" s="30"/>
    </row>
    <row r="64" spans="1:11" s="22" customFormat="1" ht="11.25" customHeight="1">
      <c r="A64" s="34" t="s">
        <v>50</v>
      </c>
      <c r="B64" s="35"/>
      <c r="C64" s="36">
        <v>428</v>
      </c>
      <c r="D64" s="36">
        <v>373</v>
      </c>
      <c r="E64" s="36">
        <v>373</v>
      </c>
      <c r="F64" s="37">
        <v>100</v>
      </c>
      <c r="G64" s="38"/>
      <c r="H64" s="129">
        <v>9.277000000000001</v>
      </c>
      <c r="I64" s="130">
        <v>9.277</v>
      </c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1260</v>
      </c>
      <c r="D66" s="36">
        <v>1250</v>
      </c>
      <c r="E66" s="36">
        <v>1500</v>
      </c>
      <c r="F66" s="37">
        <v>120</v>
      </c>
      <c r="G66" s="38"/>
      <c r="H66" s="129">
        <v>27.8</v>
      </c>
      <c r="I66" s="130">
        <v>27</v>
      </c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78</v>
      </c>
      <c r="D68" s="28">
        <v>165</v>
      </c>
      <c r="E68" s="28">
        <v>200</v>
      </c>
      <c r="F68" s="29"/>
      <c r="G68" s="29"/>
      <c r="H68" s="128">
        <v>1.348</v>
      </c>
      <c r="I68" s="128">
        <v>3.7</v>
      </c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>
        <v>78</v>
      </c>
      <c r="D70" s="36">
        <v>165</v>
      </c>
      <c r="E70" s="36">
        <v>200</v>
      </c>
      <c r="F70" s="37">
        <v>121.21212121212122</v>
      </c>
      <c r="G70" s="38"/>
      <c r="H70" s="129">
        <v>1.348</v>
      </c>
      <c r="I70" s="130">
        <v>3.7</v>
      </c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880</v>
      </c>
      <c r="D72" s="28">
        <v>760</v>
      </c>
      <c r="E72" s="28">
        <v>769</v>
      </c>
      <c r="F72" s="29"/>
      <c r="G72" s="29"/>
      <c r="H72" s="128">
        <v>9.064</v>
      </c>
      <c r="I72" s="128">
        <v>7.921</v>
      </c>
      <c r="J72" s="128"/>
      <c r="K72" s="30"/>
    </row>
    <row r="73" spans="1:11" s="31" customFormat="1" ht="11.25" customHeight="1">
      <c r="A73" s="33" t="s">
        <v>56</v>
      </c>
      <c r="B73" s="27"/>
      <c r="C73" s="28">
        <v>45</v>
      </c>
      <c r="D73" s="28">
        <v>43</v>
      </c>
      <c r="E73" s="28">
        <v>43</v>
      </c>
      <c r="F73" s="29"/>
      <c r="G73" s="29"/>
      <c r="H73" s="128">
        <v>0.81</v>
      </c>
      <c r="I73" s="128">
        <v>0.77</v>
      </c>
      <c r="J73" s="128"/>
      <c r="K73" s="30"/>
    </row>
    <row r="74" spans="1:11" s="31" customFormat="1" ht="11.25" customHeight="1">
      <c r="A74" s="33" t="s">
        <v>57</v>
      </c>
      <c r="B74" s="27"/>
      <c r="C74" s="28">
        <v>183</v>
      </c>
      <c r="D74" s="28">
        <v>27</v>
      </c>
      <c r="E74" s="28">
        <v>100</v>
      </c>
      <c r="F74" s="29"/>
      <c r="G74" s="29"/>
      <c r="H74" s="128">
        <v>3.66</v>
      </c>
      <c r="I74" s="128">
        <v>0.536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137</v>
      </c>
      <c r="D75" s="28">
        <v>129</v>
      </c>
      <c r="E75" s="28">
        <v>135</v>
      </c>
      <c r="F75" s="29"/>
      <c r="G75" s="29"/>
      <c r="H75" s="128">
        <v>1.31</v>
      </c>
      <c r="I75" s="128">
        <v>1.31</v>
      </c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>
        <v>14</v>
      </c>
      <c r="D77" s="28">
        <v>14</v>
      </c>
      <c r="E77" s="28">
        <v>10</v>
      </c>
      <c r="F77" s="29"/>
      <c r="G77" s="29"/>
      <c r="H77" s="128">
        <v>0.168</v>
      </c>
      <c r="I77" s="128">
        <v>0.168</v>
      </c>
      <c r="J77" s="128"/>
      <c r="K77" s="30"/>
    </row>
    <row r="78" spans="1:11" s="31" customFormat="1" ht="11.25" customHeight="1">
      <c r="A78" s="33" t="s">
        <v>61</v>
      </c>
      <c r="B78" s="27"/>
      <c r="C78" s="28">
        <v>11</v>
      </c>
      <c r="D78" s="28">
        <v>11</v>
      </c>
      <c r="E78" s="28">
        <v>11</v>
      </c>
      <c r="F78" s="29"/>
      <c r="G78" s="29"/>
      <c r="H78" s="128">
        <v>0.209</v>
      </c>
      <c r="I78" s="128">
        <v>0.3</v>
      </c>
      <c r="J78" s="128"/>
      <c r="K78" s="30"/>
    </row>
    <row r="79" spans="1:11" s="31" customFormat="1" ht="11.25" customHeight="1">
      <c r="A79" s="33" t="s">
        <v>62</v>
      </c>
      <c r="B79" s="27"/>
      <c r="C79" s="28">
        <v>160</v>
      </c>
      <c r="D79" s="28">
        <v>80</v>
      </c>
      <c r="E79" s="28">
        <v>80</v>
      </c>
      <c r="F79" s="29"/>
      <c r="G79" s="29"/>
      <c r="H79" s="128">
        <v>2.56</v>
      </c>
      <c r="I79" s="128">
        <v>1.6</v>
      </c>
      <c r="J79" s="128"/>
      <c r="K79" s="30"/>
    </row>
    <row r="80" spans="1:11" s="22" customFormat="1" ht="11.25" customHeight="1">
      <c r="A80" s="40" t="s">
        <v>63</v>
      </c>
      <c r="B80" s="35"/>
      <c r="C80" s="36">
        <v>1430</v>
      </c>
      <c r="D80" s="36">
        <v>1064</v>
      </c>
      <c r="E80" s="36">
        <v>1148</v>
      </c>
      <c r="F80" s="37">
        <v>107.89473684210526</v>
      </c>
      <c r="G80" s="38"/>
      <c r="H80" s="129">
        <v>17.781</v>
      </c>
      <c r="I80" s="130">
        <v>12.605</v>
      </c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23</v>
      </c>
      <c r="D82" s="28">
        <v>23</v>
      </c>
      <c r="E82" s="28">
        <v>23</v>
      </c>
      <c r="F82" s="29"/>
      <c r="G82" s="29"/>
      <c r="H82" s="128">
        <v>0.386</v>
      </c>
      <c r="I82" s="128">
        <v>0.386</v>
      </c>
      <c r="J82" s="128"/>
      <c r="K82" s="30"/>
    </row>
    <row r="83" spans="1:11" s="31" customFormat="1" ht="11.25" customHeight="1">
      <c r="A83" s="33" t="s">
        <v>65</v>
      </c>
      <c r="B83" s="27"/>
      <c r="C83" s="28">
        <v>36</v>
      </c>
      <c r="D83" s="28">
        <v>36</v>
      </c>
      <c r="E83" s="28">
        <v>36</v>
      </c>
      <c r="F83" s="29"/>
      <c r="G83" s="29"/>
      <c r="H83" s="128">
        <v>0.67</v>
      </c>
      <c r="I83" s="128">
        <v>0.036</v>
      </c>
      <c r="J83" s="128"/>
      <c r="K83" s="30"/>
    </row>
    <row r="84" spans="1:11" s="22" customFormat="1" ht="11.25" customHeight="1">
      <c r="A84" s="34" t="s">
        <v>66</v>
      </c>
      <c r="B84" s="35"/>
      <c r="C84" s="36">
        <v>59</v>
      </c>
      <c r="D84" s="36">
        <v>59</v>
      </c>
      <c r="E84" s="36">
        <v>59</v>
      </c>
      <c r="F84" s="37">
        <v>100</v>
      </c>
      <c r="G84" s="38"/>
      <c r="H84" s="129">
        <v>1.056</v>
      </c>
      <c r="I84" s="130">
        <v>0.422</v>
      </c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5112</v>
      </c>
      <c r="D87" s="47">
        <v>4772</v>
      </c>
      <c r="E87" s="47">
        <v>5151</v>
      </c>
      <c r="F87" s="48">
        <v>107.94216261525565</v>
      </c>
      <c r="G87" s="38"/>
      <c r="H87" s="133">
        <v>94.754</v>
      </c>
      <c r="I87" s="134">
        <v>89.221</v>
      </c>
      <c r="J87" s="134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12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13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5.61</v>
      </c>
      <c r="D24" s="36">
        <v>6</v>
      </c>
      <c r="E24" s="36">
        <v>6</v>
      </c>
      <c r="F24" s="37">
        <v>100</v>
      </c>
      <c r="G24" s="38"/>
      <c r="H24" s="129">
        <v>1.027</v>
      </c>
      <c r="I24" s="130">
        <v>1.008</v>
      </c>
      <c r="J24" s="130">
        <v>1.008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234</v>
      </c>
      <c r="D26" s="36">
        <v>234</v>
      </c>
      <c r="E26" s="36">
        <v>234</v>
      </c>
      <c r="F26" s="37">
        <v>100</v>
      </c>
      <c r="G26" s="38"/>
      <c r="H26" s="129">
        <v>67.275</v>
      </c>
      <c r="I26" s="130">
        <v>66</v>
      </c>
      <c r="J26" s="130">
        <v>68</v>
      </c>
      <c r="K26" s="39">
        <v>103.03030303030303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13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/>
      <c r="I37" s="130"/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3.51</v>
      </c>
      <c r="D39" s="36">
        <v>3</v>
      </c>
      <c r="E39" s="36">
        <v>4</v>
      </c>
      <c r="F39" s="37">
        <v>133.33333333333334</v>
      </c>
      <c r="G39" s="38"/>
      <c r="H39" s="129">
        <v>0.526</v>
      </c>
      <c r="I39" s="130">
        <v>0.45</v>
      </c>
      <c r="J39" s="130">
        <v>0.6</v>
      </c>
      <c r="K39" s="39">
        <v>133.33333333333334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13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70</v>
      </c>
      <c r="D54" s="28">
        <v>70</v>
      </c>
      <c r="E54" s="28">
        <v>71</v>
      </c>
      <c r="F54" s="29"/>
      <c r="G54" s="29"/>
      <c r="H54" s="128">
        <v>28</v>
      </c>
      <c r="I54" s="128">
        <v>28</v>
      </c>
      <c r="J54" s="128">
        <v>28.4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>
        <v>126.5</v>
      </c>
      <c r="D56" s="28">
        <v>127</v>
      </c>
      <c r="E56" s="28">
        <v>130</v>
      </c>
      <c r="F56" s="29"/>
      <c r="G56" s="29"/>
      <c r="H56" s="128">
        <v>48.956</v>
      </c>
      <c r="I56" s="128">
        <v>49</v>
      </c>
      <c r="J56" s="128">
        <v>50.5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>
        <v>196.5</v>
      </c>
      <c r="D59" s="36">
        <v>197</v>
      </c>
      <c r="E59" s="36">
        <v>201</v>
      </c>
      <c r="F59" s="37">
        <v>102.03045685279187</v>
      </c>
      <c r="G59" s="38"/>
      <c r="H59" s="129">
        <v>76.956</v>
      </c>
      <c r="I59" s="130">
        <v>77</v>
      </c>
      <c r="J59" s="130">
        <v>78.9</v>
      </c>
      <c r="K59" s="39">
        <v>102.46753246753248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>
        <v>3</v>
      </c>
      <c r="D63" s="28">
        <v>3</v>
      </c>
      <c r="E63" s="28">
        <v>3</v>
      </c>
      <c r="F63" s="29"/>
      <c r="G63" s="29"/>
      <c r="H63" s="128">
        <v>0.225</v>
      </c>
      <c r="I63" s="128">
        <v>0.225</v>
      </c>
      <c r="J63" s="128">
        <v>0.225</v>
      </c>
      <c r="K63" s="30"/>
    </row>
    <row r="64" spans="1:11" s="22" customFormat="1" ht="11.25" customHeight="1">
      <c r="A64" s="34" t="s">
        <v>50</v>
      </c>
      <c r="B64" s="35"/>
      <c r="C64" s="36">
        <v>3</v>
      </c>
      <c r="D64" s="36">
        <v>3</v>
      </c>
      <c r="E64" s="36">
        <v>3</v>
      </c>
      <c r="F64" s="37">
        <v>100</v>
      </c>
      <c r="G64" s="38"/>
      <c r="H64" s="129">
        <v>0.225</v>
      </c>
      <c r="I64" s="130">
        <v>0.225</v>
      </c>
      <c r="J64" s="130">
        <v>0.225</v>
      </c>
      <c r="K64" s="39">
        <v>100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/>
      <c r="I73" s="128"/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>
        <v>0.1</v>
      </c>
      <c r="D75" s="28">
        <v>1</v>
      </c>
      <c r="E75" s="28"/>
      <c r="F75" s="139"/>
      <c r="G75" s="29"/>
      <c r="H75" s="128">
        <v>0.083</v>
      </c>
      <c r="I75" s="128">
        <v>0.083</v>
      </c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>
        <v>1.17</v>
      </c>
      <c r="D77" s="28">
        <v>1</v>
      </c>
      <c r="E77" s="28">
        <v>3</v>
      </c>
      <c r="F77" s="29"/>
      <c r="G77" s="29"/>
      <c r="H77" s="128">
        <v>0.187</v>
      </c>
      <c r="I77" s="128">
        <v>0.187</v>
      </c>
      <c r="J77" s="128">
        <v>0.002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/>
      <c r="I79" s="128"/>
      <c r="J79" s="128"/>
      <c r="K79" s="30"/>
    </row>
    <row r="80" spans="1:11" s="22" customFormat="1" ht="11.25" customHeight="1">
      <c r="A80" s="40" t="s">
        <v>63</v>
      </c>
      <c r="B80" s="35"/>
      <c r="C80" s="36">
        <v>1.27</v>
      </c>
      <c r="D80" s="36">
        <v>2</v>
      </c>
      <c r="E80" s="36">
        <v>3</v>
      </c>
      <c r="F80" s="37">
        <v>150</v>
      </c>
      <c r="G80" s="38"/>
      <c r="H80" s="129">
        <v>0.27</v>
      </c>
      <c r="I80" s="130">
        <v>0.27</v>
      </c>
      <c r="J80" s="130">
        <v>0.002</v>
      </c>
      <c r="K80" s="39">
        <v>31.48148148148148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0.2</v>
      </c>
      <c r="D82" s="28"/>
      <c r="E82" s="28"/>
      <c r="F82" s="29"/>
      <c r="G82" s="29"/>
      <c r="H82" s="128">
        <v>0.014</v>
      </c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>
        <v>0.8</v>
      </c>
      <c r="D83" s="28"/>
      <c r="E83" s="28"/>
      <c r="F83" s="29"/>
      <c r="G83" s="29"/>
      <c r="H83" s="128">
        <v>0.056</v>
      </c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>
        <v>1</v>
      </c>
      <c r="D84" s="36"/>
      <c r="E84" s="36"/>
      <c r="F84" s="37"/>
      <c r="G84" s="38"/>
      <c r="H84" s="129">
        <v>0.07</v>
      </c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444.89</v>
      </c>
      <c r="D87" s="47">
        <v>445</v>
      </c>
      <c r="E87" s="47">
        <v>451</v>
      </c>
      <c r="F87" s="48">
        <v>101.34831460674157</v>
      </c>
      <c r="G87" s="38"/>
      <c r="H87" s="133">
        <v>146.349</v>
      </c>
      <c r="I87" s="134">
        <v>144.953</v>
      </c>
      <c r="J87" s="134">
        <v>148.73499999999999</v>
      </c>
      <c r="K87" s="48">
        <f>IF(I87&gt;0,100*J87/I87,0)</f>
        <v>102.60912157733884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1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2.4</v>
      </c>
      <c r="D15" s="36"/>
      <c r="E15" s="36">
        <v>4</v>
      </c>
      <c r="F15" s="37"/>
      <c r="G15" s="38"/>
      <c r="H15" s="129">
        <v>0.003</v>
      </c>
      <c r="I15" s="130">
        <v>0.009</v>
      </c>
      <c r="J15" s="130">
        <v>0.013</v>
      </c>
      <c r="K15" s="39">
        <v>144.44444444444446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0.02</v>
      </c>
      <c r="D17" s="36">
        <v>2</v>
      </c>
      <c r="E17" s="36">
        <v>2</v>
      </c>
      <c r="F17" s="37">
        <v>100</v>
      </c>
      <c r="G17" s="38"/>
      <c r="H17" s="129">
        <v>0.001</v>
      </c>
      <c r="I17" s="130">
        <v>0.001</v>
      </c>
      <c r="J17" s="130">
        <v>0.001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13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>
        <v>0.48</v>
      </c>
      <c r="D21" s="28"/>
      <c r="E21" s="28"/>
      <c r="F21" s="29"/>
      <c r="G21" s="29"/>
      <c r="H21" s="128">
        <v>0.029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1.48</v>
      </c>
      <c r="D22" s="36"/>
      <c r="E22" s="36"/>
      <c r="F22" s="37"/>
      <c r="G22" s="38"/>
      <c r="H22" s="129">
        <v>0.029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0.76</v>
      </c>
      <c r="D24" s="36">
        <v>1</v>
      </c>
      <c r="E24" s="36">
        <v>1</v>
      </c>
      <c r="F24" s="37">
        <v>100</v>
      </c>
      <c r="G24" s="38"/>
      <c r="H24" s="129">
        <v>0.067</v>
      </c>
      <c r="I24" s="130">
        <v>0.066</v>
      </c>
      <c r="J24" s="130">
        <v>0.068</v>
      </c>
      <c r="K24" s="39">
        <v>103.03030303030303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48</v>
      </c>
      <c r="D26" s="36">
        <v>48</v>
      </c>
      <c r="E26" s="36">
        <v>48</v>
      </c>
      <c r="F26" s="37">
        <v>100</v>
      </c>
      <c r="G26" s="38"/>
      <c r="H26" s="129">
        <v>6.264</v>
      </c>
      <c r="I26" s="130">
        <v>6.1</v>
      </c>
      <c r="J26" s="130">
        <v>6</v>
      </c>
      <c r="K26" s="39">
        <v>98.36065573770492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13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/>
      <c r="I37" s="130"/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0.78</v>
      </c>
      <c r="D39" s="36">
        <v>0.78</v>
      </c>
      <c r="E39" s="36">
        <v>1</v>
      </c>
      <c r="F39" s="37">
        <v>128.2051282051282</v>
      </c>
      <c r="G39" s="38"/>
      <c r="H39" s="129">
        <v>0.102</v>
      </c>
      <c r="I39" s="130">
        <v>0.1</v>
      </c>
      <c r="J39" s="130">
        <v>0.035</v>
      </c>
      <c r="K39" s="39">
        <v>35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13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>
        <v>0.72</v>
      </c>
      <c r="D47" s="28"/>
      <c r="E47" s="28"/>
      <c r="F47" s="29"/>
      <c r="G47" s="29"/>
      <c r="H47" s="128">
        <v>0.198</v>
      </c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0.72</v>
      </c>
      <c r="D50" s="36"/>
      <c r="E50" s="36"/>
      <c r="F50" s="37"/>
      <c r="G50" s="38"/>
      <c r="H50" s="129">
        <v>0.198</v>
      </c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13</v>
      </c>
      <c r="D54" s="28">
        <v>13</v>
      </c>
      <c r="E54" s="28">
        <v>13</v>
      </c>
      <c r="F54" s="29"/>
      <c r="G54" s="29"/>
      <c r="H54" s="128">
        <v>3.77</v>
      </c>
      <c r="I54" s="128">
        <v>3.77</v>
      </c>
      <c r="J54" s="128">
        <v>3.77</v>
      </c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28">
        <v>0.26</v>
      </c>
      <c r="I55" s="128">
        <v>0.26</v>
      </c>
      <c r="J55" s="128">
        <v>0.26</v>
      </c>
      <c r="K55" s="30"/>
    </row>
    <row r="56" spans="1:11" s="31" customFormat="1" ht="11.25" customHeight="1">
      <c r="A56" s="33" t="s">
        <v>43</v>
      </c>
      <c r="B56" s="27"/>
      <c r="C56" s="28">
        <v>26.7</v>
      </c>
      <c r="D56" s="28">
        <v>27</v>
      </c>
      <c r="E56" s="28">
        <v>26</v>
      </c>
      <c r="F56" s="29"/>
      <c r="G56" s="29"/>
      <c r="H56" s="128">
        <v>6.542</v>
      </c>
      <c r="I56" s="128">
        <v>6.5</v>
      </c>
      <c r="J56" s="128">
        <v>6.085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>
        <v>40.7</v>
      </c>
      <c r="D59" s="36">
        <v>41</v>
      </c>
      <c r="E59" s="36">
        <v>40</v>
      </c>
      <c r="F59" s="37">
        <v>97.5609756097561</v>
      </c>
      <c r="G59" s="38"/>
      <c r="H59" s="129">
        <v>10.572</v>
      </c>
      <c r="I59" s="130">
        <v>10.530000000000001</v>
      </c>
      <c r="J59" s="130">
        <v>10.115</v>
      </c>
      <c r="K59" s="39">
        <v>96.05887939221272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0.57</v>
      </c>
      <c r="D66" s="36">
        <v>1</v>
      </c>
      <c r="E66" s="36">
        <v>1</v>
      </c>
      <c r="F66" s="37">
        <v>100</v>
      </c>
      <c r="G66" s="38"/>
      <c r="H66" s="129">
        <v>0.001</v>
      </c>
      <c r="I66" s="130"/>
      <c r="J66" s="130">
        <v>0.001</v>
      </c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/>
      <c r="I73" s="128"/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>
        <v>0.43</v>
      </c>
      <c r="D75" s="28">
        <v>4</v>
      </c>
      <c r="E75" s="28"/>
      <c r="F75" s="29"/>
      <c r="G75" s="29"/>
      <c r="H75" s="128">
        <v>0.056</v>
      </c>
      <c r="I75" s="128">
        <v>0.056</v>
      </c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8">
        <v>0.16</v>
      </c>
      <c r="I77" s="128">
        <v>0.16</v>
      </c>
      <c r="J77" s="128">
        <v>0.002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/>
      <c r="I79" s="128"/>
      <c r="J79" s="128"/>
      <c r="K79" s="30"/>
    </row>
    <row r="80" spans="1:11" s="22" customFormat="1" ht="11.25" customHeight="1">
      <c r="A80" s="40" t="s">
        <v>63</v>
      </c>
      <c r="B80" s="35"/>
      <c r="C80" s="36">
        <v>1.43</v>
      </c>
      <c r="D80" s="36">
        <v>5</v>
      </c>
      <c r="E80" s="36">
        <v>1</v>
      </c>
      <c r="F80" s="37">
        <v>20</v>
      </c>
      <c r="G80" s="38"/>
      <c r="H80" s="129">
        <v>0.216</v>
      </c>
      <c r="I80" s="130">
        <v>0.216</v>
      </c>
      <c r="J80" s="130">
        <v>0.002</v>
      </c>
      <c r="K80" s="39">
        <v>0.925925925925926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96.86</v>
      </c>
      <c r="D87" s="47">
        <v>98.78</v>
      </c>
      <c r="E87" s="47">
        <v>98</v>
      </c>
      <c r="F87" s="48">
        <v>99.21036647094553</v>
      </c>
      <c r="G87" s="38"/>
      <c r="H87" s="133">
        <v>17.453000000000003</v>
      </c>
      <c r="I87" s="134">
        <v>17.022000000000002</v>
      </c>
      <c r="J87" s="134">
        <v>16.235</v>
      </c>
      <c r="K87" s="48">
        <f>IF(I87&gt;0,100*J87/I87,0)</f>
        <v>95.37657149571142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2021=100</v>
      </c>
      <c r="G7" s="21"/>
      <c r="H7" s="18" t="s">
        <v>310</v>
      </c>
      <c r="I7" s="19" t="s">
        <v>6</v>
      </c>
      <c r="J7" s="19">
        <v>1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</v>
      </c>
      <c r="D9" s="28">
        <v>4</v>
      </c>
      <c r="E9" s="28">
        <v>4</v>
      </c>
      <c r="F9" s="29"/>
      <c r="G9" s="29"/>
      <c r="H9" s="128">
        <v>0.096</v>
      </c>
      <c r="I9" s="128">
        <v>0.096</v>
      </c>
      <c r="J9" s="128">
        <v>0.096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>
        <v>5</v>
      </c>
      <c r="D11" s="28">
        <v>5</v>
      </c>
      <c r="E11" s="28">
        <v>5</v>
      </c>
      <c r="F11" s="29"/>
      <c r="G11" s="29"/>
      <c r="H11" s="128">
        <v>0.13</v>
      </c>
      <c r="I11" s="128">
        <v>0.13</v>
      </c>
      <c r="J11" s="128">
        <v>0.13</v>
      </c>
      <c r="K11" s="30"/>
    </row>
    <row r="12" spans="1:11" s="31" customFormat="1" ht="11.25" customHeight="1">
      <c r="A12" s="33" t="s">
        <v>10</v>
      </c>
      <c r="B12" s="27"/>
      <c r="C12" s="28">
        <v>20</v>
      </c>
      <c r="D12" s="28">
        <v>20</v>
      </c>
      <c r="E12" s="28">
        <v>22</v>
      </c>
      <c r="F12" s="29"/>
      <c r="G12" s="29"/>
      <c r="H12" s="128">
        <v>0.48</v>
      </c>
      <c r="I12" s="128">
        <v>0.48</v>
      </c>
      <c r="J12" s="128">
        <v>0.48</v>
      </c>
      <c r="K12" s="30"/>
    </row>
    <row r="13" spans="1:11" s="22" customFormat="1" ht="11.25" customHeight="1">
      <c r="A13" s="34" t="s">
        <v>11</v>
      </c>
      <c r="B13" s="35"/>
      <c r="C13" s="36">
        <v>29</v>
      </c>
      <c r="D13" s="36">
        <v>29</v>
      </c>
      <c r="E13" s="36">
        <v>31</v>
      </c>
      <c r="F13" s="37">
        <v>106.89655172413794</v>
      </c>
      <c r="G13" s="38"/>
      <c r="H13" s="129">
        <v>0.706</v>
      </c>
      <c r="I13" s="130">
        <v>0.706</v>
      </c>
      <c r="J13" s="130">
        <v>0.706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29">
        <v>0.014</v>
      </c>
      <c r="I15" s="130">
        <v>0.015</v>
      </c>
      <c r="J15" s="130">
        <v>0.015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17</v>
      </c>
      <c r="D19" s="28">
        <v>27</v>
      </c>
      <c r="E19" s="28"/>
      <c r="F19" s="139"/>
      <c r="G19" s="29"/>
      <c r="H19" s="128">
        <v>0.153</v>
      </c>
      <c r="I19" s="128">
        <v>0.224</v>
      </c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17</v>
      </c>
      <c r="D22" s="36">
        <v>27</v>
      </c>
      <c r="E22" s="36"/>
      <c r="F22" s="37"/>
      <c r="G22" s="38"/>
      <c r="H22" s="129">
        <v>0.153</v>
      </c>
      <c r="I22" s="130">
        <v>0.224</v>
      </c>
      <c r="J22" s="130">
        <v>1.32</v>
      </c>
      <c r="K22" s="39">
        <v>589.2857142857142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4878</v>
      </c>
      <c r="D24" s="36">
        <v>5268</v>
      </c>
      <c r="E24" s="36">
        <v>5503</v>
      </c>
      <c r="F24" s="37">
        <v>104.46089597570236</v>
      </c>
      <c r="G24" s="38"/>
      <c r="H24" s="129">
        <v>71.794</v>
      </c>
      <c r="I24" s="130">
        <v>59.581</v>
      </c>
      <c r="J24" s="130">
        <v>70.163</v>
      </c>
      <c r="K24" s="39">
        <v>117.76069552374076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190</v>
      </c>
      <c r="D26" s="36">
        <v>207</v>
      </c>
      <c r="E26" s="36">
        <v>231</v>
      </c>
      <c r="F26" s="37">
        <v>111.59420289855072</v>
      </c>
      <c r="G26" s="38"/>
      <c r="H26" s="129">
        <v>2.6</v>
      </c>
      <c r="I26" s="130">
        <v>2.6</v>
      </c>
      <c r="J26" s="130">
        <v>2.7</v>
      </c>
      <c r="K26" s="39">
        <v>103.84615384615384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16</v>
      </c>
      <c r="D28" s="28">
        <v>11</v>
      </c>
      <c r="E28" s="28">
        <v>16</v>
      </c>
      <c r="F28" s="29"/>
      <c r="G28" s="29"/>
      <c r="H28" s="128">
        <v>0.275</v>
      </c>
      <c r="I28" s="128">
        <v>0.255</v>
      </c>
      <c r="J28" s="128">
        <v>0.11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1919</v>
      </c>
      <c r="D30" s="28">
        <v>1752</v>
      </c>
      <c r="E30" s="28">
        <v>1350</v>
      </c>
      <c r="F30" s="29"/>
      <c r="G30" s="29"/>
      <c r="H30" s="128">
        <v>29.5</v>
      </c>
      <c r="I30" s="128">
        <v>29.5</v>
      </c>
      <c r="J30" s="128">
        <v>23.8</v>
      </c>
      <c r="K30" s="30"/>
    </row>
    <row r="31" spans="1:11" s="22" customFormat="1" ht="11.25" customHeight="1">
      <c r="A31" s="40" t="s">
        <v>23</v>
      </c>
      <c r="B31" s="35"/>
      <c r="C31" s="36">
        <v>1935</v>
      </c>
      <c r="D31" s="36">
        <v>1763</v>
      </c>
      <c r="E31" s="36">
        <v>1366</v>
      </c>
      <c r="F31" s="37">
        <v>77.48156551332956</v>
      </c>
      <c r="G31" s="38"/>
      <c r="H31" s="129">
        <v>29.775</v>
      </c>
      <c r="I31" s="130">
        <v>29.755</v>
      </c>
      <c r="J31" s="130">
        <v>23.91</v>
      </c>
      <c r="K31" s="39">
        <v>80.35624264829441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42</v>
      </c>
      <c r="D33" s="28">
        <v>48</v>
      </c>
      <c r="E33" s="28">
        <v>40</v>
      </c>
      <c r="F33" s="29"/>
      <c r="G33" s="29"/>
      <c r="H33" s="128">
        <v>0.7</v>
      </c>
      <c r="I33" s="128">
        <v>0.75</v>
      </c>
      <c r="J33" s="128">
        <v>0.7</v>
      </c>
      <c r="K33" s="30"/>
    </row>
    <row r="34" spans="1:11" s="31" customFormat="1" ht="11.25" customHeight="1">
      <c r="A34" s="33" t="s">
        <v>25</v>
      </c>
      <c r="B34" s="27"/>
      <c r="C34" s="28">
        <v>22</v>
      </c>
      <c r="D34" s="28">
        <v>19</v>
      </c>
      <c r="E34" s="28">
        <v>8</v>
      </c>
      <c r="F34" s="29"/>
      <c r="G34" s="29"/>
      <c r="H34" s="128">
        <v>0.45</v>
      </c>
      <c r="I34" s="128">
        <v>0.208</v>
      </c>
      <c r="J34" s="128">
        <v>0.162</v>
      </c>
      <c r="K34" s="30"/>
    </row>
    <row r="35" spans="1:11" s="31" customFormat="1" ht="11.25" customHeight="1">
      <c r="A35" s="33" t="s">
        <v>26</v>
      </c>
      <c r="B35" s="27"/>
      <c r="C35" s="28">
        <v>10</v>
      </c>
      <c r="D35" s="28">
        <v>8</v>
      </c>
      <c r="E35" s="28">
        <v>8</v>
      </c>
      <c r="F35" s="139"/>
      <c r="G35" s="29"/>
      <c r="H35" s="128">
        <v>0.14</v>
      </c>
      <c r="I35" s="128">
        <v>0.18</v>
      </c>
      <c r="J35" s="128">
        <v>0.131</v>
      </c>
      <c r="K35" s="30"/>
    </row>
    <row r="36" spans="1:11" s="31" customFormat="1" ht="11.25" customHeight="1">
      <c r="A36" s="33" t="s">
        <v>27</v>
      </c>
      <c r="B36" s="27"/>
      <c r="C36" s="28">
        <v>40</v>
      </c>
      <c r="D36" s="28">
        <v>30</v>
      </c>
      <c r="E36" s="28">
        <v>66</v>
      </c>
      <c r="F36" s="29"/>
      <c r="G36" s="29"/>
      <c r="H36" s="128">
        <v>0.8</v>
      </c>
      <c r="I36" s="128">
        <v>0.6</v>
      </c>
      <c r="J36" s="128">
        <v>1.32</v>
      </c>
      <c r="K36" s="30"/>
    </row>
    <row r="37" spans="1:11" s="22" customFormat="1" ht="11.25" customHeight="1">
      <c r="A37" s="34" t="s">
        <v>28</v>
      </c>
      <c r="B37" s="35"/>
      <c r="C37" s="36">
        <v>114</v>
      </c>
      <c r="D37" s="36">
        <v>105</v>
      </c>
      <c r="E37" s="36">
        <v>122</v>
      </c>
      <c r="F37" s="37">
        <v>116.19047619047619</v>
      </c>
      <c r="G37" s="38"/>
      <c r="H37" s="129">
        <v>2.09</v>
      </c>
      <c r="I37" s="130">
        <v>1.738</v>
      </c>
      <c r="J37" s="130">
        <v>2.313</v>
      </c>
      <c r="K37" s="39">
        <v>133.08400460299194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14</v>
      </c>
      <c r="D39" s="36">
        <v>8</v>
      </c>
      <c r="E39" s="36">
        <v>4</v>
      </c>
      <c r="F39" s="37">
        <v>50</v>
      </c>
      <c r="G39" s="38"/>
      <c r="H39" s="129">
        <v>0.28</v>
      </c>
      <c r="I39" s="130">
        <v>0.14</v>
      </c>
      <c r="J39" s="130">
        <v>0.07</v>
      </c>
      <c r="K39" s="39">
        <v>50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>
        <v>20</v>
      </c>
      <c r="D42" s="28">
        <v>30</v>
      </c>
      <c r="E42" s="28">
        <v>21</v>
      </c>
      <c r="F42" s="29"/>
      <c r="G42" s="29"/>
      <c r="H42" s="128">
        <v>0.36</v>
      </c>
      <c r="I42" s="128">
        <v>0.5399999999999999</v>
      </c>
      <c r="J42" s="128">
        <v>0.378</v>
      </c>
      <c r="K42" s="30"/>
    </row>
    <row r="43" spans="1:11" s="31" customFormat="1" ht="11.25" customHeight="1">
      <c r="A43" s="33" t="s">
        <v>32</v>
      </c>
      <c r="B43" s="27"/>
      <c r="C43" s="28">
        <v>25</v>
      </c>
      <c r="D43" s="28">
        <v>29</v>
      </c>
      <c r="E43" s="28">
        <v>14</v>
      </c>
      <c r="F43" s="29"/>
      <c r="G43" s="29"/>
      <c r="H43" s="128">
        <v>0.3</v>
      </c>
      <c r="I43" s="128">
        <v>0.34800000000000003</v>
      </c>
      <c r="J43" s="128">
        <v>0.21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/>
      <c r="E46" s="28"/>
      <c r="F46" s="139"/>
      <c r="G46" s="29"/>
      <c r="H46" s="128">
        <v>0.016</v>
      </c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>
        <v>11</v>
      </c>
      <c r="D47" s="28">
        <v>31</v>
      </c>
      <c r="E47" s="28">
        <v>31</v>
      </c>
      <c r="F47" s="29"/>
      <c r="G47" s="29"/>
      <c r="H47" s="128">
        <v>0.132</v>
      </c>
      <c r="I47" s="128">
        <v>0.372</v>
      </c>
      <c r="J47" s="128">
        <v>0.372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57</v>
      </c>
      <c r="D50" s="36">
        <v>90</v>
      </c>
      <c r="E50" s="36">
        <v>66</v>
      </c>
      <c r="F50" s="37">
        <v>73.33333333333333</v>
      </c>
      <c r="G50" s="38"/>
      <c r="H50" s="129">
        <v>0.8079999999999999</v>
      </c>
      <c r="I50" s="130">
        <v>1.26</v>
      </c>
      <c r="J50" s="130">
        <v>0.96</v>
      </c>
      <c r="K50" s="39">
        <f>IF(I50&gt;0,100*J50/I50,0)</f>
        <v>76.19047619047619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10</v>
      </c>
      <c r="D52" s="36">
        <v>2</v>
      </c>
      <c r="E52" s="36">
        <v>2</v>
      </c>
      <c r="F52" s="37"/>
      <c r="G52" s="38"/>
      <c r="H52" s="129">
        <v>0.096</v>
      </c>
      <c r="I52" s="130">
        <v>0.028</v>
      </c>
      <c r="J52" s="130">
        <v>0.028</v>
      </c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1496</v>
      </c>
      <c r="D54" s="28">
        <v>1785</v>
      </c>
      <c r="E54" s="28">
        <v>1700</v>
      </c>
      <c r="F54" s="29"/>
      <c r="G54" s="29"/>
      <c r="H54" s="128">
        <v>22.5</v>
      </c>
      <c r="I54" s="128">
        <v>24.824</v>
      </c>
      <c r="J54" s="128">
        <v>25.925</v>
      </c>
      <c r="K54" s="30"/>
    </row>
    <row r="55" spans="1:11" s="31" customFormat="1" ht="11.25" customHeight="1">
      <c r="A55" s="33" t="s">
        <v>42</v>
      </c>
      <c r="B55" s="27"/>
      <c r="C55" s="28">
        <v>97</v>
      </c>
      <c r="D55" s="28">
        <v>113</v>
      </c>
      <c r="E55" s="28">
        <v>72</v>
      </c>
      <c r="F55" s="29"/>
      <c r="G55" s="29"/>
      <c r="H55" s="128">
        <v>1.164</v>
      </c>
      <c r="I55" s="128">
        <v>1.333</v>
      </c>
      <c r="J55" s="128">
        <v>0.864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5</v>
      </c>
      <c r="D58" s="28">
        <v>5</v>
      </c>
      <c r="E58" s="28">
        <v>2</v>
      </c>
      <c r="F58" s="29"/>
      <c r="G58" s="29"/>
      <c r="H58" s="128">
        <v>0.06</v>
      </c>
      <c r="I58" s="128">
        <v>0.02</v>
      </c>
      <c r="J58" s="128">
        <v>0.022</v>
      </c>
      <c r="K58" s="30"/>
    </row>
    <row r="59" spans="1:11" s="22" customFormat="1" ht="11.25" customHeight="1">
      <c r="A59" s="34" t="s">
        <v>46</v>
      </c>
      <c r="B59" s="35"/>
      <c r="C59" s="36">
        <v>1598</v>
      </c>
      <c r="D59" s="36">
        <v>1903</v>
      </c>
      <c r="E59" s="36">
        <v>1774</v>
      </c>
      <c r="F59" s="37">
        <v>93.22122963741461</v>
      </c>
      <c r="G59" s="38"/>
      <c r="H59" s="129">
        <v>23.724</v>
      </c>
      <c r="I59" s="130">
        <v>26.177</v>
      </c>
      <c r="J59" s="130">
        <v>26.811</v>
      </c>
      <c r="K59" s="39">
        <v>102.42197348817665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2892</v>
      </c>
      <c r="D61" s="28">
        <v>3036</v>
      </c>
      <c r="E61" s="28">
        <v>3050</v>
      </c>
      <c r="F61" s="29"/>
      <c r="G61" s="29"/>
      <c r="H61" s="128">
        <v>66.7</v>
      </c>
      <c r="I61" s="128">
        <v>62.176</v>
      </c>
      <c r="J61" s="128">
        <v>62.586</v>
      </c>
      <c r="K61" s="30"/>
    </row>
    <row r="62" spans="1:11" s="31" customFormat="1" ht="11.25" customHeight="1">
      <c r="A62" s="33" t="s">
        <v>48</v>
      </c>
      <c r="B62" s="27"/>
      <c r="C62" s="28">
        <v>91</v>
      </c>
      <c r="D62" s="28">
        <v>97</v>
      </c>
      <c r="E62" s="28">
        <v>209</v>
      </c>
      <c r="F62" s="29"/>
      <c r="G62" s="29"/>
      <c r="H62" s="128"/>
      <c r="I62" s="128">
        <v>1.935</v>
      </c>
      <c r="J62" s="128">
        <v>3.072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>
        <v>44</v>
      </c>
      <c r="F63" s="29"/>
      <c r="G63" s="29"/>
      <c r="H63" s="128"/>
      <c r="I63" s="128"/>
      <c r="J63" s="128">
        <v>0.714</v>
      </c>
      <c r="K63" s="30"/>
    </row>
    <row r="64" spans="1:11" s="22" customFormat="1" ht="11.25" customHeight="1">
      <c r="A64" s="34" t="s">
        <v>50</v>
      </c>
      <c r="B64" s="35"/>
      <c r="C64" s="36">
        <v>2983</v>
      </c>
      <c r="D64" s="36">
        <v>3133</v>
      </c>
      <c r="E64" s="36">
        <v>3303</v>
      </c>
      <c r="F64" s="37">
        <v>105.42610916054899</v>
      </c>
      <c r="G64" s="38"/>
      <c r="H64" s="129">
        <v>66.7</v>
      </c>
      <c r="I64" s="130">
        <v>64.111</v>
      </c>
      <c r="J64" s="130">
        <v>66.372</v>
      </c>
      <c r="K64" s="39">
        <v>103.52669588682129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12146</v>
      </c>
      <c r="D66" s="36">
        <v>13344</v>
      </c>
      <c r="E66" s="36">
        <v>13000</v>
      </c>
      <c r="F66" s="37">
        <v>97.4220623501199</v>
      </c>
      <c r="G66" s="38"/>
      <c r="H66" s="129">
        <v>250.4</v>
      </c>
      <c r="I66" s="130">
        <v>238</v>
      </c>
      <c r="J66" s="130">
        <v>201</v>
      </c>
      <c r="K66" s="39">
        <v>84.45378151260505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5220</v>
      </c>
      <c r="D68" s="28">
        <v>3960</v>
      </c>
      <c r="E68" s="28">
        <v>3200</v>
      </c>
      <c r="F68" s="29"/>
      <c r="G68" s="29"/>
      <c r="H68" s="128">
        <v>68</v>
      </c>
      <c r="I68" s="128">
        <v>53.915</v>
      </c>
      <c r="J68" s="128">
        <v>41.5</v>
      </c>
      <c r="K68" s="30"/>
    </row>
    <row r="69" spans="1:11" s="31" customFormat="1" ht="11.25" customHeight="1">
      <c r="A69" s="33" t="s">
        <v>53</v>
      </c>
      <c r="B69" s="27"/>
      <c r="C69" s="28">
        <v>20</v>
      </c>
      <c r="D69" s="28">
        <v>36</v>
      </c>
      <c r="E69" s="28">
        <v>70</v>
      </c>
      <c r="F69" s="29"/>
      <c r="G69" s="29"/>
      <c r="H69" s="128">
        <v>0.26</v>
      </c>
      <c r="I69" s="128">
        <v>0.49</v>
      </c>
      <c r="J69" s="128">
        <v>0.91</v>
      </c>
      <c r="K69" s="30"/>
    </row>
    <row r="70" spans="1:11" s="22" customFormat="1" ht="11.25" customHeight="1">
      <c r="A70" s="34" t="s">
        <v>54</v>
      </c>
      <c r="B70" s="35"/>
      <c r="C70" s="36">
        <v>5240</v>
      </c>
      <c r="D70" s="36">
        <v>3996</v>
      </c>
      <c r="E70" s="36">
        <v>3270</v>
      </c>
      <c r="F70" s="37">
        <v>81.83183183183183</v>
      </c>
      <c r="G70" s="38"/>
      <c r="H70" s="129">
        <v>68.26</v>
      </c>
      <c r="I70" s="130">
        <v>54.405</v>
      </c>
      <c r="J70" s="130">
        <v>42.41</v>
      </c>
      <c r="K70" s="39">
        <v>77.95239408142633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594</v>
      </c>
      <c r="D72" s="28">
        <v>688</v>
      </c>
      <c r="E72" s="28">
        <v>656</v>
      </c>
      <c r="F72" s="29"/>
      <c r="G72" s="29"/>
      <c r="H72" s="128">
        <v>13.335</v>
      </c>
      <c r="I72" s="128">
        <v>14.957</v>
      </c>
      <c r="J72" s="128">
        <v>12.317</v>
      </c>
      <c r="K72" s="30"/>
    </row>
    <row r="73" spans="1:11" s="31" customFormat="1" ht="11.25" customHeight="1">
      <c r="A73" s="33" t="s">
        <v>56</v>
      </c>
      <c r="B73" s="27"/>
      <c r="C73" s="28">
        <v>375</v>
      </c>
      <c r="D73" s="28">
        <v>375</v>
      </c>
      <c r="E73" s="28">
        <v>405</v>
      </c>
      <c r="F73" s="29"/>
      <c r="G73" s="29"/>
      <c r="H73" s="128">
        <v>17.628</v>
      </c>
      <c r="I73" s="128">
        <v>8.045</v>
      </c>
      <c r="J73" s="128">
        <v>8.32</v>
      </c>
      <c r="K73" s="30"/>
    </row>
    <row r="74" spans="1:11" s="31" customFormat="1" ht="11.25" customHeight="1">
      <c r="A74" s="33" t="s">
        <v>57</v>
      </c>
      <c r="B74" s="27"/>
      <c r="C74" s="28"/>
      <c r="D74" s="28">
        <v>12</v>
      </c>
      <c r="E74" s="28"/>
      <c r="F74" s="29"/>
      <c r="G74" s="29"/>
      <c r="H74" s="128"/>
      <c r="I74" s="128">
        <v>0.24</v>
      </c>
      <c r="J74" s="128"/>
      <c r="K74" s="30"/>
    </row>
    <row r="75" spans="1:11" s="31" customFormat="1" ht="11.25" customHeight="1">
      <c r="A75" s="33" t="s">
        <v>58</v>
      </c>
      <c r="B75" s="27"/>
      <c r="C75" s="28">
        <v>1573</v>
      </c>
      <c r="D75" s="28">
        <v>1563</v>
      </c>
      <c r="E75" s="28">
        <v>1381</v>
      </c>
      <c r="F75" s="29"/>
      <c r="G75" s="29"/>
      <c r="H75" s="128">
        <v>38.153</v>
      </c>
      <c r="I75" s="128">
        <v>26.553</v>
      </c>
      <c r="J75" s="128">
        <v>25.347</v>
      </c>
      <c r="K75" s="30"/>
    </row>
    <row r="76" spans="1:11" s="31" customFormat="1" ht="11.25" customHeight="1">
      <c r="A76" s="33" t="s">
        <v>59</v>
      </c>
      <c r="B76" s="27"/>
      <c r="C76" s="28"/>
      <c r="D76" s="28">
        <v>9</v>
      </c>
      <c r="E76" s="28">
        <v>65</v>
      </c>
      <c r="F76" s="29"/>
      <c r="G76" s="29"/>
      <c r="H76" s="128"/>
      <c r="I76" s="128">
        <v>0.198</v>
      </c>
      <c r="J76" s="128">
        <v>1.3</v>
      </c>
      <c r="K76" s="30"/>
    </row>
    <row r="77" spans="1:11" s="31" customFormat="1" ht="11.25" customHeight="1">
      <c r="A77" s="33" t="s">
        <v>60</v>
      </c>
      <c r="B77" s="27"/>
      <c r="C77" s="28">
        <v>15</v>
      </c>
      <c r="D77" s="28"/>
      <c r="E77" s="28">
        <v>1</v>
      </c>
      <c r="F77" s="29"/>
      <c r="G77" s="29"/>
      <c r="H77" s="128">
        <v>0.18</v>
      </c>
      <c r="I77" s="128"/>
      <c r="J77" s="128">
        <v>0.015</v>
      </c>
      <c r="K77" s="30"/>
    </row>
    <row r="78" spans="1:11" s="31" customFormat="1" ht="11.25" customHeight="1">
      <c r="A78" s="33" t="s">
        <v>61</v>
      </c>
      <c r="B78" s="27"/>
      <c r="C78" s="28">
        <v>12</v>
      </c>
      <c r="D78" s="28">
        <v>20</v>
      </c>
      <c r="E78" s="28">
        <v>20</v>
      </c>
      <c r="F78" s="29"/>
      <c r="G78" s="29"/>
      <c r="H78" s="128">
        <v>0.204</v>
      </c>
      <c r="I78" s="128">
        <v>0.42</v>
      </c>
      <c r="J78" s="128">
        <v>0.21</v>
      </c>
      <c r="K78" s="30"/>
    </row>
    <row r="79" spans="1:11" s="31" customFormat="1" ht="11.25" customHeight="1">
      <c r="A79" s="33" t="s">
        <v>62</v>
      </c>
      <c r="B79" s="27"/>
      <c r="C79" s="28">
        <v>140</v>
      </c>
      <c r="D79" s="28">
        <v>280</v>
      </c>
      <c r="E79" s="28">
        <v>80</v>
      </c>
      <c r="F79" s="29"/>
      <c r="G79" s="29"/>
      <c r="H79" s="128">
        <v>2.52</v>
      </c>
      <c r="I79" s="128">
        <v>6.72</v>
      </c>
      <c r="J79" s="128">
        <v>1.6</v>
      </c>
      <c r="K79" s="30"/>
    </row>
    <row r="80" spans="1:11" s="22" customFormat="1" ht="11.25" customHeight="1">
      <c r="A80" s="40" t="s">
        <v>63</v>
      </c>
      <c r="B80" s="35"/>
      <c r="C80" s="36">
        <v>2709</v>
      </c>
      <c r="D80" s="36">
        <v>2947</v>
      </c>
      <c r="E80" s="36">
        <v>2608</v>
      </c>
      <c r="F80" s="37">
        <v>88.49677638276214</v>
      </c>
      <c r="G80" s="38"/>
      <c r="H80" s="129">
        <v>72.02</v>
      </c>
      <c r="I80" s="130">
        <v>57.133</v>
      </c>
      <c r="J80" s="130">
        <v>49.109</v>
      </c>
      <c r="K80" s="39">
        <v>85.95557733709066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11</v>
      </c>
      <c r="D82" s="28"/>
      <c r="E82" s="28"/>
      <c r="F82" s="29"/>
      <c r="G82" s="29"/>
      <c r="H82" s="128">
        <v>0.205</v>
      </c>
      <c r="I82" s="128"/>
      <c r="J82" s="128">
        <v>0.08</v>
      </c>
      <c r="K82" s="30"/>
    </row>
    <row r="83" spans="1:11" s="31" customFormat="1" ht="11.25" customHeight="1">
      <c r="A83" s="33" t="s">
        <v>65</v>
      </c>
      <c r="B83" s="27"/>
      <c r="C83" s="28">
        <v>64</v>
      </c>
      <c r="D83" s="28">
        <v>43</v>
      </c>
      <c r="E83" s="28">
        <v>58</v>
      </c>
      <c r="F83" s="29"/>
      <c r="G83" s="29"/>
      <c r="H83" s="128">
        <v>1.27</v>
      </c>
      <c r="I83" s="128">
        <v>0.86</v>
      </c>
      <c r="J83" s="128">
        <v>1.168</v>
      </c>
      <c r="K83" s="30"/>
    </row>
    <row r="84" spans="1:11" s="22" customFormat="1" ht="11.25" customHeight="1">
      <c r="A84" s="34" t="s">
        <v>66</v>
      </c>
      <c r="B84" s="35"/>
      <c r="C84" s="36">
        <v>75</v>
      </c>
      <c r="D84" s="36">
        <v>43</v>
      </c>
      <c r="E84" s="36">
        <v>58</v>
      </c>
      <c r="F84" s="37">
        <v>134.88372093023256</v>
      </c>
      <c r="G84" s="38"/>
      <c r="H84" s="129">
        <v>1.475</v>
      </c>
      <c r="I84" s="130">
        <v>0.86</v>
      </c>
      <c r="J84" s="130">
        <v>1.248</v>
      </c>
      <c r="K84" s="39">
        <v>145.11627906976744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31967</v>
      </c>
      <c r="D87" s="47">
        <v>32866</v>
      </c>
      <c r="E87" s="47">
        <v>31339</v>
      </c>
      <c r="F87" s="48">
        <v>95.35386113308586</v>
      </c>
      <c r="G87" s="38"/>
      <c r="H87" s="133">
        <v>590.895</v>
      </c>
      <c r="I87" s="134">
        <v>536.7330000000001</v>
      </c>
      <c r="J87" s="134">
        <v>489.135</v>
      </c>
      <c r="K87" s="48">
        <f>IF(I87&gt;0,100*J87/I87,0)</f>
        <v>91.13190357216716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44</v>
      </c>
      <c r="D9" s="28">
        <v>27</v>
      </c>
      <c r="E9" s="28">
        <v>33</v>
      </c>
      <c r="F9" s="29"/>
      <c r="G9" s="29"/>
      <c r="H9" s="128">
        <v>2.985</v>
      </c>
      <c r="I9" s="128">
        <v>1.9</v>
      </c>
      <c r="J9" s="128">
        <v>2.244</v>
      </c>
      <c r="K9" s="30"/>
    </row>
    <row r="10" spans="1:11" s="31" customFormat="1" ht="11.25" customHeight="1">
      <c r="A10" s="33" t="s">
        <v>8</v>
      </c>
      <c r="B10" s="27"/>
      <c r="C10" s="28">
        <v>25</v>
      </c>
      <c r="D10" s="28">
        <v>21</v>
      </c>
      <c r="E10" s="28">
        <v>23</v>
      </c>
      <c r="F10" s="29"/>
      <c r="G10" s="29"/>
      <c r="H10" s="128">
        <v>1.709</v>
      </c>
      <c r="I10" s="128">
        <v>1.14</v>
      </c>
      <c r="J10" s="128">
        <v>1.577</v>
      </c>
      <c r="K10" s="30"/>
    </row>
    <row r="11" spans="1:11" s="31" customFormat="1" ht="11.25" customHeight="1">
      <c r="A11" s="26" t="s">
        <v>9</v>
      </c>
      <c r="B11" s="27"/>
      <c r="C11" s="28">
        <v>14</v>
      </c>
      <c r="D11" s="28">
        <v>21</v>
      </c>
      <c r="E11" s="28">
        <v>21</v>
      </c>
      <c r="F11" s="29"/>
      <c r="G11" s="29"/>
      <c r="H11" s="128">
        <v>0.868</v>
      </c>
      <c r="I11" s="128">
        <v>1.3</v>
      </c>
      <c r="J11" s="128">
        <v>1.3</v>
      </c>
      <c r="K11" s="30"/>
    </row>
    <row r="12" spans="1:11" s="31" customFormat="1" ht="11.25" customHeight="1">
      <c r="A12" s="33" t="s">
        <v>10</v>
      </c>
      <c r="B12" s="27"/>
      <c r="C12" s="28">
        <v>21</v>
      </c>
      <c r="D12" s="28">
        <v>24</v>
      </c>
      <c r="E12" s="28">
        <v>21</v>
      </c>
      <c r="F12" s="29"/>
      <c r="G12" s="29"/>
      <c r="H12" s="128">
        <v>1.365</v>
      </c>
      <c r="I12" s="128">
        <v>1.566</v>
      </c>
      <c r="J12" s="128">
        <v>1.37</v>
      </c>
      <c r="K12" s="30"/>
    </row>
    <row r="13" spans="1:11" s="22" customFormat="1" ht="11.25" customHeight="1">
      <c r="A13" s="34" t="s">
        <v>11</v>
      </c>
      <c r="B13" s="35"/>
      <c r="C13" s="36">
        <v>104</v>
      </c>
      <c r="D13" s="36">
        <v>93</v>
      </c>
      <c r="E13" s="36">
        <v>98</v>
      </c>
      <c r="F13" s="37">
        <v>105.3763440860215</v>
      </c>
      <c r="G13" s="38"/>
      <c r="H13" s="129">
        <v>6.9270000000000005</v>
      </c>
      <c r="I13" s="130">
        <v>5.906</v>
      </c>
      <c r="J13" s="130">
        <v>6.4910000000000005</v>
      </c>
      <c r="K13" s="39">
        <v>109.90518117168982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77</v>
      </c>
      <c r="D15" s="36">
        <v>70</v>
      </c>
      <c r="E15" s="36">
        <v>70</v>
      </c>
      <c r="F15" s="37">
        <v>100</v>
      </c>
      <c r="G15" s="38"/>
      <c r="H15" s="129">
        <v>1.855</v>
      </c>
      <c r="I15" s="130">
        <v>1.6</v>
      </c>
      <c r="J15" s="130">
        <v>1.8</v>
      </c>
      <c r="K15" s="39">
        <v>112.5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1</v>
      </c>
      <c r="F17" s="37">
        <v>50</v>
      </c>
      <c r="G17" s="38"/>
      <c r="H17" s="129">
        <v>0.024</v>
      </c>
      <c r="I17" s="130">
        <v>0.024</v>
      </c>
      <c r="J17" s="130">
        <v>0.014</v>
      </c>
      <c r="K17" s="39">
        <v>58.333333333333336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3</v>
      </c>
      <c r="D19" s="28"/>
      <c r="E19" s="28"/>
      <c r="F19" s="139"/>
      <c r="G19" s="29"/>
      <c r="H19" s="128">
        <v>0.101</v>
      </c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>
        <v>8</v>
      </c>
      <c r="D20" s="28">
        <v>8</v>
      </c>
      <c r="E20" s="28">
        <v>5</v>
      </c>
      <c r="F20" s="29"/>
      <c r="G20" s="29"/>
      <c r="H20" s="128">
        <v>0.142</v>
      </c>
      <c r="I20" s="128">
        <v>0.065</v>
      </c>
      <c r="J20" s="128">
        <v>0.065</v>
      </c>
      <c r="K20" s="30"/>
    </row>
    <row r="21" spans="1:11" s="31" customFormat="1" ht="11.25" customHeight="1">
      <c r="A21" s="33" t="s">
        <v>16</v>
      </c>
      <c r="B21" s="27"/>
      <c r="C21" s="28">
        <v>33</v>
      </c>
      <c r="D21" s="28"/>
      <c r="E21" s="28"/>
      <c r="F21" s="29"/>
      <c r="G21" s="29"/>
      <c r="H21" s="128">
        <v>0.665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44</v>
      </c>
      <c r="D22" s="36">
        <v>8</v>
      </c>
      <c r="E22" s="36">
        <v>5</v>
      </c>
      <c r="F22" s="37">
        <v>62.5</v>
      </c>
      <c r="G22" s="38"/>
      <c r="H22" s="129">
        <v>0.908</v>
      </c>
      <c r="I22" s="130">
        <v>0.065</v>
      </c>
      <c r="J22" s="130">
        <v>0.065</v>
      </c>
      <c r="K22" s="39">
        <v>100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116</v>
      </c>
      <c r="D24" s="36">
        <v>108</v>
      </c>
      <c r="E24" s="36">
        <v>130</v>
      </c>
      <c r="F24" s="37">
        <v>120.37037037037037</v>
      </c>
      <c r="G24" s="38"/>
      <c r="H24" s="129">
        <v>7.214</v>
      </c>
      <c r="I24" s="130">
        <v>7.108</v>
      </c>
      <c r="J24" s="130">
        <v>8.821</v>
      </c>
      <c r="K24" s="39">
        <v>124.09960607765899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36</v>
      </c>
      <c r="D26" s="36">
        <v>35</v>
      </c>
      <c r="E26" s="36">
        <v>30</v>
      </c>
      <c r="F26" s="37">
        <v>85.71428571428571</v>
      </c>
      <c r="G26" s="38"/>
      <c r="H26" s="129">
        <v>1.527</v>
      </c>
      <c r="I26" s="130">
        <v>1.1</v>
      </c>
      <c r="J26" s="130">
        <v>1.2</v>
      </c>
      <c r="K26" s="39">
        <v>109.09090909090908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3</v>
      </c>
      <c r="D28" s="28">
        <v>6</v>
      </c>
      <c r="E28" s="28">
        <v>4</v>
      </c>
      <c r="F28" s="29"/>
      <c r="G28" s="29"/>
      <c r="H28" s="128">
        <v>0.105</v>
      </c>
      <c r="I28" s="128">
        <v>0.27</v>
      </c>
      <c r="J28" s="128">
        <v>0.22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41</v>
      </c>
      <c r="D30" s="28">
        <v>42</v>
      </c>
      <c r="E30" s="28">
        <v>30</v>
      </c>
      <c r="F30" s="29"/>
      <c r="G30" s="29"/>
      <c r="H30" s="128">
        <v>2.029</v>
      </c>
      <c r="I30" s="128">
        <v>1.35</v>
      </c>
      <c r="J30" s="128">
        <v>1.35</v>
      </c>
      <c r="K30" s="30"/>
    </row>
    <row r="31" spans="1:11" s="22" customFormat="1" ht="11.25" customHeight="1">
      <c r="A31" s="40" t="s">
        <v>23</v>
      </c>
      <c r="B31" s="35"/>
      <c r="C31" s="36">
        <v>44</v>
      </c>
      <c r="D31" s="36">
        <v>48</v>
      </c>
      <c r="E31" s="36">
        <v>34</v>
      </c>
      <c r="F31" s="37">
        <v>70.83333333333333</v>
      </c>
      <c r="G31" s="38"/>
      <c r="H31" s="129">
        <v>2.134</v>
      </c>
      <c r="I31" s="130">
        <v>1.62</v>
      </c>
      <c r="J31" s="130">
        <v>1.57</v>
      </c>
      <c r="K31" s="39">
        <v>96.91358024691357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28"/>
      <c r="K32" s="30"/>
    </row>
    <row r="33" spans="1:11" s="31" customFormat="1" ht="11.25" customHeight="1">
      <c r="A33" s="33" t="s">
        <v>24</v>
      </c>
      <c r="B33" s="27"/>
      <c r="C33" s="28">
        <v>88</v>
      </c>
      <c r="D33" s="28">
        <v>70</v>
      </c>
      <c r="E33" s="28">
        <v>80</v>
      </c>
      <c r="F33" s="29"/>
      <c r="G33" s="29"/>
      <c r="H33" s="128">
        <v>4.184</v>
      </c>
      <c r="I33" s="128">
        <v>2.8</v>
      </c>
      <c r="J33" s="28">
        <v>3.646</v>
      </c>
      <c r="K33" s="30"/>
    </row>
    <row r="34" spans="1:11" s="31" customFormat="1" ht="11.25" customHeight="1">
      <c r="A34" s="33" t="s">
        <v>25</v>
      </c>
      <c r="B34" s="27"/>
      <c r="C34" s="28">
        <v>42</v>
      </c>
      <c r="D34" s="28">
        <v>42</v>
      </c>
      <c r="E34" s="28">
        <v>32</v>
      </c>
      <c r="F34" s="29"/>
      <c r="G34" s="29"/>
      <c r="H34" s="128">
        <v>1.211</v>
      </c>
      <c r="I34" s="128">
        <v>1.211</v>
      </c>
      <c r="J34" s="28">
        <v>0.823</v>
      </c>
      <c r="K34" s="30"/>
    </row>
    <row r="35" spans="1:11" s="31" customFormat="1" ht="11.25" customHeight="1">
      <c r="A35" s="33" t="s">
        <v>26</v>
      </c>
      <c r="B35" s="27"/>
      <c r="C35" s="28">
        <v>25</v>
      </c>
      <c r="D35" s="28">
        <v>20</v>
      </c>
      <c r="E35" s="28"/>
      <c r="F35" s="139"/>
      <c r="G35" s="29"/>
      <c r="H35" s="128">
        <v>0.609</v>
      </c>
      <c r="I35" s="128">
        <v>0.254</v>
      </c>
      <c r="J35" s="28"/>
      <c r="K35" s="30"/>
    </row>
    <row r="36" spans="1:11" s="31" customFormat="1" ht="11.25" customHeight="1">
      <c r="A36" s="33" t="s">
        <v>27</v>
      </c>
      <c r="B36" s="27"/>
      <c r="C36" s="28">
        <v>88</v>
      </c>
      <c r="D36" s="28">
        <v>34</v>
      </c>
      <c r="E36" s="28">
        <v>86</v>
      </c>
      <c r="F36" s="29"/>
      <c r="G36" s="29"/>
      <c r="H36" s="128">
        <v>1.94</v>
      </c>
      <c r="I36" s="128">
        <v>1.94</v>
      </c>
      <c r="J36" s="28">
        <v>1.852</v>
      </c>
      <c r="K36" s="30"/>
    </row>
    <row r="37" spans="1:11" s="22" customFormat="1" ht="11.25" customHeight="1">
      <c r="A37" s="34" t="s">
        <v>28</v>
      </c>
      <c r="B37" s="35"/>
      <c r="C37" s="36">
        <v>243</v>
      </c>
      <c r="D37" s="36">
        <v>166</v>
      </c>
      <c r="E37" s="36">
        <v>215</v>
      </c>
      <c r="F37" s="37">
        <v>129.51807228915663</v>
      </c>
      <c r="G37" s="38"/>
      <c r="H37" s="129">
        <v>7.944000000000001</v>
      </c>
      <c r="I37" s="130">
        <v>6.205</v>
      </c>
      <c r="J37" s="36">
        <v>6.321</v>
      </c>
      <c r="K37" s="39">
        <v>101.86946011281225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28"/>
      <c r="K38" s="30"/>
    </row>
    <row r="39" spans="1:11" s="22" customFormat="1" ht="11.25" customHeight="1">
      <c r="A39" s="34" t="s">
        <v>29</v>
      </c>
      <c r="B39" s="35"/>
      <c r="C39" s="36">
        <v>160</v>
      </c>
      <c r="D39" s="36">
        <v>160</v>
      </c>
      <c r="E39" s="36">
        <v>160</v>
      </c>
      <c r="F39" s="37">
        <v>100</v>
      </c>
      <c r="G39" s="38"/>
      <c r="H39" s="129">
        <v>3.915</v>
      </c>
      <c r="I39" s="130">
        <v>4</v>
      </c>
      <c r="J39" s="36">
        <v>3.8</v>
      </c>
      <c r="K39" s="39">
        <v>95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28"/>
      <c r="K40" s="30"/>
    </row>
    <row r="41" spans="1:11" s="31" customFormat="1" ht="11.25" customHeight="1">
      <c r="A41" s="26" t="s">
        <v>30</v>
      </c>
      <c r="B41" s="27"/>
      <c r="C41" s="28"/>
      <c r="D41" s="28">
        <v>1</v>
      </c>
      <c r="E41" s="28">
        <v>1</v>
      </c>
      <c r="F41" s="29"/>
      <c r="G41" s="29"/>
      <c r="H41" s="128"/>
      <c r="I41" s="128">
        <v>0.02</v>
      </c>
      <c r="J41" s="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28"/>
      <c r="K42" s="30"/>
    </row>
    <row r="43" spans="1:11" s="31" customFormat="1" ht="11.25" customHeight="1">
      <c r="A43" s="33" t="s">
        <v>32</v>
      </c>
      <c r="B43" s="27"/>
      <c r="C43" s="28">
        <v>5</v>
      </c>
      <c r="D43" s="28">
        <v>4</v>
      </c>
      <c r="E43" s="28">
        <v>4</v>
      </c>
      <c r="F43" s="29"/>
      <c r="G43" s="29"/>
      <c r="H43" s="128">
        <v>0.2</v>
      </c>
      <c r="I43" s="128">
        <v>0.136</v>
      </c>
      <c r="J43" s="28"/>
      <c r="K43" s="30"/>
    </row>
    <row r="44" spans="1:11" s="31" customFormat="1" ht="11.25" customHeight="1">
      <c r="A44" s="33" t="s">
        <v>33</v>
      </c>
      <c r="B44" s="27"/>
      <c r="C44" s="28">
        <v>1</v>
      </c>
      <c r="D44" s="28"/>
      <c r="E44" s="28"/>
      <c r="F44" s="29"/>
      <c r="G44" s="29"/>
      <c r="H44" s="128">
        <v>0.047</v>
      </c>
      <c r="I44" s="128"/>
      <c r="J44" s="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>
        <v>2</v>
      </c>
      <c r="F45" s="29"/>
      <c r="G45" s="29"/>
      <c r="H45" s="128"/>
      <c r="I45" s="128"/>
      <c r="J45" s="28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>
        <v>1</v>
      </c>
      <c r="E46" s="28">
        <v>2</v>
      </c>
      <c r="F46" s="139"/>
      <c r="G46" s="29"/>
      <c r="H46" s="128">
        <v>0.024</v>
      </c>
      <c r="I46" s="128">
        <v>0.025</v>
      </c>
      <c r="J46" s="28"/>
      <c r="K46" s="30"/>
    </row>
    <row r="47" spans="1:11" s="31" customFormat="1" ht="11.25" customHeight="1">
      <c r="A47" s="33" t="s">
        <v>36</v>
      </c>
      <c r="B47" s="27"/>
      <c r="C47" s="28">
        <v>7</v>
      </c>
      <c r="D47" s="28">
        <v>1</v>
      </c>
      <c r="E47" s="28"/>
      <c r="F47" s="29"/>
      <c r="G47" s="29"/>
      <c r="H47" s="128">
        <v>0.28</v>
      </c>
      <c r="I47" s="128">
        <v>0.02</v>
      </c>
      <c r="J47" s="28"/>
      <c r="K47" s="30"/>
    </row>
    <row r="48" spans="1:11" s="31" customFormat="1" ht="11.25" customHeight="1">
      <c r="A48" s="33" t="s">
        <v>37</v>
      </c>
      <c r="B48" s="27"/>
      <c r="C48" s="28">
        <v>3</v>
      </c>
      <c r="D48" s="28">
        <v>1</v>
      </c>
      <c r="E48" s="28">
        <v>1</v>
      </c>
      <c r="F48" s="29"/>
      <c r="G48" s="29"/>
      <c r="H48" s="128">
        <v>0.069</v>
      </c>
      <c r="I48" s="128">
        <v>0.023</v>
      </c>
      <c r="J48" s="28"/>
      <c r="K48" s="30"/>
    </row>
    <row r="49" spans="1:11" s="31" customFormat="1" ht="11.25" customHeight="1">
      <c r="A49" s="33" t="s">
        <v>38</v>
      </c>
      <c r="B49" s="27"/>
      <c r="C49" s="28">
        <v>1</v>
      </c>
      <c r="D49" s="28"/>
      <c r="E49" s="28"/>
      <c r="F49" s="29"/>
      <c r="G49" s="29"/>
      <c r="H49" s="128">
        <v>0.025</v>
      </c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>
        <v>18</v>
      </c>
      <c r="D50" s="36">
        <v>8</v>
      </c>
      <c r="E50" s="36">
        <v>10</v>
      </c>
      <c r="F50" s="37">
        <v>125</v>
      </c>
      <c r="G50" s="38"/>
      <c r="H50" s="129">
        <v>0.6450000000000001</v>
      </c>
      <c r="I50" s="130">
        <v>0.22399999999999998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6</v>
      </c>
      <c r="D52" s="36">
        <v>6</v>
      </c>
      <c r="E52" s="36">
        <v>4</v>
      </c>
      <c r="F52" s="37">
        <v>66.66666666666667</v>
      </c>
      <c r="G52" s="38"/>
      <c r="H52" s="129">
        <v>0.198</v>
      </c>
      <c r="I52" s="130">
        <v>0.198</v>
      </c>
      <c r="J52" s="130">
        <v>0.12</v>
      </c>
      <c r="K52" s="39">
        <v>60.6060606060606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103</v>
      </c>
      <c r="D54" s="28">
        <v>62</v>
      </c>
      <c r="E54" s="28">
        <v>62</v>
      </c>
      <c r="F54" s="29"/>
      <c r="G54" s="29"/>
      <c r="H54" s="128">
        <v>3.039</v>
      </c>
      <c r="I54" s="128">
        <v>1.86</v>
      </c>
      <c r="J54" s="128">
        <v>1.86</v>
      </c>
      <c r="K54" s="30"/>
    </row>
    <row r="55" spans="1:11" s="31" customFormat="1" ht="11.25" customHeight="1">
      <c r="A55" s="33" t="s">
        <v>42</v>
      </c>
      <c r="B55" s="27"/>
      <c r="C55" s="28">
        <v>20</v>
      </c>
      <c r="D55" s="28">
        <v>20</v>
      </c>
      <c r="E55" s="28">
        <v>19</v>
      </c>
      <c r="F55" s="29"/>
      <c r="G55" s="29"/>
      <c r="H55" s="128">
        <v>0.56</v>
      </c>
      <c r="I55" s="128">
        <v>0.532</v>
      </c>
      <c r="J55" s="128">
        <v>0.523</v>
      </c>
      <c r="K55" s="30"/>
    </row>
    <row r="56" spans="1:11" s="31" customFormat="1" ht="11.25" customHeight="1">
      <c r="A56" s="33" t="s">
        <v>43</v>
      </c>
      <c r="B56" s="27"/>
      <c r="C56" s="28">
        <v>14</v>
      </c>
      <c r="D56" s="28">
        <v>9</v>
      </c>
      <c r="E56" s="28">
        <v>9</v>
      </c>
      <c r="F56" s="29"/>
      <c r="G56" s="29"/>
      <c r="H56" s="128">
        <v>0.217</v>
      </c>
      <c r="I56" s="128">
        <v>0.17</v>
      </c>
      <c r="J56" s="128">
        <v>0.19</v>
      </c>
      <c r="K56" s="30"/>
    </row>
    <row r="57" spans="1:11" s="31" customFormat="1" ht="11.25" customHeight="1">
      <c r="A57" s="33" t="s">
        <v>44</v>
      </c>
      <c r="B57" s="27"/>
      <c r="C57" s="28">
        <v>3</v>
      </c>
      <c r="D57" s="28">
        <v>3</v>
      </c>
      <c r="E57" s="140">
        <v>1</v>
      </c>
      <c r="F57" s="141"/>
      <c r="G57" s="141"/>
      <c r="H57" s="138">
        <v>0.066</v>
      </c>
      <c r="I57" s="138">
        <v>0.008</v>
      </c>
      <c r="J57" s="138">
        <v>0.008</v>
      </c>
      <c r="K57" s="30"/>
    </row>
    <row r="58" spans="1:11" s="31" customFormat="1" ht="11.25" customHeight="1">
      <c r="A58" s="33" t="s">
        <v>45</v>
      </c>
      <c r="B58" s="27"/>
      <c r="C58" s="28">
        <v>3</v>
      </c>
      <c r="D58" s="28">
        <v>8</v>
      </c>
      <c r="E58" s="28">
        <v>8</v>
      </c>
      <c r="F58" s="29"/>
      <c r="G58" s="29"/>
      <c r="H58" s="128">
        <v>0.09</v>
      </c>
      <c r="I58" s="128">
        <v>0.208</v>
      </c>
      <c r="J58" s="128">
        <v>0.224</v>
      </c>
      <c r="K58" s="30"/>
    </row>
    <row r="59" spans="1:11" s="22" customFormat="1" ht="11.25" customHeight="1">
      <c r="A59" s="34" t="s">
        <v>46</v>
      </c>
      <c r="B59" s="35"/>
      <c r="C59" s="36">
        <v>143</v>
      </c>
      <c r="D59" s="36">
        <v>102</v>
      </c>
      <c r="E59" s="36">
        <v>99</v>
      </c>
      <c r="F59" s="37">
        <v>97.05882352941177</v>
      </c>
      <c r="G59" s="38"/>
      <c r="H59" s="129">
        <v>3.972</v>
      </c>
      <c r="I59" s="130">
        <v>2.7780000000000005</v>
      </c>
      <c r="J59" s="130">
        <v>2.805</v>
      </c>
      <c r="K59" s="39">
        <v>100.97192224622029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91</v>
      </c>
      <c r="D61" s="28">
        <v>90</v>
      </c>
      <c r="E61" s="28">
        <v>96</v>
      </c>
      <c r="F61" s="29"/>
      <c r="G61" s="29"/>
      <c r="H61" s="128">
        <v>5.44</v>
      </c>
      <c r="I61" s="128">
        <v>4.86</v>
      </c>
      <c r="J61" s="128">
        <v>5.076</v>
      </c>
      <c r="K61" s="30"/>
    </row>
    <row r="62" spans="1:11" s="31" customFormat="1" ht="11.25" customHeight="1">
      <c r="A62" s="33" t="s">
        <v>48</v>
      </c>
      <c r="B62" s="27"/>
      <c r="C62" s="28">
        <v>69</v>
      </c>
      <c r="D62" s="28">
        <v>69</v>
      </c>
      <c r="E62" s="28">
        <v>89</v>
      </c>
      <c r="F62" s="29"/>
      <c r="G62" s="29"/>
      <c r="H62" s="128">
        <v>2.136</v>
      </c>
      <c r="I62" s="128">
        <v>2.136</v>
      </c>
      <c r="J62" s="128">
        <v>2.696</v>
      </c>
      <c r="K62" s="30"/>
    </row>
    <row r="63" spans="1:11" s="31" customFormat="1" ht="11.25" customHeight="1">
      <c r="A63" s="33" t="s">
        <v>49</v>
      </c>
      <c r="B63" s="27"/>
      <c r="C63" s="28">
        <v>249</v>
      </c>
      <c r="D63" s="28">
        <v>249</v>
      </c>
      <c r="E63" s="28">
        <v>252</v>
      </c>
      <c r="F63" s="29"/>
      <c r="G63" s="29"/>
      <c r="H63" s="128">
        <v>11.719</v>
      </c>
      <c r="I63" s="128">
        <v>11.205</v>
      </c>
      <c r="J63" s="128">
        <v>11.34</v>
      </c>
      <c r="K63" s="30"/>
    </row>
    <row r="64" spans="1:11" s="22" customFormat="1" ht="11.25" customHeight="1">
      <c r="A64" s="34" t="s">
        <v>50</v>
      </c>
      <c r="B64" s="35"/>
      <c r="C64" s="36">
        <v>409</v>
      </c>
      <c r="D64" s="36">
        <v>408</v>
      </c>
      <c r="E64" s="36">
        <v>437</v>
      </c>
      <c r="F64" s="37">
        <v>107.1078431372549</v>
      </c>
      <c r="G64" s="38"/>
      <c r="H64" s="129">
        <v>19.295</v>
      </c>
      <c r="I64" s="130">
        <v>18.201</v>
      </c>
      <c r="J64" s="130">
        <v>19.112</v>
      </c>
      <c r="K64" s="39">
        <f>IF(I64&gt;0,100*J64/I64,0)</f>
        <v>105.00521949343441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422</v>
      </c>
      <c r="D66" s="36">
        <v>422</v>
      </c>
      <c r="E66" s="36">
        <v>470</v>
      </c>
      <c r="F66" s="37">
        <v>111.37440758293839</v>
      </c>
      <c r="G66" s="38"/>
      <c r="H66" s="129">
        <v>18.801</v>
      </c>
      <c r="I66" s="130">
        <v>20.7</v>
      </c>
      <c r="J66" s="130">
        <v>21</v>
      </c>
      <c r="K66" s="39">
        <v>101.44927536231884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167</v>
      </c>
      <c r="D68" s="28">
        <v>100</v>
      </c>
      <c r="E68" s="28">
        <v>100</v>
      </c>
      <c r="F68" s="29"/>
      <c r="G68" s="29"/>
      <c r="H68" s="128">
        <v>8.935</v>
      </c>
      <c r="I68" s="128">
        <v>5.5</v>
      </c>
      <c r="J68" s="128">
        <v>5.4</v>
      </c>
      <c r="K68" s="30"/>
    </row>
    <row r="69" spans="1:11" s="31" customFormat="1" ht="11.25" customHeight="1">
      <c r="A69" s="33" t="s">
        <v>53</v>
      </c>
      <c r="B69" s="27"/>
      <c r="C69" s="28">
        <v>3</v>
      </c>
      <c r="D69" s="28">
        <v>5</v>
      </c>
      <c r="E69" s="28">
        <v>2</v>
      </c>
      <c r="F69" s="29"/>
      <c r="G69" s="29"/>
      <c r="H69" s="128">
        <v>0.181</v>
      </c>
      <c r="I69" s="128">
        <v>0.2</v>
      </c>
      <c r="J69" s="128">
        <v>0.12</v>
      </c>
      <c r="K69" s="30"/>
    </row>
    <row r="70" spans="1:11" s="22" customFormat="1" ht="11.25" customHeight="1">
      <c r="A70" s="34" t="s">
        <v>54</v>
      </c>
      <c r="B70" s="35"/>
      <c r="C70" s="36">
        <v>170</v>
      </c>
      <c r="D70" s="36">
        <v>105</v>
      </c>
      <c r="E70" s="36">
        <v>102</v>
      </c>
      <c r="F70" s="37">
        <v>97.14285714285714</v>
      </c>
      <c r="G70" s="38"/>
      <c r="H70" s="129">
        <v>9.116</v>
      </c>
      <c r="I70" s="130">
        <v>5.7</v>
      </c>
      <c r="J70" s="130">
        <v>5.5200000000000005</v>
      </c>
      <c r="K70" s="39">
        <v>96.84210526315789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8163</v>
      </c>
      <c r="D72" s="28">
        <v>7782</v>
      </c>
      <c r="E72" s="28">
        <v>7704</v>
      </c>
      <c r="F72" s="29"/>
      <c r="G72" s="29"/>
      <c r="H72" s="128">
        <v>489.331</v>
      </c>
      <c r="I72" s="128">
        <v>479.725</v>
      </c>
      <c r="J72" s="128">
        <v>461.226</v>
      </c>
      <c r="K72" s="30"/>
    </row>
    <row r="73" spans="1:11" s="31" customFormat="1" ht="11.25" customHeight="1">
      <c r="A73" s="33" t="s">
        <v>56</v>
      </c>
      <c r="B73" s="27"/>
      <c r="C73" s="28">
        <v>232</v>
      </c>
      <c r="D73" s="28">
        <v>220</v>
      </c>
      <c r="E73" s="28">
        <v>185</v>
      </c>
      <c r="F73" s="29"/>
      <c r="G73" s="29"/>
      <c r="H73" s="128">
        <v>8.505</v>
      </c>
      <c r="I73" s="128">
        <v>8.235</v>
      </c>
      <c r="J73" s="128">
        <v>6.5</v>
      </c>
      <c r="K73" s="30"/>
    </row>
    <row r="74" spans="1:11" s="31" customFormat="1" ht="11.25" customHeight="1">
      <c r="A74" s="33" t="s">
        <v>57</v>
      </c>
      <c r="B74" s="27"/>
      <c r="C74" s="28">
        <v>79</v>
      </c>
      <c r="D74" s="28">
        <v>28</v>
      </c>
      <c r="E74" s="28">
        <v>20</v>
      </c>
      <c r="F74" s="29"/>
      <c r="G74" s="29"/>
      <c r="H74" s="128">
        <v>2.645</v>
      </c>
      <c r="I74" s="128">
        <v>1.1</v>
      </c>
      <c r="J74" s="128">
        <v>0.8</v>
      </c>
      <c r="K74" s="30"/>
    </row>
    <row r="75" spans="1:11" s="31" customFormat="1" ht="11.25" customHeight="1">
      <c r="A75" s="33" t="s">
        <v>58</v>
      </c>
      <c r="B75" s="27"/>
      <c r="C75" s="28">
        <v>406</v>
      </c>
      <c r="D75" s="28">
        <v>421</v>
      </c>
      <c r="E75" s="28">
        <v>420</v>
      </c>
      <c r="F75" s="29"/>
      <c r="G75" s="29"/>
      <c r="H75" s="128">
        <v>17.169</v>
      </c>
      <c r="I75" s="128">
        <v>17.829</v>
      </c>
      <c r="J75" s="128">
        <v>17.78</v>
      </c>
      <c r="K75" s="30"/>
    </row>
    <row r="76" spans="1:11" s="31" customFormat="1" ht="11.25" customHeight="1">
      <c r="A76" s="33" t="s">
        <v>59</v>
      </c>
      <c r="B76" s="27"/>
      <c r="C76" s="28">
        <v>2</v>
      </c>
      <c r="D76" s="28">
        <v>2</v>
      </c>
      <c r="E76" s="28">
        <v>2</v>
      </c>
      <c r="F76" s="29"/>
      <c r="G76" s="29"/>
      <c r="H76" s="128">
        <v>0.02</v>
      </c>
      <c r="I76" s="128">
        <v>0.02</v>
      </c>
      <c r="J76" s="128">
        <v>0.02</v>
      </c>
      <c r="K76" s="137"/>
    </row>
    <row r="77" spans="1:11" s="31" customFormat="1" ht="11.25" customHeight="1">
      <c r="A77" s="33" t="s">
        <v>60</v>
      </c>
      <c r="B77" s="27"/>
      <c r="C77" s="28">
        <v>40</v>
      </c>
      <c r="D77" s="28">
        <v>40</v>
      </c>
      <c r="E77" s="28">
        <v>40</v>
      </c>
      <c r="F77" s="29"/>
      <c r="G77" s="29"/>
      <c r="H77" s="128">
        <v>1.6</v>
      </c>
      <c r="I77" s="128">
        <v>0.8</v>
      </c>
      <c r="J77" s="128">
        <v>1.2</v>
      </c>
      <c r="K77" s="30"/>
    </row>
    <row r="78" spans="1:11" s="31" customFormat="1" ht="11.25" customHeight="1">
      <c r="A78" s="33" t="s">
        <v>61</v>
      </c>
      <c r="B78" s="27"/>
      <c r="C78" s="28">
        <v>183</v>
      </c>
      <c r="D78" s="28">
        <v>190</v>
      </c>
      <c r="E78" s="28">
        <v>170</v>
      </c>
      <c r="F78" s="29"/>
      <c r="G78" s="29"/>
      <c r="H78" s="128">
        <v>9.15</v>
      </c>
      <c r="I78" s="128">
        <v>9</v>
      </c>
      <c r="J78" s="128">
        <v>8.5</v>
      </c>
      <c r="K78" s="30"/>
    </row>
    <row r="79" spans="1:11" s="31" customFormat="1" ht="11.25" customHeight="1">
      <c r="A79" s="33" t="s">
        <v>62</v>
      </c>
      <c r="B79" s="27"/>
      <c r="C79" s="28">
        <v>68</v>
      </c>
      <c r="D79" s="28">
        <v>60</v>
      </c>
      <c r="E79" s="28">
        <v>60</v>
      </c>
      <c r="F79" s="29"/>
      <c r="G79" s="29"/>
      <c r="H79" s="128">
        <v>2.03</v>
      </c>
      <c r="I79" s="128">
        <v>2.1</v>
      </c>
      <c r="J79" s="128">
        <v>2.1</v>
      </c>
      <c r="K79" s="30"/>
    </row>
    <row r="80" spans="1:11" s="22" customFormat="1" ht="11.25" customHeight="1">
      <c r="A80" s="40" t="s">
        <v>63</v>
      </c>
      <c r="B80" s="35"/>
      <c r="C80" s="36">
        <v>9173</v>
      </c>
      <c r="D80" s="36">
        <v>8743</v>
      </c>
      <c r="E80" s="36">
        <v>8601</v>
      </c>
      <c r="F80" s="37">
        <v>98.37584353196843</v>
      </c>
      <c r="G80" s="38"/>
      <c r="H80" s="129">
        <v>530.4499999999999</v>
      </c>
      <c r="I80" s="130">
        <v>518.809</v>
      </c>
      <c r="J80" s="130">
        <v>498.12600000000003</v>
      </c>
      <c r="K80" s="39">
        <f>IF(I80&gt;0,100*J80/I80,0)</f>
        <v>96.01336908187794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198</v>
      </c>
      <c r="D82" s="28">
        <v>198</v>
      </c>
      <c r="E82" s="28">
        <v>198</v>
      </c>
      <c r="F82" s="29"/>
      <c r="G82" s="29"/>
      <c r="H82" s="128">
        <v>9.274</v>
      </c>
      <c r="I82" s="128">
        <v>9.275</v>
      </c>
      <c r="J82" s="128">
        <v>9.246</v>
      </c>
      <c r="K82" s="30"/>
    </row>
    <row r="83" spans="1:11" s="31" customFormat="1" ht="11.25" customHeight="1">
      <c r="A83" s="33" t="s">
        <v>65</v>
      </c>
      <c r="B83" s="27"/>
      <c r="C83" s="28">
        <v>277</v>
      </c>
      <c r="D83" s="28">
        <v>277</v>
      </c>
      <c r="E83" s="28">
        <v>275</v>
      </c>
      <c r="F83" s="29"/>
      <c r="G83" s="29"/>
      <c r="H83" s="128">
        <v>13.959</v>
      </c>
      <c r="I83" s="128">
        <v>13.96</v>
      </c>
      <c r="J83" s="128">
        <v>14.309</v>
      </c>
      <c r="K83" s="30"/>
    </row>
    <row r="84" spans="1:11" s="22" customFormat="1" ht="11.25" customHeight="1">
      <c r="A84" s="34" t="s">
        <v>66</v>
      </c>
      <c r="B84" s="35"/>
      <c r="C84" s="36">
        <v>475</v>
      </c>
      <c r="D84" s="36">
        <v>475</v>
      </c>
      <c r="E84" s="36">
        <v>473</v>
      </c>
      <c r="F84" s="37">
        <v>99.57894736842105</v>
      </c>
      <c r="G84" s="38"/>
      <c r="H84" s="129">
        <v>23.232999999999997</v>
      </c>
      <c r="I84" s="130">
        <v>23.235</v>
      </c>
      <c r="J84" s="130">
        <v>23.555</v>
      </c>
      <c r="K84" s="39">
        <v>101.37723262319777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11642</v>
      </c>
      <c r="D87" s="47">
        <v>10959</v>
      </c>
      <c r="E87" s="47">
        <v>10939</v>
      </c>
      <c r="F87" s="48">
        <v>99.81750159686102</v>
      </c>
      <c r="G87" s="38"/>
      <c r="H87" s="133">
        <v>638.1579999999999</v>
      </c>
      <c r="I87" s="134">
        <v>617.473</v>
      </c>
      <c r="J87" s="134">
        <v>600.3199999999999</v>
      </c>
      <c r="K87" s="48">
        <f>IF(I87&gt;0,100*J87/I87,0)</f>
        <v>97.2220647704434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1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25</v>
      </c>
      <c r="D9" s="28">
        <v>29</v>
      </c>
      <c r="E9" s="28">
        <v>25</v>
      </c>
      <c r="F9" s="29"/>
      <c r="G9" s="29"/>
      <c r="H9" s="128">
        <v>0.562</v>
      </c>
      <c r="I9" s="128">
        <v>0.655</v>
      </c>
      <c r="J9" s="128">
        <v>0.655</v>
      </c>
      <c r="K9" s="30"/>
    </row>
    <row r="10" spans="1:11" s="31" customFormat="1" ht="11.25" customHeight="1">
      <c r="A10" s="33" t="s">
        <v>8</v>
      </c>
      <c r="B10" s="27"/>
      <c r="C10" s="28">
        <v>21</v>
      </c>
      <c r="D10" s="28">
        <v>21</v>
      </c>
      <c r="E10" s="28">
        <v>21</v>
      </c>
      <c r="F10" s="29"/>
      <c r="G10" s="29"/>
      <c r="H10" s="128">
        <v>0.495</v>
      </c>
      <c r="I10" s="128">
        <v>0.496</v>
      </c>
      <c r="J10" s="128">
        <v>0.496</v>
      </c>
      <c r="K10" s="30"/>
    </row>
    <row r="11" spans="1:11" s="31" customFormat="1" ht="11.25" customHeight="1">
      <c r="A11" s="26" t="s">
        <v>9</v>
      </c>
      <c r="B11" s="27"/>
      <c r="C11" s="28">
        <v>20</v>
      </c>
      <c r="D11" s="28">
        <v>21</v>
      </c>
      <c r="E11" s="28">
        <v>20</v>
      </c>
      <c r="F11" s="29"/>
      <c r="G11" s="29"/>
      <c r="H11" s="128">
        <v>0.442</v>
      </c>
      <c r="I11" s="128">
        <v>0.463</v>
      </c>
      <c r="J11" s="128">
        <v>0.463</v>
      </c>
      <c r="K11" s="30"/>
    </row>
    <row r="12" spans="1:11" s="31" customFormat="1" ht="11.25" customHeight="1">
      <c r="A12" s="33" t="s">
        <v>10</v>
      </c>
      <c r="B12" s="27"/>
      <c r="C12" s="28">
        <v>42</v>
      </c>
      <c r="D12" s="28">
        <v>50</v>
      </c>
      <c r="E12" s="28">
        <v>50</v>
      </c>
      <c r="F12" s="29"/>
      <c r="G12" s="29"/>
      <c r="H12" s="128">
        <v>1.025</v>
      </c>
      <c r="I12" s="128">
        <v>1.194</v>
      </c>
      <c r="J12" s="128">
        <v>1.194</v>
      </c>
      <c r="K12" s="30"/>
    </row>
    <row r="13" spans="1:11" s="22" customFormat="1" ht="11.25" customHeight="1">
      <c r="A13" s="34" t="s">
        <v>11</v>
      </c>
      <c r="B13" s="35"/>
      <c r="C13" s="36">
        <v>108</v>
      </c>
      <c r="D13" s="36">
        <v>121</v>
      </c>
      <c r="E13" s="36">
        <v>116</v>
      </c>
      <c r="F13" s="37">
        <v>95.86776859504133</v>
      </c>
      <c r="G13" s="38"/>
      <c r="H13" s="129">
        <v>2.524</v>
      </c>
      <c r="I13" s="130">
        <v>2.808</v>
      </c>
      <c r="J13" s="130">
        <v>2.808</v>
      </c>
      <c r="K13" s="39">
        <v>99.99999999999999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29">
        <v>0.012</v>
      </c>
      <c r="I15" s="130">
        <v>0.012</v>
      </c>
      <c r="J15" s="130">
        <v>0.015</v>
      </c>
      <c r="K15" s="39">
        <v>125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14</v>
      </c>
      <c r="D19" s="28"/>
      <c r="E19" s="28">
        <v>14</v>
      </c>
      <c r="F19" s="139"/>
      <c r="G19" s="29"/>
      <c r="H19" s="128">
        <v>0.853</v>
      </c>
      <c r="I19" s="128"/>
      <c r="J19" s="128">
        <v>0.324</v>
      </c>
      <c r="K19" s="137"/>
    </row>
    <row r="20" spans="1:11" s="31" customFormat="1" ht="11.25" customHeight="1">
      <c r="A20" s="33" t="s">
        <v>15</v>
      </c>
      <c r="B20" s="27"/>
      <c r="C20" s="28">
        <v>14</v>
      </c>
      <c r="D20" s="28">
        <v>14</v>
      </c>
      <c r="E20" s="28"/>
      <c r="F20" s="139"/>
      <c r="G20" s="29"/>
      <c r="H20" s="128">
        <v>0.294</v>
      </c>
      <c r="I20" s="128">
        <v>0.294</v>
      </c>
      <c r="J20" s="128"/>
      <c r="K20" s="137"/>
    </row>
    <row r="21" spans="1:11" s="31" customFormat="1" ht="11.25" customHeight="1">
      <c r="A21" s="33" t="s">
        <v>16</v>
      </c>
      <c r="B21" s="27"/>
      <c r="C21" s="28">
        <v>10</v>
      </c>
      <c r="D21" s="28"/>
      <c r="E21" s="28"/>
      <c r="F21" s="29"/>
      <c r="G21" s="29"/>
      <c r="H21" s="128">
        <v>0.15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38</v>
      </c>
      <c r="D22" s="36">
        <v>14</v>
      </c>
      <c r="E22" s="36">
        <v>14</v>
      </c>
      <c r="F22" s="37">
        <v>100</v>
      </c>
      <c r="G22" s="38"/>
      <c r="H22" s="129">
        <v>1.297</v>
      </c>
      <c r="I22" s="130">
        <v>0.294</v>
      </c>
      <c r="J22" s="130">
        <v>0.324</v>
      </c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8</v>
      </c>
      <c r="D24" s="36">
        <v>6</v>
      </c>
      <c r="E24" s="36">
        <v>23</v>
      </c>
      <c r="F24" s="37">
        <v>383.3333333333333</v>
      </c>
      <c r="G24" s="38"/>
      <c r="H24" s="129">
        <v>0.469</v>
      </c>
      <c r="I24" s="130">
        <v>2</v>
      </c>
      <c r="J24" s="130">
        <v>1.898</v>
      </c>
      <c r="K24" s="39">
        <v>94.89999999999999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117</v>
      </c>
      <c r="D26" s="36">
        <v>110</v>
      </c>
      <c r="E26" s="36">
        <v>100</v>
      </c>
      <c r="F26" s="37">
        <v>90.9090909090909</v>
      </c>
      <c r="G26" s="38"/>
      <c r="H26" s="129">
        <v>11.115</v>
      </c>
      <c r="I26" s="130">
        <v>11</v>
      </c>
      <c r="J26" s="130">
        <v>9.4</v>
      </c>
      <c r="K26" s="39">
        <v>85.45454545454545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>
        <v>1</v>
      </c>
      <c r="D30" s="28"/>
      <c r="E30" s="28"/>
      <c r="F30" s="29"/>
      <c r="G30" s="29"/>
      <c r="H30" s="128">
        <v>0.045</v>
      </c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>
        <v>1</v>
      </c>
      <c r="D31" s="36"/>
      <c r="E31" s="36"/>
      <c r="F31" s="37"/>
      <c r="G31" s="38"/>
      <c r="H31" s="129">
        <v>0.045</v>
      </c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44</v>
      </c>
      <c r="D33" s="28">
        <v>38</v>
      </c>
      <c r="E33" s="28">
        <v>45</v>
      </c>
      <c r="F33" s="29"/>
      <c r="G33" s="29"/>
      <c r="H33" s="128">
        <v>0.811</v>
      </c>
      <c r="I33" s="128">
        <v>0.7</v>
      </c>
      <c r="J33" s="128">
        <v>0.788</v>
      </c>
      <c r="K33" s="30"/>
    </row>
    <row r="34" spans="1:11" s="31" customFormat="1" ht="11.25" customHeight="1">
      <c r="A34" s="33" t="s">
        <v>25</v>
      </c>
      <c r="B34" s="27"/>
      <c r="C34" s="28">
        <v>20</v>
      </c>
      <c r="D34" s="28">
        <v>42</v>
      </c>
      <c r="E34" s="28">
        <v>18</v>
      </c>
      <c r="F34" s="29"/>
      <c r="G34" s="29"/>
      <c r="H34" s="128">
        <v>0.396</v>
      </c>
      <c r="I34" s="128">
        <v>1.211</v>
      </c>
      <c r="J34" s="128">
        <v>0.372</v>
      </c>
      <c r="K34" s="30"/>
    </row>
    <row r="35" spans="1:11" s="31" customFormat="1" ht="11.25" customHeight="1">
      <c r="A35" s="33" t="s">
        <v>26</v>
      </c>
      <c r="B35" s="27"/>
      <c r="C35" s="28">
        <v>44</v>
      </c>
      <c r="D35" s="28">
        <v>30</v>
      </c>
      <c r="E35" s="28">
        <v>14</v>
      </c>
      <c r="F35" s="139"/>
      <c r="G35" s="29"/>
      <c r="H35" s="128">
        <v>0.63</v>
      </c>
      <c r="I35" s="128">
        <v>0.435</v>
      </c>
      <c r="J35" s="128">
        <v>0.421</v>
      </c>
      <c r="K35" s="30"/>
    </row>
    <row r="36" spans="1:11" s="31" customFormat="1" ht="11.25" customHeight="1">
      <c r="A36" s="33" t="s">
        <v>27</v>
      </c>
      <c r="B36" s="27"/>
      <c r="C36" s="28">
        <v>38</v>
      </c>
      <c r="D36" s="28">
        <v>13</v>
      </c>
      <c r="E36" s="28">
        <v>18</v>
      </c>
      <c r="F36" s="29"/>
      <c r="G36" s="29"/>
      <c r="H36" s="128">
        <v>0.684</v>
      </c>
      <c r="I36" s="128">
        <v>0.684</v>
      </c>
      <c r="J36" s="128">
        <v>0.324</v>
      </c>
      <c r="K36" s="30"/>
    </row>
    <row r="37" spans="1:11" s="22" customFormat="1" ht="11.25" customHeight="1">
      <c r="A37" s="34" t="s">
        <v>28</v>
      </c>
      <c r="B37" s="35"/>
      <c r="C37" s="36">
        <v>146</v>
      </c>
      <c r="D37" s="36">
        <v>123</v>
      </c>
      <c r="E37" s="36">
        <v>110</v>
      </c>
      <c r="F37" s="37">
        <v>89.4308943089431</v>
      </c>
      <c r="G37" s="38"/>
      <c r="H37" s="129">
        <v>2.5210000000000004</v>
      </c>
      <c r="I37" s="130">
        <v>3.0300000000000002</v>
      </c>
      <c r="J37" s="130">
        <v>1.9050000000000002</v>
      </c>
      <c r="K37" s="39">
        <v>62.87128712871287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14</v>
      </c>
      <c r="D39" s="36">
        <v>10</v>
      </c>
      <c r="E39" s="36">
        <v>10</v>
      </c>
      <c r="F39" s="37">
        <v>100</v>
      </c>
      <c r="G39" s="38"/>
      <c r="H39" s="129">
        <v>0.242</v>
      </c>
      <c r="I39" s="130">
        <v>0.225</v>
      </c>
      <c r="J39" s="130">
        <v>0.18</v>
      </c>
      <c r="K39" s="39">
        <v>80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168</v>
      </c>
      <c r="D41" s="28">
        <v>134</v>
      </c>
      <c r="E41" s="28">
        <v>140</v>
      </c>
      <c r="F41" s="29"/>
      <c r="G41" s="29"/>
      <c r="H41" s="128">
        <v>13.306</v>
      </c>
      <c r="I41" s="128">
        <v>9.552</v>
      </c>
      <c r="J41" s="128"/>
      <c r="K41" s="30"/>
    </row>
    <row r="42" spans="1:11" s="31" customFormat="1" ht="11.25" customHeight="1">
      <c r="A42" s="33" t="s">
        <v>31</v>
      </c>
      <c r="B42" s="27"/>
      <c r="C42" s="28">
        <v>19</v>
      </c>
      <c r="D42" s="28">
        <v>6</v>
      </c>
      <c r="E42" s="28">
        <v>13</v>
      </c>
      <c r="F42" s="29"/>
      <c r="G42" s="29"/>
      <c r="H42" s="128">
        <v>1.33</v>
      </c>
      <c r="I42" s="128">
        <v>0.468</v>
      </c>
      <c r="J42" s="128"/>
      <c r="K42" s="30"/>
    </row>
    <row r="43" spans="1:11" s="31" customFormat="1" ht="11.25" customHeight="1">
      <c r="A43" s="33" t="s">
        <v>32</v>
      </c>
      <c r="B43" s="27"/>
      <c r="C43" s="28">
        <v>1</v>
      </c>
      <c r="D43" s="28">
        <v>1</v>
      </c>
      <c r="E43" s="28"/>
      <c r="F43" s="29"/>
      <c r="G43" s="29"/>
      <c r="H43" s="128">
        <v>0.06</v>
      </c>
      <c r="I43" s="128">
        <v>0.055</v>
      </c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>
        <v>42</v>
      </c>
      <c r="D45" s="28">
        <v>85</v>
      </c>
      <c r="E45" s="28">
        <v>90</v>
      </c>
      <c r="F45" s="29"/>
      <c r="G45" s="29"/>
      <c r="H45" s="128">
        <v>2.31</v>
      </c>
      <c r="I45" s="128">
        <v>4.368</v>
      </c>
      <c r="J45" s="128"/>
      <c r="K45" s="30"/>
    </row>
    <row r="46" spans="1:11" s="31" customFormat="1" ht="11.25" customHeight="1">
      <c r="A46" s="33" t="s">
        <v>35</v>
      </c>
      <c r="B46" s="27"/>
      <c r="C46" s="28">
        <v>1114</v>
      </c>
      <c r="D46" s="28">
        <v>1141</v>
      </c>
      <c r="E46" s="28">
        <v>1147</v>
      </c>
      <c r="F46" s="139"/>
      <c r="G46" s="29"/>
      <c r="H46" s="128">
        <v>69.068</v>
      </c>
      <c r="I46" s="128">
        <v>74.23</v>
      </c>
      <c r="J46" s="128"/>
      <c r="K46" s="30"/>
    </row>
    <row r="47" spans="1:11" s="31" customFormat="1" ht="11.25" customHeight="1">
      <c r="A47" s="33" t="s">
        <v>36</v>
      </c>
      <c r="B47" s="27"/>
      <c r="C47" s="28">
        <v>72</v>
      </c>
      <c r="D47" s="28">
        <v>47</v>
      </c>
      <c r="E47" s="28">
        <v>50</v>
      </c>
      <c r="F47" s="29"/>
      <c r="G47" s="29"/>
      <c r="H47" s="128">
        <v>5.04</v>
      </c>
      <c r="I47" s="128">
        <v>4.9</v>
      </c>
      <c r="J47" s="128"/>
      <c r="K47" s="30"/>
    </row>
    <row r="48" spans="1:11" s="31" customFormat="1" ht="11.25" customHeight="1">
      <c r="A48" s="33" t="s">
        <v>37</v>
      </c>
      <c r="B48" s="27"/>
      <c r="C48" s="28">
        <v>1345</v>
      </c>
      <c r="D48" s="28">
        <v>1159</v>
      </c>
      <c r="E48" s="28">
        <v>1100</v>
      </c>
      <c r="F48" s="29"/>
      <c r="G48" s="29"/>
      <c r="H48" s="128">
        <v>100.875</v>
      </c>
      <c r="I48" s="128">
        <v>69.66</v>
      </c>
      <c r="J48" s="128"/>
      <c r="K48" s="30"/>
    </row>
    <row r="49" spans="1:11" s="31" customFormat="1" ht="11.25" customHeight="1">
      <c r="A49" s="33" t="s">
        <v>38</v>
      </c>
      <c r="B49" s="27"/>
      <c r="C49" s="28">
        <v>221</v>
      </c>
      <c r="D49" s="28">
        <v>76</v>
      </c>
      <c r="E49" s="28">
        <v>76</v>
      </c>
      <c r="F49" s="29"/>
      <c r="G49" s="29"/>
      <c r="H49" s="128">
        <v>15.47</v>
      </c>
      <c r="I49" s="128">
        <v>5.7</v>
      </c>
      <c r="J49" s="128"/>
      <c r="K49" s="30"/>
    </row>
    <row r="50" spans="1:11" s="22" customFormat="1" ht="11.25" customHeight="1">
      <c r="A50" s="40" t="s">
        <v>39</v>
      </c>
      <c r="B50" s="35"/>
      <c r="C50" s="36">
        <v>2982</v>
      </c>
      <c r="D50" s="36">
        <v>2649</v>
      </c>
      <c r="E50" s="36">
        <v>2616</v>
      </c>
      <c r="F50" s="37">
        <v>98.75424688561722</v>
      </c>
      <c r="G50" s="38"/>
      <c r="H50" s="129">
        <v>207.459</v>
      </c>
      <c r="I50" s="130">
        <v>168.933</v>
      </c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64</v>
      </c>
      <c r="D52" s="36">
        <v>29.35</v>
      </c>
      <c r="E52" s="36">
        <v>52</v>
      </c>
      <c r="F52" s="142"/>
      <c r="G52" s="38"/>
      <c r="H52" s="129">
        <v>1.926</v>
      </c>
      <c r="I52" s="130">
        <v>0.9</v>
      </c>
      <c r="J52" s="130">
        <v>1.56</v>
      </c>
      <c r="K52" s="39">
        <v>173.33333333333334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347</v>
      </c>
      <c r="D54" s="28">
        <v>305</v>
      </c>
      <c r="E54" s="28">
        <v>300</v>
      </c>
      <c r="F54" s="29"/>
      <c r="G54" s="29"/>
      <c r="H54" s="128">
        <v>19.779</v>
      </c>
      <c r="I54" s="128">
        <v>17.538</v>
      </c>
      <c r="J54" s="128">
        <v>16.8</v>
      </c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28">
        <v>0.04</v>
      </c>
      <c r="I55" s="128">
        <v>0.04</v>
      </c>
      <c r="J55" s="128">
        <v>0.04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>
        <v>5</v>
      </c>
      <c r="D58" s="28">
        <v>4</v>
      </c>
      <c r="E58" s="28">
        <v>5</v>
      </c>
      <c r="F58" s="29"/>
      <c r="G58" s="29"/>
      <c r="H58" s="128">
        <v>0.3</v>
      </c>
      <c r="I58" s="128">
        <v>0.208</v>
      </c>
      <c r="J58" s="128">
        <v>0.148</v>
      </c>
      <c r="K58" s="30"/>
    </row>
    <row r="59" spans="1:11" s="22" customFormat="1" ht="11.25" customHeight="1">
      <c r="A59" s="34" t="s">
        <v>46</v>
      </c>
      <c r="B59" s="35"/>
      <c r="C59" s="36">
        <v>353</v>
      </c>
      <c r="D59" s="36">
        <v>310</v>
      </c>
      <c r="E59" s="36">
        <v>306</v>
      </c>
      <c r="F59" s="37">
        <v>98.70967741935483</v>
      </c>
      <c r="G59" s="38"/>
      <c r="H59" s="129">
        <v>20.119</v>
      </c>
      <c r="I59" s="130">
        <v>17.785999999999998</v>
      </c>
      <c r="J59" s="130">
        <v>16.988</v>
      </c>
      <c r="K59" s="39">
        <v>95.51332508714721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148</v>
      </c>
      <c r="D61" s="28">
        <v>128</v>
      </c>
      <c r="E61" s="28">
        <v>170</v>
      </c>
      <c r="F61" s="29"/>
      <c r="G61" s="29"/>
      <c r="H61" s="128">
        <v>8.658</v>
      </c>
      <c r="I61" s="128">
        <v>8.45</v>
      </c>
      <c r="J61" s="128">
        <v>10.4</v>
      </c>
      <c r="K61" s="30"/>
    </row>
    <row r="62" spans="1:11" s="31" customFormat="1" ht="11.25" customHeight="1">
      <c r="A62" s="33" t="s">
        <v>48</v>
      </c>
      <c r="B62" s="27"/>
      <c r="C62" s="28">
        <v>6</v>
      </c>
      <c r="D62" s="28">
        <v>6</v>
      </c>
      <c r="E62" s="28">
        <v>6</v>
      </c>
      <c r="F62" s="29"/>
      <c r="G62" s="29"/>
      <c r="H62" s="128">
        <v>0.15</v>
      </c>
      <c r="I62" s="128">
        <v>0.15</v>
      </c>
      <c r="J62" s="128">
        <v>0.15</v>
      </c>
      <c r="K62" s="30"/>
    </row>
    <row r="63" spans="1:11" s="31" customFormat="1" ht="11.25" customHeight="1">
      <c r="A63" s="33" t="s">
        <v>49</v>
      </c>
      <c r="B63" s="27"/>
      <c r="C63" s="28">
        <v>3</v>
      </c>
      <c r="D63" s="28">
        <v>3</v>
      </c>
      <c r="E63" s="28">
        <v>8</v>
      </c>
      <c r="F63" s="29"/>
      <c r="G63" s="29"/>
      <c r="H63" s="128">
        <v>0.15</v>
      </c>
      <c r="I63" s="128">
        <v>0.15</v>
      </c>
      <c r="J63" s="128">
        <v>0.4</v>
      </c>
      <c r="K63" s="30"/>
    </row>
    <row r="64" spans="1:11" s="22" customFormat="1" ht="11.25" customHeight="1">
      <c r="A64" s="34" t="s">
        <v>50</v>
      </c>
      <c r="B64" s="35"/>
      <c r="C64" s="36">
        <v>157</v>
      </c>
      <c r="D64" s="36">
        <v>137</v>
      </c>
      <c r="E64" s="36">
        <v>184</v>
      </c>
      <c r="F64" s="37">
        <v>134.3065693430657</v>
      </c>
      <c r="G64" s="38"/>
      <c r="H64" s="129">
        <v>8.958</v>
      </c>
      <c r="I64" s="130">
        <v>8.75</v>
      </c>
      <c r="J64" s="130">
        <v>10.950000000000001</v>
      </c>
      <c r="K64" s="39">
        <v>125.14285714285714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16</v>
      </c>
      <c r="D66" s="36">
        <v>16</v>
      </c>
      <c r="E66" s="36">
        <v>15</v>
      </c>
      <c r="F66" s="37">
        <v>93.75</v>
      </c>
      <c r="G66" s="38"/>
      <c r="H66" s="129">
        <v>0.704</v>
      </c>
      <c r="I66" s="130">
        <v>0.7</v>
      </c>
      <c r="J66" s="130">
        <v>0.7</v>
      </c>
      <c r="K66" s="39">
        <v>100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2028</v>
      </c>
      <c r="D73" s="28">
        <v>2070</v>
      </c>
      <c r="E73" s="28">
        <v>2090</v>
      </c>
      <c r="F73" s="29"/>
      <c r="G73" s="29"/>
      <c r="H73" s="128">
        <v>113.34</v>
      </c>
      <c r="I73" s="128">
        <v>114</v>
      </c>
      <c r="J73" s="128">
        <v>114.122</v>
      </c>
      <c r="K73" s="30"/>
    </row>
    <row r="74" spans="1:11" s="31" customFormat="1" ht="11.25" customHeight="1">
      <c r="A74" s="33" t="s">
        <v>57</v>
      </c>
      <c r="B74" s="27"/>
      <c r="C74" s="28">
        <v>31</v>
      </c>
      <c r="D74" s="28">
        <v>18</v>
      </c>
      <c r="E74" s="28">
        <v>20</v>
      </c>
      <c r="F74" s="29"/>
      <c r="G74" s="29"/>
      <c r="H74" s="128">
        <v>1.054</v>
      </c>
      <c r="I74" s="128">
        <v>0.63</v>
      </c>
      <c r="J74" s="128">
        <v>0.6</v>
      </c>
      <c r="K74" s="30"/>
    </row>
    <row r="75" spans="1:11" s="31" customFormat="1" ht="11.25" customHeight="1">
      <c r="A75" s="33" t="s">
        <v>58</v>
      </c>
      <c r="B75" s="27"/>
      <c r="C75" s="28">
        <v>1</v>
      </c>
      <c r="D75" s="28">
        <v>1</v>
      </c>
      <c r="E75" s="28">
        <v>2</v>
      </c>
      <c r="F75" s="29"/>
      <c r="G75" s="29"/>
      <c r="H75" s="128">
        <v>0.037</v>
      </c>
      <c r="I75" s="128">
        <v>0.06</v>
      </c>
      <c r="J75" s="128">
        <v>0.072</v>
      </c>
      <c r="K75" s="30"/>
    </row>
    <row r="76" spans="1:11" s="31" customFormat="1" ht="11.25" customHeight="1">
      <c r="A76" s="33" t="s">
        <v>59</v>
      </c>
      <c r="B76" s="27"/>
      <c r="C76" s="28">
        <v>46</v>
      </c>
      <c r="D76" s="28">
        <v>50</v>
      </c>
      <c r="E76" s="28">
        <v>34</v>
      </c>
      <c r="F76" s="29"/>
      <c r="G76" s="29"/>
      <c r="H76" s="128">
        <v>2.3</v>
      </c>
      <c r="I76" s="128">
        <v>1.7</v>
      </c>
      <c r="J76" s="128">
        <v>1.7</v>
      </c>
      <c r="K76" s="30"/>
    </row>
    <row r="77" spans="1:11" s="31" customFormat="1" ht="11.25" customHeight="1">
      <c r="A77" s="33" t="s">
        <v>60</v>
      </c>
      <c r="B77" s="27"/>
      <c r="C77" s="28">
        <v>3</v>
      </c>
      <c r="D77" s="28">
        <v>3</v>
      </c>
      <c r="E77" s="28">
        <v>2</v>
      </c>
      <c r="F77" s="29"/>
      <c r="G77" s="29"/>
      <c r="H77" s="128">
        <v>0.075</v>
      </c>
      <c r="I77" s="128">
        <v>0.075</v>
      </c>
      <c r="J77" s="128">
        <v>0.075</v>
      </c>
      <c r="K77" s="30"/>
    </row>
    <row r="78" spans="1:11" s="31" customFormat="1" ht="11.25" customHeight="1">
      <c r="A78" s="33" t="s">
        <v>61</v>
      </c>
      <c r="B78" s="27"/>
      <c r="C78" s="28">
        <v>63</v>
      </c>
      <c r="D78" s="28">
        <v>63</v>
      </c>
      <c r="E78" s="28">
        <v>60</v>
      </c>
      <c r="F78" s="29"/>
      <c r="G78" s="29"/>
      <c r="H78" s="128">
        <v>1.89</v>
      </c>
      <c r="I78" s="128">
        <v>2.52</v>
      </c>
      <c r="J78" s="128">
        <v>2.5</v>
      </c>
      <c r="K78" s="30"/>
    </row>
    <row r="79" spans="1:11" s="31" customFormat="1" ht="11.25" customHeight="1">
      <c r="A79" s="33" t="s">
        <v>62</v>
      </c>
      <c r="B79" s="27"/>
      <c r="C79" s="28">
        <v>860</v>
      </c>
      <c r="D79" s="28">
        <v>430</v>
      </c>
      <c r="E79" s="28">
        <v>420</v>
      </c>
      <c r="F79" s="29"/>
      <c r="G79" s="29"/>
      <c r="H79" s="128">
        <v>44.29</v>
      </c>
      <c r="I79" s="128">
        <v>38.7</v>
      </c>
      <c r="J79" s="128">
        <v>18.9</v>
      </c>
      <c r="K79" s="137"/>
    </row>
    <row r="80" spans="1:11" s="22" customFormat="1" ht="11.25" customHeight="1">
      <c r="A80" s="40" t="s">
        <v>63</v>
      </c>
      <c r="B80" s="35"/>
      <c r="C80" s="36">
        <v>3032</v>
      </c>
      <c r="D80" s="36">
        <v>2635</v>
      </c>
      <c r="E80" s="36">
        <v>2628</v>
      </c>
      <c r="F80" s="37">
        <v>99.73434535104364</v>
      </c>
      <c r="G80" s="38"/>
      <c r="H80" s="129">
        <v>162.98600000000002</v>
      </c>
      <c r="I80" s="130">
        <v>157.685</v>
      </c>
      <c r="J80" s="130">
        <v>137.969</v>
      </c>
      <c r="K80" s="39">
        <v>87.49659130545074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143</v>
      </c>
      <c r="D82" s="28">
        <v>143</v>
      </c>
      <c r="E82" s="28">
        <v>142</v>
      </c>
      <c r="F82" s="29"/>
      <c r="G82" s="29"/>
      <c r="H82" s="128">
        <v>4.545</v>
      </c>
      <c r="I82" s="128">
        <v>4.545</v>
      </c>
      <c r="J82" s="128">
        <v>4.495</v>
      </c>
      <c r="K82" s="30"/>
    </row>
    <row r="83" spans="1:11" s="31" customFormat="1" ht="11.25" customHeight="1">
      <c r="A83" s="33" t="s">
        <v>65</v>
      </c>
      <c r="B83" s="27"/>
      <c r="C83" s="28">
        <v>127</v>
      </c>
      <c r="D83" s="28">
        <v>127</v>
      </c>
      <c r="E83" s="28">
        <v>124</v>
      </c>
      <c r="F83" s="29"/>
      <c r="G83" s="29"/>
      <c r="H83" s="128">
        <v>3.804</v>
      </c>
      <c r="I83" s="128">
        <v>3.804</v>
      </c>
      <c r="J83" s="128">
        <v>3.732</v>
      </c>
      <c r="K83" s="30"/>
    </row>
    <row r="84" spans="1:11" s="22" customFormat="1" ht="11.25" customHeight="1">
      <c r="A84" s="34" t="s">
        <v>66</v>
      </c>
      <c r="B84" s="35"/>
      <c r="C84" s="36">
        <v>270</v>
      </c>
      <c r="D84" s="36">
        <v>270</v>
      </c>
      <c r="E84" s="36">
        <v>266</v>
      </c>
      <c r="F84" s="37">
        <v>98.51851851851852</v>
      </c>
      <c r="G84" s="38"/>
      <c r="H84" s="129">
        <v>8.349</v>
      </c>
      <c r="I84" s="130">
        <v>8.349</v>
      </c>
      <c r="J84" s="130">
        <v>8.227</v>
      </c>
      <c r="K84" s="39">
        <v>98.53874715534795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7307</v>
      </c>
      <c r="D87" s="47">
        <v>6431.35</v>
      </c>
      <c r="E87" s="47">
        <v>6441</v>
      </c>
      <c r="F87" s="48">
        <v>100.15004625778413</v>
      </c>
      <c r="G87" s="38"/>
      <c r="H87" s="133">
        <v>428.72600000000006</v>
      </c>
      <c r="I87" s="134">
        <v>382.17799999999994</v>
      </c>
      <c r="J87" s="134">
        <v>192.924</v>
      </c>
      <c r="K87" s="48">
        <f>IF(I87&gt;0,100*J87/I87,0)</f>
        <v>50.48014276070314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5" t="s">
        <v>310</v>
      </c>
      <c r="I7" s="136" t="s">
        <v>310</v>
      </c>
      <c r="J7" s="136">
        <v>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>
        <v>0.936</v>
      </c>
      <c r="I9" s="128">
        <v>1.1</v>
      </c>
      <c r="J9" s="128">
        <v>0.98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0.026</v>
      </c>
      <c r="I10" s="128">
        <v>0.03</v>
      </c>
      <c r="J10" s="128">
        <v>0.025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0.042</v>
      </c>
      <c r="I11" s="128">
        <v>0.03</v>
      </c>
      <c r="J11" s="128">
        <v>0.02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0.329</v>
      </c>
      <c r="I12" s="128">
        <v>0.395</v>
      </c>
      <c r="J12" s="128">
        <v>0.322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1.333</v>
      </c>
      <c r="I13" s="130">
        <v>1.5550000000000002</v>
      </c>
      <c r="J13" s="130">
        <v>1.347</v>
      </c>
      <c r="K13" s="39">
        <v>86.62379421221863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13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>
        <v>0.003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0.003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0.07</v>
      </c>
      <c r="I33" s="128">
        <v>0.07</v>
      </c>
      <c r="J33" s="128">
        <v>0.07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13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43.476</v>
      </c>
      <c r="I36" s="128">
        <v>38.02</v>
      </c>
      <c r="J36" s="128">
        <v>21.833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43.546</v>
      </c>
      <c r="I37" s="130">
        <v>38.09</v>
      </c>
      <c r="J37" s="130">
        <v>21.903</v>
      </c>
      <c r="K37" s="39">
        <v>57.50328170123391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6.153</v>
      </c>
      <c r="I39" s="130">
        <v>6.77</v>
      </c>
      <c r="J39" s="130">
        <v>6.2</v>
      </c>
      <c r="K39" s="39">
        <v>91.58050221565732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13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219.014</v>
      </c>
      <c r="I61" s="128">
        <v>222.108</v>
      </c>
      <c r="J61" s="128">
        <v>185.704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119.601</v>
      </c>
      <c r="I62" s="128">
        <v>119.219</v>
      </c>
      <c r="J62" s="128">
        <v>124.083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1257.229</v>
      </c>
      <c r="I63" s="128">
        <v>1268.011</v>
      </c>
      <c r="J63" s="128">
        <v>1106.768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1595.844</v>
      </c>
      <c r="I64" s="130">
        <v>1609.338</v>
      </c>
      <c r="J64" s="130">
        <v>1416.555</v>
      </c>
      <c r="K64" s="39">
        <v>88.02097508416504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120.801</v>
      </c>
      <c r="I66" s="130">
        <v>127.094</v>
      </c>
      <c r="J66" s="130">
        <v>102</v>
      </c>
      <c r="K66" s="39">
        <v>80.2555588776811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0.908</v>
      </c>
      <c r="I68" s="128">
        <v>1.2</v>
      </c>
      <c r="J68" s="128">
        <v>0.9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0.059</v>
      </c>
      <c r="I69" s="128">
        <v>0.1</v>
      </c>
      <c r="J69" s="128">
        <v>0.085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0.9670000000000001</v>
      </c>
      <c r="I70" s="130">
        <v>1.3</v>
      </c>
      <c r="J70" s="130">
        <v>0.985</v>
      </c>
      <c r="K70" s="39">
        <v>75.76923076923077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93.417</v>
      </c>
      <c r="I72" s="128">
        <v>147.485</v>
      </c>
      <c r="J72" s="128">
        <v>127.325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43.759</v>
      </c>
      <c r="I73" s="128">
        <v>44.652</v>
      </c>
      <c r="J73" s="128">
        <v>28.5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340.264</v>
      </c>
      <c r="I74" s="128">
        <v>412.384</v>
      </c>
      <c r="J74" s="128">
        <v>245.664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9.07</v>
      </c>
      <c r="I75" s="128">
        <v>11.854</v>
      </c>
      <c r="J75" s="128">
        <v>7.5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253.449</v>
      </c>
      <c r="I76" s="128">
        <v>271.682</v>
      </c>
      <c r="J76" s="128">
        <v>257.289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>
        <v>0.028</v>
      </c>
      <c r="J77" s="128">
        <v>0.028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59.391</v>
      </c>
      <c r="I78" s="128">
        <v>64.931</v>
      </c>
      <c r="J78" s="128">
        <v>43.877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915.732</v>
      </c>
      <c r="I79" s="128">
        <v>819.343</v>
      </c>
      <c r="J79" s="128">
        <v>597.192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1715.0819999999999</v>
      </c>
      <c r="I80" s="130">
        <v>1772.359</v>
      </c>
      <c r="J80" s="130">
        <v>1307.375</v>
      </c>
      <c r="K80" s="39">
        <v>73.76468311442547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9.197</v>
      </c>
      <c r="I82" s="128">
        <v>8.33</v>
      </c>
      <c r="J82" s="128">
        <v>8.338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3.219</v>
      </c>
      <c r="I83" s="128">
        <v>2.8</v>
      </c>
      <c r="J83" s="128">
        <v>3.579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12.415999999999999</v>
      </c>
      <c r="I84" s="130">
        <v>11.129999999999999</v>
      </c>
      <c r="J84" s="130">
        <v>11.917</v>
      </c>
      <c r="K84" s="39">
        <v>107.07097933513029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3496.1450000000004</v>
      </c>
      <c r="I87" s="134">
        <v>3567.636</v>
      </c>
      <c r="J87" s="134">
        <v>2868.2819999999997</v>
      </c>
      <c r="K87" s="48">
        <f>IF(I87&gt;0,100*J87/I87,0)</f>
        <v>80.39727147051997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5" t="s">
        <v>310</v>
      </c>
      <c r="I7" s="136" t="s">
        <v>310</v>
      </c>
      <c r="J7" s="136">
        <v>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>
        <v>4.537</v>
      </c>
      <c r="I9" s="128">
        <v>5.8</v>
      </c>
      <c r="J9" s="128">
        <v>5.65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0.101</v>
      </c>
      <c r="I10" s="128">
        <v>0.125</v>
      </c>
      <c r="J10" s="128">
        <v>0.125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0.259</v>
      </c>
      <c r="I11" s="128">
        <v>0.3</v>
      </c>
      <c r="J11" s="128">
        <v>0.275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1.192</v>
      </c>
      <c r="I12" s="128">
        <v>1.659</v>
      </c>
      <c r="J12" s="128">
        <v>1.465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6.089</v>
      </c>
      <c r="I13" s="130">
        <v>7.8839999999999995</v>
      </c>
      <c r="J13" s="130">
        <v>7.515000000000001</v>
      </c>
      <c r="K13" s="39">
        <v>95.31963470319636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>
        <v>0.198</v>
      </c>
      <c r="I15" s="130"/>
      <c r="J15" s="130">
        <v>0.2</v>
      </c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>
        <v>0.068</v>
      </c>
      <c r="I17" s="130">
        <v>0.017</v>
      </c>
      <c r="J17" s="130">
        <v>0.068</v>
      </c>
      <c r="K17" s="39">
        <v>400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13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>
        <v>0.012</v>
      </c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0.012</v>
      </c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0.057</v>
      </c>
      <c r="I33" s="128">
        <v>0.058</v>
      </c>
      <c r="J33" s="128">
        <v>0.058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13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0.095</v>
      </c>
      <c r="I36" s="128">
        <v>0.528</v>
      </c>
      <c r="J36" s="128">
        <v>0.131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0.152</v>
      </c>
      <c r="I37" s="130">
        <v>0.5860000000000001</v>
      </c>
      <c r="J37" s="130">
        <v>0.189</v>
      </c>
      <c r="K37" s="39">
        <v>32.25255972696245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1.733</v>
      </c>
      <c r="I39" s="130">
        <v>1.82</v>
      </c>
      <c r="J39" s="130">
        <v>1.7</v>
      </c>
      <c r="K39" s="39">
        <v>93.4065934065934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13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302.393</v>
      </c>
      <c r="I61" s="128">
        <v>266.25</v>
      </c>
      <c r="J61" s="128">
        <v>240.572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0.324</v>
      </c>
      <c r="I62" s="128">
        <v>0.364</v>
      </c>
      <c r="J62" s="128">
        <v>0.595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1.448</v>
      </c>
      <c r="I63" s="128">
        <v>1.465</v>
      </c>
      <c r="J63" s="128">
        <v>1.663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304.16499999999996</v>
      </c>
      <c r="I64" s="130">
        <v>268.07899999999995</v>
      </c>
      <c r="J64" s="130">
        <v>242.83</v>
      </c>
      <c r="K64" s="39">
        <v>90.58150768989739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706.997</v>
      </c>
      <c r="I66" s="130">
        <v>641.288</v>
      </c>
      <c r="J66" s="130">
        <v>517.4</v>
      </c>
      <c r="K66" s="39">
        <v>80.6813787253153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0.016</v>
      </c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0.016</v>
      </c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40.741</v>
      </c>
      <c r="I72" s="128">
        <v>37.764</v>
      </c>
      <c r="J72" s="128">
        <v>45.497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0.409</v>
      </c>
      <c r="I73" s="128">
        <v>0.434</v>
      </c>
      <c r="J73" s="128">
        <v>0.384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0.16</v>
      </c>
      <c r="I74" s="128">
        <v>0.168</v>
      </c>
      <c r="J74" s="128">
        <v>0.094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0.815</v>
      </c>
      <c r="I75" s="128">
        <v>0.973</v>
      </c>
      <c r="J75" s="128">
        <v>0.538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4.933</v>
      </c>
      <c r="I76" s="128">
        <v>3.71</v>
      </c>
      <c r="J76" s="128">
        <v>3.069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67.843</v>
      </c>
      <c r="I78" s="128">
        <v>75.769</v>
      </c>
      <c r="J78" s="128">
        <v>40.523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3.412</v>
      </c>
      <c r="I79" s="128">
        <v>3.5</v>
      </c>
      <c r="J79" s="128">
        <v>1.292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118.313</v>
      </c>
      <c r="I80" s="130">
        <v>122.31800000000001</v>
      </c>
      <c r="J80" s="130">
        <v>91.397</v>
      </c>
      <c r="K80" s="39">
        <v>74.72080969276803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2.77</v>
      </c>
      <c r="I82" s="128">
        <v>2.57</v>
      </c>
      <c r="J82" s="128">
        <v>2.603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1.061</v>
      </c>
      <c r="I83" s="128">
        <v>0.99</v>
      </c>
      <c r="J83" s="128">
        <v>1.238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3.831</v>
      </c>
      <c r="I84" s="130">
        <v>3.5599999999999996</v>
      </c>
      <c r="J84" s="130">
        <v>3.841</v>
      </c>
      <c r="K84" s="39">
        <v>107.89325842696631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>
        <v>0</v>
      </c>
      <c r="F87" s="48"/>
      <c r="G87" s="38"/>
      <c r="H87" s="133">
        <v>1141.5739999999998</v>
      </c>
      <c r="I87" s="134">
        <v>1045.552</v>
      </c>
      <c r="J87" s="134">
        <v>865.1400000000001</v>
      </c>
      <c r="K87" s="48">
        <f>IF(I87&gt;0,100*J87/I87,0)</f>
        <v>82.74480848393961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60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68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1731</v>
      </c>
      <c r="D9" s="28">
        <v>1700</v>
      </c>
      <c r="E9" s="28">
        <v>1635</v>
      </c>
      <c r="F9" s="29"/>
      <c r="G9" s="29"/>
      <c r="H9" s="128">
        <v>5.383</v>
      </c>
      <c r="I9" s="128">
        <v>6.375</v>
      </c>
      <c r="J9" s="128">
        <v>6.458</v>
      </c>
      <c r="K9" s="30"/>
    </row>
    <row r="10" spans="1:11" s="31" customFormat="1" ht="11.25" customHeight="1">
      <c r="A10" s="33" t="s">
        <v>8</v>
      </c>
      <c r="B10" s="27"/>
      <c r="C10" s="28">
        <v>2849</v>
      </c>
      <c r="D10" s="28">
        <v>1816</v>
      </c>
      <c r="E10" s="28">
        <v>1958</v>
      </c>
      <c r="F10" s="29"/>
      <c r="G10" s="29"/>
      <c r="H10" s="128">
        <v>7.55</v>
      </c>
      <c r="I10" s="128">
        <v>3.414</v>
      </c>
      <c r="J10" s="128">
        <v>3.681</v>
      </c>
      <c r="K10" s="30"/>
    </row>
    <row r="11" spans="1:11" s="31" customFormat="1" ht="11.25" customHeight="1">
      <c r="A11" s="26" t="s">
        <v>9</v>
      </c>
      <c r="B11" s="27"/>
      <c r="C11" s="28">
        <v>7770</v>
      </c>
      <c r="D11" s="28">
        <v>9230</v>
      </c>
      <c r="E11" s="28">
        <v>9120</v>
      </c>
      <c r="F11" s="29"/>
      <c r="G11" s="29"/>
      <c r="H11" s="128">
        <v>21.95</v>
      </c>
      <c r="I11" s="128">
        <v>17.445</v>
      </c>
      <c r="J11" s="128">
        <v>17.419</v>
      </c>
      <c r="K11" s="30"/>
    </row>
    <row r="12" spans="1:11" s="31" customFormat="1" ht="11.25" customHeight="1">
      <c r="A12" s="33" t="s">
        <v>10</v>
      </c>
      <c r="B12" s="27"/>
      <c r="C12" s="28">
        <v>147</v>
      </c>
      <c r="D12" s="28">
        <v>196</v>
      </c>
      <c r="E12" s="28">
        <v>205</v>
      </c>
      <c r="F12" s="29"/>
      <c r="G12" s="29"/>
      <c r="H12" s="128">
        <v>0.34</v>
      </c>
      <c r="I12" s="128">
        <v>0.345</v>
      </c>
      <c r="J12" s="128">
        <v>0.361</v>
      </c>
      <c r="K12" s="30"/>
    </row>
    <row r="13" spans="1:11" s="22" customFormat="1" ht="11.25" customHeight="1">
      <c r="A13" s="34" t="s">
        <v>11</v>
      </c>
      <c r="B13" s="35"/>
      <c r="C13" s="36">
        <v>12497</v>
      </c>
      <c r="D13" s="36">
        <v>12942</v>
      </c>
      <c r="E13" s="36">
        <v>12918</v>
      </c>
      <c r="F13" s="37">
        <v>99.81455725544738</v>
      </c>
      <c r="G13" s="38"/>
      <c r="H13" s="129">
        <v>35.223</v>
      </c>
      <c r="I13" s="130">
        <v>27.579</v>
      </c>
      <c r="J13" s="130">
        <v>27.919</v>
      </c>
      <c r="K13" s="39">
        <v>101.23282207476703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63</v>
      </c>
      <c r="D15" s="36">
        <v>65</v>
      </c>
      <c r="E15" s="36">
        <v>70</v>
      </c>
      <c r="F15" s="37">
        <v>107.6923076923077</v>
      </c>
      <c r="G15" s="38"/>
      <c r="H15" s="129">
        <v>0.126</v>
      </c>
      <c r="I15" s="130">
        <v>0.097</v>
      </c>
      <c r="J15" s="130">
        <v>0.091</v>
      </c>
      <c r="K15" s="39">
        <v>93.81443298969072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714</v>
      </c>
      <c r="D17" s="36">
        <v>616</v>
      </c>
      <c r="E17" s="36">
        <v>834</v>
      </c>
      <c r="F17" s="37">
        <v>135.3896103896104</v>
      </c>
      <c r="G17" s="38"/>
      <c r="H17" s="129">
        <v>2.229</v>
      </c>
      <c r="I17" s="130">
        <v>1.87</v>
      </c>
      <c r="J17" s="130">
        <v>3.002</v>
      </c>
      <c r="K17" s="39">
        <v>160.53475935828877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21307</v>
      </c>
      <c r="D19" s="28">
        <v>19803</v>
      </c>
      <c r="E19" s="28">
        <v>19803</v>
      </c>
      <c r="F19" s="29"/>
      <c r="G19" s="29"/>
      <c r="H19" s="128">
        <v>142.757</v>
      </c>
      <c r="I19" s="128">
        <v>89.113</v>
      </c>
      <c r="J19" s="128">
        <v>89.113</v>
      </c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8">
        <v>0.005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21308</v>
      </c>
      <c r="D22" s="36">
        <v>19803</v>
      </c>
      <c r="E22" s="36">
        <v>19803</v>
      </c>
      <c r="F22" s="37">
        <v>100</v>
      </c>
      <c r="G22" s="38"/>
      <c r="H22" s="129">
        <v>142.762</v>
      </c>
      <c r="I22" s="130">
        <v>89.113</v>
      </c>
      <c r="J22" s="130">
        <v>89.113</v>
      </c>
      <c r="K22" s="39">
        <v>99.99999999999999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87039</v>
      </c>
      <c r="D24" s="36">
        <v>83830</v>
      </c>
      <c r="E24" s="36">
        <v>81000</v>
      </c>
      <c r="F24" s="37">
        <v>96.62412024334964</v>
      </c>
      <c r="G24" s="38"/>
      <c r="H24" s="129">
        <v>415.498</v>
      </c>
      <c r="I24" s="130">
        <v>342.555</v>
      </c>
      <c r="J24" s="130">
        <v>330.991</v>
      </c>
      <c r="K24" s="39">
        <f>IF(I24&gt;0,100*J24/I24,0)</f>
        <v>96.62419173563369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28984</v>
      </c>
      <c r="D26" s="36">
        <v>26500</v>
      </c>
      <c r="E26" s="36">
        <v>26000</v>
      </c>
      <c r="F26" s="37">
        <v>98.11320754716981</v>
      </c>
      <c r="G26" s="38"/>
      <c r="H26" s="129">
        <v>140.238</v>
      </c>
      <c r="I26" s="130">
        <v>106</v>
      </c>
      <c r="J26" s="130">
        <v>115</v>
      </c>
      <c r="K26" s="39">
        <v>108.49056603773585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84207</v>
      </c>
      <c r="D28" s="28">
        <v>83066</v>
      </c>
      <c r="E28" s="28">
        <v>75000</v>
      </c>
      <c r="F28" s="29"/>
      <c r="G28" s="29"/>
      <c r="H28" s="128">
        <v>340.626</v>
      </c>
      <c r="I28" s="128">
        <v>265</v>
      </c>
      <c r="J28" s="128">
        <v>310</v>
      </c>
      <c r="K28" s="30"/>
    </row>
    <row r="29" spans="1:11" s="31" customFormat="1" ht="11.25" customHeight="1">
      <c r="A29" s="33" t="s">
        <v>21</v>
      </c>
      <c r="B29" s="27"/>
      <c r="C29" s="28">
        <v>39265</v>
      </c>
      <c r="D29" s="28">
        <v>43849</v>
      </c>
      <c r="E29" s="28">
        <v>39465</v>
      </c>
      <c r="F29" s="29"/>
      <c r="G29" s="29"/>
      <c r="H29" s="128">
        <v>134.188</v>
      </c>
      <c r="I29" s="128">
        <v>59.555</v>
      </c>
      <c r="J29" s="128">
        <v>130.235</v>
      </c>
      <c r="K29" s="30"/>
    </row>
    <row r="30" spans="1:11" s="31" customFormat="1" ht="11.25" customHeight="1">
      <c r="A30" s="33" t="s">
        <v>22</v>
      </c>
      <c r="B30" s="27"/>
      <c r="C30" s="28">
        <v>66455</v>
      </c>
      <c r="D30" s="28">
        <v>64707</v>
      </c>
      <c r="E30" s="28">
        <v>58500</v>
      </c>
      <c r="F30" s="29"/>
      <c r="G30" s="29"/>
      <c r="H30" s="128">
        <v>226.756</v>
      </c>
      <c r="I30" s="128">
        <v>146.325</v>
      </c>
      <c r="J30" s="128">
        <v>149.5</v>
      </c>
      <c r="K30" s="30"/>
    </row>
    <row r="31" spans="1:11" s="22" customFormat="1" ht="11.25" customHeight="1">
      <c r="A31" s="40" t="s">
        <v>23</v>
      </c>
      <c r="B31" s="35"/>
      <c r="C31" s="36">
        <v>189927</v>
      </c>
      <c r="D31" s="36">
        <v>191622</v>
      </c>
      <c r="E31" s="36">
        <v>172965</v>
      </c>
      <c r="F31" s="37">
        <v>90.26364404922191</v>
      </c>
      <c r="G31" s="38"/>
      <c r="H31" s="129">
        <v>701.5699999999999</v>
      </c>
      <c r="I31" s="130">
        <v>470.88</v>
      </c>
      <c r="J31" s="130">
        <v>589.735</v>
      </c>
      <c r="K31" s="39">
        <v>125.24103805640503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26227</v>
      </c>
      <c r="D33" s="28">
        <v>24700</v>
      </c>
      <c r="E33" s="28">
        <v>21287</v>
      </c>
      <c r="F33" s="29"/>
      <c r="G33" s="29"/>
      <c r="H33" s="128">
        <v>116.663</v>
      </c>
      <c r="I33" s="128">
        <v>79.3</v>
      </c>
      <c r="J33" s="128">
        <v>68.342</v>
      </c>
      <c r="K33" s="30"/>
    </row>
    <row r="34" spans="1:11" s="31" customFormat="1" ht="11.25" customHeight="1">
      <c r="A34" s="33" t="s">
        <v>25</v>
      </c>
      <c r="B34" s="27"/>
      <c r="C34" s="28">
        <v>12909</v>
      </c>
      <c r="D34" s="28">
        <v>13600</v>
      </c>
      <c r="E34" s="28">
        <v>13777</v>
      </c>
      <c r="F34" s="29"/>
      <c r="G34" s="29"/>
      <c r="H34" s="128">
        <v>60.011</v>
      </c>
      <c r="I34" s="128">
        <v>60</v>
      </c>
      <c r="J34" s="128">
        <v>64.752</v>
      </c>
      <c r="K34" s="30"/>
    </row>
    <row r="35" spans="1:11" s="31" customFormat="1" ht="11.25" customHeight="1">
      <c r="A35" s="33" t="s">
        <v>26</v>
      </c>
      <c r="B35" s="27"/>
      <c r="C35" s="28">
        <v>56094</v>
      </c>
      <c r="D35" s="28">
        <v>56044</v>
      </c>
      <c r="E35" s="28">
        <v>56388</v>
      </c>
      <c r="F35" s="29"/>
      <c r="G35" s="29"/>
      <c r="H35" s="128">
        <v>298.65</v>
      </c>
      <c r="I35" s="128">
        <v>190</v>
      </c>
      <c r="J35" s="128">
        <v>191.166</v>
      </c>
      <c r="K35" s="30"/>
    </row>
    <row r="36" spans="1:11" s="31" customFormat="1" ht="11.25" customHeight="1">
      <c r="A36" s="33" t="s">
        <v>27</v>
      </c>
      <c r="B36" s="27"/>
      <c r="C36" s="28">
        <v>7618</v>
      </c>
      <c r="D36" s="28">
        <v>7618</v>
      </c>
      <c r="E36" s="28">
        <v>6110</v>
      </c>
      <c r="F36" s="29"/>
      <c r="G36" s="29"/>
      <c r="H36" s="128">
        <v>33.137</v>
      </c>
      <c r="I36" s="128">
        <v>24.52</v>
      </c>
      <c r="J36" s="128">
        <v>20.676</v>
      </c>
      <c r="K36" s="30"/>
    </row>
    <row r="37" spans="1:11" s="22" customFormat="1" ht="11.25" customHeight="1">
      <c r="A37" s="34" t="s">
        <v>28</v>
      </c>
      <c r="B37" s="35"/>
      <c r="C37" s="36">
        <v>102848</v>
      </c>
      <c r="D37" s="36">
        <v>101962</v>
      </c>
      <c r="E37" s="36">
        <v>97562</v>
      </c>
      <c r="F37" s="37">
        <v>95.68466683666463</v>
      </c>
      <c r="G37" s="38"/>
      <c r="H37" s="129">
        <v>508.46099999999996</v>
      </c>
      <c r="I37" s="130">
        <v>353.82</v>
      </c>
      <c r="J37" s="130">
        <v>344.936</v>
      </c>
      <c r="K37" s="39">
        <f>IF(I37&gt;0,100*J37/I37,0)</f>
        <v>97.4891187609519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5976</v>
      </c>
      <c r="D39" s="36">
        <v>6000</v>
      </c>
      <c r="E39" s="36">
        <v>5000</v>
      </c>
      <c r="F39" s="37">
        <v>83.33333333333333</v>
      </c>
      <c r="G39" s="38"/>
      <c r="H39" s="129">
        <v>11.295</v>
      </c>
      <c r="I39" s="130">
        <v>11</v>
      </c>
      <c r="J39" s="130">
        <v>8.05</v>
      </c>
      <c r="K39" s="39">
        <v>73.18181818181819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36826</v>
      </c>
      <c r="D41" s="28">
        <v>36122</v>
      </c>
      <c r="E41" s="28">
        <v>34400</v>
      </c>
      <c r="F41" s="29"/>
      <c r="G41" s="29"/>
      <c r="H41" s="128">
        <v>125.45</v>
      </c>
      <c r="I41" s="128">
        <v>75.384</v>
      </c>
      <c r="J41" s="128">
        <v>99.26</v>
      </c>
      <c r="K41" s="30"/>
    </row>
    <row r="42" spans="1:11" s="31" customFormat="1" ht="11.25" customHeight="1">
      <c r="A42" s="33" t="s">
        <v>31</v>
      </c>
      <c r="B42" s="27"/>
      <c r="C42" s="28">
        <v>226415</v>
      </c>
      <c r="D42" s="28">
        <v>210929</v>
      </c>
      <c r="E42" s="28">
        <v>187100</v>
      </c>
      <c r="F42" s="29"/>
      <c r="G42" s="29"/>
      <c r="H42" s="128">
        <v>1124.254</v>
      </c>
      <c r="I42" s="128">
        <v>712.527</v>
      </c>
      <c r="J42" s="128">
        <v>854.549</v>
      </c>
      <c r="K42" s="30"/>
    </row>
    <row r="43" spans="1:11" s="31" customFormat="1" ht="11.25" customHeight="1">
      <c r="A43" s="33" t="s">
        <v>32</v>
      </c>
      <c r="B43" s="27"/>
      <c r="C43" s="28">
        <v>51318</v>
      </c>
      <c r="D43" s="28">
        <v>59055</v>
      </c>
      <c r="E43" s="28">
        <v>48000</v>
      </c>
      <c r="F43" s="29"/>
      <c r="G43" s="29"/>
      <c r="H43" s="128">
        <v>219.369</v>
      </c>
      <c r="I43" s="128">
        <v>199.264</v>
      </c>
      <c r="J43" s="128">
        <v>196.2</v>
      </c>
      <c r="K43" s="30"/>
    </row>
    <row r="44" spans="1:11" s="31" customFormat="1" ht="11.25" customHeight="1">
      <c r="A44" s="33" t="s">
        <v>33</v>
      </c>
      <c r="B44" s="27"/>
      <c r="C44" s="28">
        <v>137920</v>
      </c>
      <c r="D44" s="28">
        <v>137104</v>
      </c>
      <c r="E44" s="28">
        <v>126100</v>
      </c>
      <c r="F44" s="29"/>
      <c r="G44" s="29"/>
      <c r="H44" s="128">
        <v>627.856</v>
      </c>
      <c r="I44" s="128">
        <v>503.19</v>
      </c>
      <c r="J44" s="128">
        <v>341.04</v>
      </c>
      <c r="K44" s="30"/>
    </row>
    <row r="45" spans="1:11" s="31" customFormat="1" ht="11.25" customHeight="1">
      <c r="A45" s="33" t="s">
        <v>34</v>
      </c>
      <c r="B45" s="27"/>
      <c r="C45" s="28">
        <v>72799</v>
      </c>
      <c r="D45" s="28">
        <v>70504</v>
      </c>
      <c r="E45" s="28">
        <v>68550</v>
      </c>
      <c r="F45" s="29"/>
      <c r="G45" s="29"/>
      <c r="H45" s="128">
        <v>264.586</v>
      </c>
      <c r="I45" s="128">
        <v>210.65</v>
      </c>
      <c r="J45" s="128">
        <v>253.61</v>
      </c>
      <c r="K45" s="30"/>
    </row>
    <row r="46" spans="1:11" s="31" customFormat="1" ht="11.25" customHeight="1">
      <c r="A46" s="33" t="s">
        <v>35</v>
      </c>
      <c r="B46" s="27"/>
      <c r="C46" s="28">
        <v>76804</v>
      </c>
      <c r="D46" s="28">
        <v>69445</v>
      </c>
      <c r="E46" s="28">
        <v>72500</v>
      </c>
      <c r="F46" s="29"/>
      <c r="G46" s="29"/>
      <c r="H46" s="128">
        <v>270.713</v>
      </c>
      <c r="I46" s="128">
        <v>166.592</v>
      </c>
      <c r="J46" s="128">
        <v>201.55</v>
      </c>
      <c r="K46" s="30"/>
    </row>
    <row r="47" spans="1:11" s="31" customFormat="1" ht="11.25" customHeight="1">
      <c r="A47" s="33" t="s">
        <v>36</v>
      </c>
      <c r="B47" s="27"/>
      <c r="C47" s="28">
        <v>115403</v>
      </c>
      <c r="D47" s="28">
        <v>111471</v>
      </c>
      <c r="E47" s="28">
        <v>79000</v>
      </c>
      <c r="F47" s="29"/>
      <c r="G47" s="29"/>
      <c r="H47" s="128">
        <v>482.025</v>
      </c>
      <c r="I47" s="128">
        <v>256.239</v>
      </c>
      <c r="J47" s="128">
        <v>260</v>
      </c>
      <c r="K47" s="30"/>
    </row>
    <row r="48" spans="1:11" s="31" customFormat="1" ht="11.25" customHeight="1">
      <c r="A48" s="33" t="s">
        <v>37</v>
      </c>
      <c r="B48" s="27"/>
      <c r="C48" s="28">
        <v>118395</v>
      </c>
      <c r="D48" s="28">
        <v>122733</v>
      </c>
      <c r="E48" s="28">
        <v>123000</v>
      </c>
      <c r="F48" s="29"/>
      <c r="G48" s="29"/>
      <c r="H48" s="128">
        <v>478.778</v>
      </c>
      <c r="I48" s="128">
        <v>357.867</v>
      </c>
      <c r="J48" s="128">
        <v>347.5</v>
      </c>
      <c r="K48" s="30"/>
    </row>
    <row r="49" spans="1:11" s="31" customFormat="1" ht="11.25" customHeight="1">
      <c r="A49" s="33" t="s">
        <v>38</v>
      </c>
      <c r="B49" s="27"/>
      <c r="C49" s="28">
        <v>70522</v>
      </c>
      <c r="D49" s="28">
        <v>76742</v>
      </c>
      <c r="E49" s="28">
        <v>76742</v>
      </c>
      <c r="F49" s="29"/>
      <c r="G49" s="29"/>
      <c r="H49" s="128">
        <v>284.159</v>
      </c>
      <c r="I49" s="128">
        <v>149.436</v>
      </c>
      <c r="J49" s="128">
        <v>207.278</v>
      </c>
      <c r="K49" s="30"/>
    </row>
    <row r="50" spans="1:11" s="22" customFormat="1" ht="11.25" customHeight="1">
      <c r="A50" s="40" t="s">
        <v>39</v>
      </c>
      <c r="B50" s="35"/>
      <c r="C50" s="36">
        <v>906402</v>
      </c>
      <c r="D50" s="36">
        <v>894105</v>
      </c>
      <c r="E50" s="36">
        <v>815392</v>
      </c>
      <c r="F50" s="37">
        <v>91.19644784449254</v>
      </c>
      <c r="G50" s="38"/>
      <c r="H50" s="129">
        <v>3877.190000000001</v>
      </c>
      <c r="I50" s="130">
        <v>2631.1490000000003</v>
      </c>
      <c r="J50" s="130">
        <v>2760.9869999999996</v>
      </c>
      <c r="K50" s="39">
        <v>104.93465022315343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20509</v>
      </c>
      <c r="D52" s="36">
        <v>25944</v>
      </c>
      <c r="E52" s="36">
        <v>26393</v>
      </c>
      <c r="F52" s="37">
        <v>101.73065063213075</v>
      </c>
      <c r="G52" s="38"/>
      <c r="H52" s="129">
        <v>68.966</v>
      </c>
      <c r="I52" s="130">
        <v>72.539</v>
      </c>
      <c r="J52" s="130">
        <v>76.12</v>
      </c>
      <c r="K52" s="39">
        <v>104.93665476502295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64999</v>
      </c>
      <c r="D54" s="28">
        <v>67789</v>
      </c>
      <c r="E54" s="28">
        <v>68000</v>
      </c>
      <c r="F54" s="29"/>
      <c r="G54" s="29"/>
      <c r="H54" s="128">
        <v>229.337</v>
      </c>
      <c r="I54" s="128">
        <v>200.505</v>
      </c>
      <c r="J54" s="128">
        <v>212.8</v>
      </c>
      <c r="K54" s="30"/>
    </row>
    <row r="55" spans="1:11" s="31" customFormat="1" ht="11.25" customHeight="1">
      <c r="A55" s="33" t="s">
        <v>42</v>
      </c>
      <c r="B55" s="27"/>
      <c r="C55" s="28">
        <v>44539</v>
      </c>
      <c r="D55" s="28">
        <v>50054</v>
      </c>
      <c r="E55" s="28">
        <v>50059</v>
      </c>
      <c r="F55" s="29"/>
      <c r="G55" s="29"/>
      <c r="H55" s="128">
        <v>156.289</v>
      </c>
      <c r="I55" s="128">
        <v>140.151</v>
      </c>
      <c r="J55" s="128">
        <v>140.151</v>
      </c>
      <c r="K55" s="30"/>
    </row>
    <row r="56" spans="1:11" s="31" customFormat="1" ht="11.25" customHeight="1">
      <c r="A56" s="33" t="s">
        <v>43</v>
      </c>
      <c r="B56" s="27"/>
      <c r="C56" s="28">
        <v>43579</v>
      </c>
      <c r="D56" s="28">
        <v>51430</v>
      </c>
      <c r="E56" s="28">
        <v>40700</v>
      </c>
      <c r="F56" s="29"/>
      <c r="G56" s="29"/>
      <c r="H56" s="128">
        <v>135.551</v>
      </c>
      <c r="I56" s="128">
        <v>102.49</v>
      </c>
      <c r="J56" s="128">
        <v>109.25</v>
      </c>
      <c r="K56" s="30"/>
    </row>
    <row r="57" spans="1:11" s="31" customFormat="1" ht="11.25" customHeight="1">
      <c r="A57" s="33" t="s">
        <v>44</v>
      </c>
      <c r="B57" s="27"/>
      <c r="C57" s="28">
        <v>69273</v>
      </c>
      <c r="D57" s="28">
        <v>69221.87</v>
      </c>
      <c r="E57" s="28">
        <v>75171</v>
      </c>
      <c r="F57" s="29"/>
      <c r="G57" s="29"/>
      <c r="H57" s="128">
        <v>247.228</v>
      </c>
      <c r="I57" s="128">
        <v>266.961</v>
      </c>
      <c r="J57" s="128">
        <v>266.961</v>
      </c>
      <c r="K57" s="30"/>
    </row>
    <row r="58" spans="1:11" s="31" customFormat="1" ht="11.25" customHeight="1">
      <c r="A58" s="33" t="s">
        <v>45</v>
      </c>
      <c r="B58" s="27"/>
      <c r="C58" s="28">
        <v>53914</v>
      </c>
      <c r="D58" s="28">
        <v>56535</v>
      </c>
      <c r="E58" s="28">
        <v>56000</v>
      </c>
      <c r="F58" s="29"/>
      <c r="G58" s="29"/>
      <c r="H58" s="128">
        <v>140.396</v>
      </c>
      <c r="I58" s="128">
        <v>123.517</v>
      </c>
      <c r="J58" s="128">
        <v>111.7</v>
      </c>
      <c r="K58" s="30"/>
    </row>
    <row r="59" spans="1:11" s="22" customFormat="1" ht="11.25" customHeight="1">
      <c r="A59" s="34" t="s">
        <v>46</v>
      </c>
      <c r="B59" s="35"/>
      <c r="C59" s="36">
        <v>276304</v>
      </c>
      <c r="D59" s="36">
        <v>295029.87</v>
      </c>
      <c r="E59" s="36">
        <v>289930</v>
      </c>
      <c r="F59" s="37">
        <v>98.2714055359886</v>
      </c>
      <c r="G59" s="38"/>
      <c r="H59" s="129">
        <v>908.8009999999999</v>
      </c>
      <c r="I59" s="130">
        <v>833.624</v>
      </c>
      <c r="J59" s="130">
        <v>840.8620000000001</v>
      </c>
      <c r="K59" s="39">
        <v>100.86825715190542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1492</v>
      </c>
      <c r="D61" s="28">
        <v>1275</v>
      </c>
      <c r="E61" s="28">
        <v>1530</v>
      </c>
      <c r="F61" s="29"/>
      <c r="G61" s="29"/>
      <c r="H61" s="128">
        <v>5.212</v>
      </c>
      <c r="I61" s="128">
        <v>2.827</v>
      </c>
      <c r="J61" s="128">
        <v>4.75</v>
      </c>
      <c r="K61" s="30"/>
    </row>
    <row r="62" spans="1:11" s="31" customFormat="1" ht="11.25" customHeight="1">
      <c r="A62" s="33" t="s">
        <v>48</v>
      </c>
      <c r="B62" s="27"/>
      <c r="C62" s="28">
        <v>683</v>
      </c>
      <c r="D62" s="28">
        <v>683</v>
      </c>
      <c r="E62" s="28">
        <v>699</v>
      </c>
      <c r="F62" s="29"/>
      <c r="G62" s="29"/>
      <c r="H62" s="128">
        <v>1.497</v>
      </c>
      <c r="I62" s="128">
        <v>1.064</v>
      </c>
      <c r="J62" s="128">
        <v>1.532</v>
      </c>
      <c r="K62" s="30"/>
    </row>
    <row r="63" spans="1:11" s="31" customFormat="1" ht="11.25" customHeight="1">
      <c r="A63" s="33" t="s">
        <v>49</v>
      </c>
      <c r="B63" s="27"/>
      <c r="C63" s="28">
        <v>2488</v>
      </c>
      <c r="D63" s="28">
        <v>2488</v>
      </c>
      <c r="E63" s="28">
        <v>2708</v>
      </c>
      <c r="F63" s="29"/>
      <c r="G63" s="29"/>
      <c r="H63" s="128">
        <v>8.327</v>
      </c>
      <c r="I63" s="128">
        <v>5.004</v>
      </c>
      <c r="J63" s="128">
        <v>5.446</v>
      </c>
      <c r="K63" s="30"/>
    </row>
    <row r="64" spans="1:11" s="22" customFormat="1" ht="11.25" customHeight="1">
      <c r="A64" s="34" t="s">
        <v>50</v>
      </c>
      <c r="B64" s="35"/>
      <c r="C64" s="36">
        <v>4663</v>
      </c>
      <c r="D64" s="36">
        <v>4446</v>
      </c>
      <c r="E64" s="36">
        <v>4937</v>
      </c>
      <c r="F64" s="37">
        <v>111.04363472784526</v>
      </c>
      <c r="G64" s="38"/>
      <c r="H64" s="129">
        <v>15.036</v>
      </c>
      <c r="I64" s="130">
        <v>8.895</v>
      </c>
      <c r="J64" s="130">
        <v>11.728</v>
      </c>
      <c r="K64" s="39">
        <v>70.6239460370995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9914</v>
      </c>
      <c r="D66" s="36">
        <v>10013.14</v>
      </c>
      <c r="E66" s="36">
        <v>11180</v>
      </c>
      <c r="F66" s="37">
        <v>111.65328758011972</v>
      </c>
      <c r="G66" s="38"/>
      <c r="H66" s="129">
        <v>21.249</v>
      </c>
      <c r="I66" s="130">
        <v>24.032</v>
      </c>
      <c r="J66" s="130">
        <v>10.062</v>
      </c>
      <c r="K66" s="39">
        <v>41.86917443408788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62816</v>
      </c>
      <c r="D68" s="28">
        <v>76000</v>
      </c>
      <c r="E68" s="28">
        <v>75500</v>
      </c>
      <c r="F68" s="29"/>
      <c r="G68" s="29"/>
      <c r="H68" s="128">
        <v>190.724</v>
      </c>
      <c r="I68" s="128">
        <v>206</v>
      </c>
      <c r="J68" s="128">
        <v>226</v>
      </c>
      <c r="K68" s="30"/>
    </row>
    <row r="69" spans="1:11" s="31" customFormat="1" ht="11.25" customHeight="1">
      <c r="A69" s="33" t="s">
        <v>53</v>
      </c>
      <c r="B69" s="27"/>
      <c r="C69" s="28">
        <v>4230</v>
      </c>
      <c r="D69" s="28">
        <v>4500</v>
      </c>
      <c r="E69" s="28">
        <v>4400</v>
      </c>
      <c r="F69" s="29"/>
      <c r="G69" s="29"/>
      <c r="H69" s="128">
        <v>11.169</v>
      </c>
      <c r="I69" s="128">
        <v>10</v>
      </c>
      <c r="J69" s="128">
        <v>11.5</v>
      </c>
      <c r="K69" s="30"/>
    </row>
    <row r="70" spans="1:11" s="22" customFormat="1" ht="11.25" customHeight="1">
      <c r="A70" s="34" t="s">
        <v>54</v>
      </c>
      <c r="B70" s="35"/>
      <c r="C70" s="36">
        <v>67046</v>
      </c>
      <c r="D70" s="36">
        <v>80500</v>
      </c>
      <c r="E70" s="36">
        <v>79900</v>
      </c>
      <c r="F70" s="37">
        <v>99.25465838509317</v>
      </c>
      <c r="G70" s="38"/>
      <c r="H70" s="129">
        <v>201.893</v>
      </c>
      <c r="I70" s="130">
        <v>216</v>
      </c>
      <c r="J70" s="130">
        <v>237.5</v>
      </c>
      <c r="K70" s="39">
        <v>109.95370370370371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2628</v>
      </c>
      <c r="D72" s="28">
        <v>2968</v>
      </c>
      <c r="E72" s="28">
        <v>2968</v>
      </c>
      <c r="F72" s="29"/>
      <c r="G72" s="29"/>
      <c r="H72" s="128">
        <v>3.329</v>
      </c>
      <c r="I72" s="128">
        <v>3.351</v>
      </c>
      <c r="J72" s="128">
        <v>3.351</v>
      </c>
      <c r="K72" s="30"/>
    </row>
    <row r="73" spans="1:11" s="31" customFormat="1" ht="11.25" customHeight="1">
      <c r="A73" s="33" t="s">
        <v>56</v>
      </c>
      <c r="B73" s="27"/>
      <c r="C73" s="28">
        <v>15560</v>
      </c>
      <c r="D73" s="28">
        <v>12903</v>
      </c>
      <c r="E73" s="28">
        <v>16336</v>
      </c>
      <c r="F73" s="29"/>
      <c r="G73" s="29"/>
      <c r="H73" s="128">
        <v>42.77</v>
      </c>
      <c r="I73" s="128">
        <v>38.064</v>
      </c>
      <c r="J73" s="128">
        <v>48.2</v>
      </c>
      <c r="K73" s="30"/>
    </row>
    <row r="74" spans="1:11" s="31" customFormat="1" ht="11.25" customHeight="1">
      <c r="A74" s="33" t="s">
        <v>57</v>
      </c>
      <c r="B74" s="27"/>
      <c r="C74" s="28">
        <v>22705</v>
      </c>
      <c r="D74" s="28">
        <v>23526</v>
      </c>
      <c r="E74" s="28">
        <v>24000</v>
      </c>
      <c r="F74" s="29"/>
      <c r="G74" s="29"/>
      <c r="H74" s="128">
        <v>66.498</v>
      </c>
      <c r="I74" s="128">
        <v>56.444</v>
      </c>
      <c r="J74" s="128">
        <v>72</v>
      </c>
      <c r="K74" s="30"/>
    </row>
    <row r="75" spans="1:11" s="31" customFormat="1" ht="11.25" customHeight="1">
      <c r="A75" s="33" t="s">
        <v>58</v>
      </c>
      <c r="B75" s="27"/>
      <c r="C75" s="28">
        <v>11046</v>
      </c>
      <c r="D75" s="28">
        <v>11145</v>
      </c>
      <c r="E75" s="28">
        <v>11075</v>
      </c>
      <c r="F75" s="29"/>
      <c r="G75" s="29"/>
      <c r="H75" s="128">
        <v>18.927</v>
      </c>
      <c r="I75" s="128">
        <v>18.922</v>
      </c>
      <c r="J75" s="128">
        <v>18.273</v>
      </c>
      <c r="K75" s="30"/>
    </row>
    <row r="76" spans="1:11" s="31" customFormat="1" ht="11.25" customHeight="1">
      <c r="A76" s="33" t="s">
        <v>59</v>
      </c>
      <c r="B76" s="27"/>
      <c r="C76" s="28">
        <v>5219</v>
      </c>
      <c r="D76" s="28">
        <v>4435</v>
      </c>
      <c r="E76" s="28">
        <v>4435</v>
      </c>
      <c r="F76" s="29"/>
      <c r="G76" s="29"/>
      <c r="H76" s="128">
        <v>20.828</v>
      </c>
      <c r="I76" s="128">
        <v>12.196</v>
      </c>
      <c r="J76" s="128">
        <v>15.522</v>
      </c>
      <c r="K76" s="30"/>
    </row>
    <row r="77" spans="1:11" s="31" customFormat="1" ht="11.25" customHeight="1">
      <c r="A77" s="33" t="s">
        <v>60</v>
      </c>
      <c r="B77" s="27"/>
      <c r="C77" s="28">
        <v>2986</v>
      </c>
      <c r="D77" s="28">
        <v>2431</v>
      </c>
      <c r="E77" s="28">
        <v>2421</v>
      </c>
      <c r="F77" s="29"/>
      <c r="G77" s="29"/>
      <c r="H77" s="128">
        <v>7.999</v>
      </c>
      <c r="I77" s="128">
        <v>5.627</v>
      </c>
      <c r="J77" s="128">
        <v>5.605</v>
      </c>
      <c r="K77" s="30"/>
    </row>
    <row r="78" spans="1:11" s="31" customFormat="1" ht="11.25" customHeight="1">
      <c r="A78" s="33" t="s">
        <v>61</v>
      </c>
      <c r="B78" s="27"/>
      <c r="C78" s="28">
        <v>6171</v>
      </c>
      <c r="D78" s="28">
        <v>5735</v>
      </c>
      <c r="E78" s="28">
        <v>5000</v>
      </c>
      <c r="F78" s="29"/>
      <c r="G78" s="29"/>
      <c r="H78" s="128">
        <v>15.343</v>
      </c>
      <c r="I78" s="128">
        <v>15</v>
      </c>
      <c r="J78" s="128">
        <v>11.5</v>
      </c>
      <c r="K78" s="30"/>
    </row>
    <row r="79" spans="1:11" s="31" customFormat="1" ht="11.25" customHeight="1">
      <c r="A79" s="33" t="s">
        <v>62</v>
      </c>
      <c r="B79" s="27"/>
      <c r="C79" s="28">
        <v>65100</v>
      </c>
      <c r="D79" s="28">
        <v>60040</v>
      </c>
      <c r="E79" s="28">
        <v>60040</v>
      </c>
      <c r="F79" s="29"/>
      <c r="G79" s="29"/>
      <c r="H79" s="128">
        <v>223.308</v>
      </c>
      <c r="I79" s="128">
        <v>138.092</v>
      </c>
      <c r="J79" s="128">
        <v>138.092</v>
      </c>
      <c r="K79" s="30"/>
    </row>
    <row r="80" spans="1:11" s="22" customFormat="1" ht="11.25" customHeight="1">
      <c r="A80" s="40" t="s">
        <v>63</v>
      </c>
      <c r="B80" s="35"/>
      <c r="C80" s="36">
        <v>131415</v>
      </c>
      <c r="D80" s="36">
        <v>123183</v>
      </c>
      <c r="E80" s="36">
        <v>126275</v>
      </c>
      <c r="F80" s="37">
        <v>102.51008661909516</v>
      </c>
      <c r="G80" s="38"/>
      <c r="H80" s="129">
        <v>399.00199999999995</v>
      </c>
      <c r="I80" s="130">
        <v>287.696</v>
      </c>
      <c r="J80" s="130">
        <v>312.543</v>
      </c>
      <c r="K80" s="39">
        <v>108.63654691062787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65</v>
      </c>
      <c r="D82" s="28">
        <v>65</v>
      </c>
      <c r="E82" s="28">
        <v>106</v>
      </c>
      <c r="F82" s="29"/>
      <c r="G82" s="29"/>
      <c r="H82" s="128">
        <v>0.081</v>
      </c>
      <c r="I82" s="128">
        <v>0.081</v>
      </c>
      <c r="J82" s="128">
        <v>0.125</v>
      </c>
      <c r="K82" s="30"/>
    </row>
    <row r="83" spans="1:11" s="31" customFormat="1" ht="11.25" customHeight="1">
      <c r="A83" s="33" t="s">
        <v>65</v>
      </c>
      <c r="B83" s="27"/>
      <c r="C83" s="28">
        <v>127</v>
      </c>
      <c r="D83" s="28">
        <v>127</v>
      </c>
      <c r="E83" s="28">
        <v>135</v>
      </c>
      <c r="F83" s="29"/>
      <c r="G83" s="29"/>
      <c r="H83" s="128">
        <v>0.122</v>
      </c>
      <c r="I83" s="128">
        <v>0.122</v>
      </c>
      <c r="J83" s="128">
        <v>0.148</v>
      </c>
      <c r="K83" s="30"/>
    </row>
    <row r="84" spans="1:11" s="22" customFormat="1" ht="11.25" customHeight="1">
      <c r="A84" s="34" t="s">
        <v>66</v>
      </c>
      <c r="B84" s="35"/>
      <c r="C84" s="36">
        <v>192</v>
      </c>
      <c r="D84" s="36">
        <v>192</v>
      </c>
      <c r="E84" s="36">
        <v>241</v>
      </c>
      <c r="F84" s="37">
        <v>125.52083333333333</v>
      </c>
      <c r="G84" s="38"/>
      <c r="H84" s="129">
        <v>0.203</v>
      </c>
      <c r="I84" s="130">
        <v>0.203</v>
      </c>
      <c r="J84" s="130">
        <v>0.273</v>
      </c>
      <c r="K84" s="39">
        <v>134.48275862068965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1865801</v>
      </c>
      <c r="D87" s="47">
        <v>1876753.01</v>
      </c>
      <c r="E87" s="47">
        <v>1770400</v>
      </c>
      <c r="F87" s="48">
        <v>94.33313763541</v>
      </c>
      <c r="G87" s="38"/>
      <c r="H87" s="133">
        <v>7449.742000000001</v>
      </c>
      <c r="I87" s="134">
        <v>5477.052000000001</v>
      </c>
      <c r="J87" s="134">
        <v>5758.911999999999</v>
      </c>
      <c r="K87" s="48">
        <f>IF(I87&gt;0,100*J87/I87,0)</f>
        <v>105.14619908666192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60" zoomScaleNormal="85" zoomScalePageLayoutView="0" workbookViewId="0" topLeftCell="A1">
      <pane xSplit="2" ySplit="7" topLeftCell="C50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5" t="s">
        <v>310</v>
      </c>
      <c r="I7" s="136" t="s">
        <v>310</v>
      </c>
      <c r="J7" s="136">
        <v>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13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13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>
        <v>4.581</v>
      </c>
      <c r="J36" s="128"/>
      <c r="K36" s="137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/>
      <c r="I37" s="130">
        <v>4.581</v>
      </c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0.045</v>
      </c>
      <c r="I39" s="130">
        <v>0.04</v>
      </c>
      <c r="J39" s="130">
        <v>0.035</v>
      </c>
      <c r="K39" s="39">
        <v>87.50000000000001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13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5.695</v>
      </c>
      <c r="I61" s="128">
        <v>5.574</v>
      </c>
      <c r="J61" s="128">
        <v>7.134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0.339</v>
      </c>
      <c r="I62" s="128">
        <v>0.638</v>
      </c>
      <c r="J62" s="128">
        <v>0.35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10.783</v>
      </c>
      <c r="I63" s="128">
        <v>11.117</v>
      </c>
      <c r="J63" s="128">
        <v>9.61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16.817</v>
      </c>
      <c r="I64" s="130">
        <v>17.329</v>
      </c>
      <c r="J64" s="130">
        <v>17.094</v>
      </c>
      <c r="K64" s="39">
        <v>98.64389174216632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34.68</v>
      </c>
      <c r="I66" s="130">
        <v>35.47</v>
      </c>
      <c r="J66" s="130">
        <v>32.7</v>
      </c>
      <c r="K66" s="39">
        <v>92.1905835917677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0.83</v>
      </c>
      <c r="I72" s="128">
        <v>1.239</v>
      </c>
      <c r="J72" s="128">
        <v>1.202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3.353</v>
      </c>
      <c r="I73" s="128">
        <v>3.364</v>
      </c>
      <c r="J73" s="128">
        <v>3.949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4.656</v>
      </c>
      <c r="I74" s="128">
        <v>3.814</v>
      </c>
      <c r="J74" s="128">
        <v>2.706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0.102</v>
      </c>
      <c r="I75" s="128">
        <v>0.061</v>
      </c>
      <c r="J75" s="128">
        <v>0.08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3.194</v>
      </c>
      <c r="I76" s="128">
        <v>3.194</v>
      </c>
      <c r="J76" s="128">
        <v>1.678</v>
      </c>
      <c r="K76" s="137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1.434</v>
      </c>
      <c r="I78" s="128">
        <v>1.776</v>
      </c>
      <c r="J78" s="128">
        <v>1.243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16.274</v>
      </c>
      <c r="I79" s="128">
        <v>16.296</v>
      </c>
      <c r="J79" s="128">
        <v>12.438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29.842999999999996</v>
      </c>
      <c r="I80" s="130">
        <v>29.744</v>
      </c>
      <c r="J80" s="130">
        <v>23.296</v>
      </c>
      <c r="K80" s="39">
        <v>78.32167832167832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0.154</v>
      </c>
      <c r="I82" s="128">
        <v>0.155</v>
      </c>
      <c r="J82" s="128">
        <v>0.16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0.017</v>
      </c>
      <c r="I83" s="128">
        <v>0.017</v>
      </c>
      <c r="J83" s="128">
        <v>0.02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0.17099999999999999</v>
      </c>
      <c r="I84" s="130">
        <v>0.172</v>
      </c>
      <c r="J84" s="130">
        <v>0.18</v>
      </c>
      <c r="K84" s="39">
        <v>104.65116279069768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81.556</v>
      </c>
      <c r="I87" s="134">
        <v>87.336</v>
      </c>
      <c r="J87" s="134">
        <v>73.305</v>
      </c>
      <c r="K87" s="48">
        <f>IF(I87&gt;0,100*J87/I87,0)</f>
        <v>83.93446001648806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2022=100</v>
      </c>
      <c r="G7" s="21"/>
      <c r="H7" s="135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13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/>
      <c r="I34" s="128"/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139"/>
      <c r="G35" s="29"/>
      <c r="H35" s="128"/>
      <c r="I35" s="128"/>
      <c r="J35" s="128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/>
      <c r="I37" s="130"/>
      <c r="J37" s="130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/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/>
      <c r="I43" s="128"/>
      <c r="J43" s="128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13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/>
      <c r="J47" s="128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/>
      <c r="I50" s="130"/>
      <c r="J50" s="130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/>
      <c r="I52" s="130"/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/>
      <c r="I69" s="128"/>
      <c r="J69" s="128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/>
      <c r="I70" s="130"/>
      <c r="J70" s="130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/>
      <c r="I73" s="128"/>
      <c r="J73" s="128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/>
      <c r="I75" s="128"/>
      <c r="J75" s="128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/>
      <c r="I76" s="128"/>
      <c r="J76" s="128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/>
      <c r="I79" s="128"/>
      <c r="J79" s="128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/>
      <c r="I80" s="130"/>
      <c r="J80" s="130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85.39</v>
      </c>
      <c r="I82" s="128">
        <v>72.096</v>
      </c>
      <c r="J82" s="128">
        <v>90.352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323.716</v>
      </c>
      <c r="I83" s="128">
        <v>273.32</v>
      </c>
      <c r="J83" s="128">
        <v>261.238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409.106</v>
      </c>
      <c r="I84" s="130">
        <v>345.416</v>
      </c>
      <c r="J84" s="130">
        <v>351.59000000000003</v>
      </c>
      <c r="K84" s="39">
        <v>101.78740996363805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409.106</v>
      </c>
      <c r="I87" s="134">
        <v>345.416</v>
      </c>
      <c r="J87" s="134">
        <v>351.59000000000003</v>
      </c>
      <c r="K87" s="48">
        <f>IF(I87&gt;0,100*J87/I87,0)</f>
        <v>101.78740996363805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2022=100</v>
      </c>
      <c r="G7" s="21"/>
      <c r="H7" s="135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>
        <v>0.01</v>
      </c>
      <c r="J9" s="128">
        <v>0.01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0.115</v>
      </c>
      <c r="I10" s="128">
        <v>0.18</v>
      </c>
      <c r="J10" s="128">
        <v>0.18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>
        <v>0.027</v>
      </c>
      <c r="J12" s="128">
        <v>0.027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0.115</v>
      </c>
      <c r="I13" s="130">
        <v>0.217</v>
      </c>
      <c r="J13" s="130">
        <v>0.217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>
        <v>0.069</v>
      </c>
      <c r="I15" s="130">
        <v>0.065</v>
      </c>
      <c r="J15" s="130">
        <v>0.06</v>
      </c>
      <c r="K15" s="39">
        <v>92.3076923076923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>
        <v>0.005</v>
      </c>
      <c r="I17" s="130">
        <v>0.005</v>
      </c>
      <c r="J17" s="130">
        <v>0.005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13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/>
      <c r="I28" s="128"/>
      <c r="J28" s="128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/>
      <c r="I29" s="128"/>
      <c r="J29" s="128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/>
      <c r="I30" s="128"/>
      <c r="J30" s="128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/>
      <c r="I31" s="130"/>
      <c r="J31" s="130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/>
      <c r="I33" s="128"/>
      <c r="J33" s="128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0.017</v>
      </c>
      <c r="I34" s="128">
        <v>0.017</v>
      </c>
      <c r="J34" s="128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139"/>
      <c r="G35" s="29"/>
      <c r="H35" s="128">
        <v>0.012</v>
      </c>
      <c r="I35" s="128">
        <v>0.008</v>
      </c>
      <c r="J35" s="128">
        <v>0.005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>
        <v>0.003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0.029</v>
      </c>
      <c r="I37" s="130">
        <v>0.025</v>
      </c>
      <c r="J37" s="130">
        <v>0.008</v>
      </c>
      <c r="K37" s="39">
        <v>32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/>
      <c r="I39" s="130"/>
      <c r="J39" s="130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0.011</v>
      </c>
      <c r="I41" s="128"/>
      <c r="J41" s="128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/>
      <c r="I42" s="128"/>
      <c r="J42" s="128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>
        <v>0.006</v>
      </c>
      <c r="I43" s="128">
        <v>0.003</v>
      </c>
      <c r="J43" s="128">
        <v>0.003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/>
      <c r="I44" s="128"/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/>
      <c r="I45" s="128"/>
      <c r="J45" s="128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139"/>
      <c r="G46" s="29"/>
      <c r="H46" s="128">
        <v>0.169</v>
      </c>
      <c r="I46" s="128">
        <v>0.132</v>
      </c>
      <c r="J46" s="128">
        <v>0.132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>
        <v>0.02</v>
      </c>
      <c r="I47" s="128">
        <v>0.024</v>
      </c>
      <c r="J47" s="128">
        <v>0.024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/>
      <c r="I48" s="128"/>
      <c r="J48" s="128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/>
      <c r="I49" s="128"/>
      <c r="J49" s="128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0.206</v>
      </c>
      <c r="I50" s="130">
        <v>0.159</v>
      </c>
      <c r="J50" s="130">
        <v>0.159</v>
      </c>
      <c r="K50" s="39">
        <v>100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0.005</v>
      </c>
      <c r="I52" s="130">
        <v>0.005</v>
      </c>
      <c r="J52" s="130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/>
      <c r="I54" s="128"/>
      <c r="J54" s="128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/>
      <c r="I55" s="128"/>
      <c r="J55" s="128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/>
      <c r="I56" s="128"/>
      <c r="J56" s="128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/>
      <c r="I57" s="128"/>
      <c r="J57" s="128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/>
      <c r="I58" s="128"/>
      <c r="J58" s="128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/>
      <c r="I59" s="130"/>
      <c r="J59" s="130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/>
      <c r="I61" s="128"/>
      <c r="J61" s="128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/>
      <c r="I62" s="128"/>
      <c r="J62" s="128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/>
      <c r="I63" s="128"/>
      <c r="J63" s="128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/>
      <c r="I64" s="130"/>
      <c r="J64" s="130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/>
      <c r="I66" s="130"/>
      <c r="J66" s="130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/>
      <c r="I68" s="128"/>
      <c r="J68" s="128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0.06</v>
      </c>
      <c r="I69" s="128">
        <v>0.06</v>
      </c>
      <c r="J69" s="128">
        <v>0.06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0.06</v>
      </c>
      <c r="I70" s="130">
        <v>0.06</v>
      </c>
      <c r="J70" s="130">
        <v>0.06</v>
      </c>
      <c r="K70" s="39">
        <v>100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0.007</v>
      </c>
      <c r="I72" s="128">
        <v>0.007</v>
      </c>
      <c r="J72" s="128">
        <v>0.003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0.23</v>
      </c>
      <c r="I73" s="128">
        <v>0.23</v>
      </c>
      <c r="J73" s="128">
        <v>0.23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/>
      <c r="I74" s="128"/>
      <c r="J74" s="128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0.107</v>
      </c>
      <c r="I75" s="128">
        <v>0.107</v>
      </c>
      <c r="J75" s="128">
        <v>0.1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47.783</v>
      </c>
      <c r="I76" s="128">
        <v>44.52</v>
      </c>
      <c r="J76" s="128">
        <v>39.5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/>
      <c r="I77" s="128"/>
      <c r="J77" s="128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/>
      <c r="I78" s="128"/>
      <c r="J78" s="128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0.16</v>
      </c>
      <c r="I79" s="128">
        <v>0.09</v>
      </c>
      <c r="J79" s="128">
        <v>0.09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48.287</v>
      </c>
      <c r="I80" s="130">
        <v>44.95400000000001</v>
      </c>
      <c r="J80" s="130">
        <v>39.923</v>
      </c>
      <c r="K80" s="39">
        <v>88.58611024602926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0.042</v>
      </c>
      <c r="I82" s="128">
        <v>0.042</v>
      </c>
      <c r="J82" s="128">
        <v>0.042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0.013</v>
      </c>
      <c r="I83" s="128">
        <v>0.013</v>
      </c>
      <c r="J83" s="128">
        <v>0.013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0.055</v>
      </c>
      <c r="I84" s="130">
        <v>0.055</v>
      </c>
      <c r="J84" s="130">
        <v>0.055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48.830999999999996</v>
      </c>
      <c r="I87" s="134">
        <v>45.54500000000001</v>
      </c>
      <c r="J87" s="134">
        <v>40.487</v>
      </c>
      <c r="K87" s="48">
        <f>IF(I87&gt;0,100*J87/I87,0)</f>
        <v>88.89449994510922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60" zoomScaleNormal="85" zoomScalePageLayoutView="0" workbookViewId="0" topLeftCell="A1">
      <selection activeCell="T28" sqref="T28"/>
    </sheetView>
  </sheetViews>
  <sheetFormatPr defaultColWidth="9.8515625" defaultRowHeight="11.25" customHeight="1"/>
  <cols>
    <col min="1" max="1" width="19.421875" style="151" customWidth="1"/>
    <col min="2" max="2" width="0.85546875" style="151" customWidth="1"/>
    <col min="3" max="6" width="12.421875" style="151" customWidth="1"/>
    <col min="7" max="7" width="0.71875" style="151" customWidth="1"/>
    <col min="8" max="10" width="12.421875" style="151" customWidth="1"/>
    <col min="11" max="11" width="10.7109375" style="151" customWidth="1"/>
    <col min="12" max="16384" width="9.8515625" style="151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5" t="s">
        <v>310</v>
      </c>
      <c r="I7" s="136" t="s">
        <v>310</v>
      </c>
      <c r="J7" s="19">
        <v>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>
        <v>0.004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0.239</v>
      </c>
      <c r="I10" s="128">
        <v>0.239</v>
      </c>
      <c r="J10" s="128">
        <v>0.253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0.049</v>
      </c>
      <c r="I11" s="128">
        <v>0.049</v>
      </c>
      <c r="J11" s="128">
        <v>0.057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0.033</v>
      </c>
      <c r="I12" s="128">
        <v>0.033</v>
      </c>
      <c r="J12" s="128">
        <v>0.036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0.32099999999999995</v>
      </c>
      <c r="I13" s="130">
        <v>0.32099999999999995</v>
      </c>
      <c r="J13" s="130">
        <v>0.35</v>
      </c>
      <c r="K13" s="39">
        <v>109.0342679127726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32.667</v>
      </c>
      <c r="I24" s="130">
        <v>23.633</v>
      </c>
      <c r="J24" s="130">
        <v>20.429</v>
      </c>
      <c r="K24" s="39">
        <v>86.44268607455676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17.958</v>
      </c>
      <c r="I26" s="130">
        <v>13.681</v>
      </c>
      <c r="J26" s="130">
        <v>13.4</v>
      </c>
      <c r="K26" s="39">
        <v>97.94605657481179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17.488</v>
      </c>
      <c r="I28" s="128">
        <v>7.113</v>
      </c>
      <c r="J28" s="128">
        <v>7.344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15.605</v>
      </c>
      <c r="I29" s="128">
        <v>34.694</v>
      </c>
      <c r="J29" s="128">
        <v>4.301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32</v>
      </c>
      <c r="I30" s="128">
        <v>29.453</v>
      </c>
      <c r="J30" s="128">
        <v>15.823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65.093</v>
      </c>
      <c r="I31" s="130">
        <v>71.26</v>
      </c>
      <c r="J31" s="130">
        <v>27.468</v>
      </c>
      <c r="K31" s="39">
        <v>38.54616895874263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3.051</v>
      </c>
      <c r="I33" s="128">
        <v>3.081</v>
      </c>
      <c r="J33" s="128">
        <v>1.999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5.401</v>
      </c>
      <c r="I34" s="128">
        <v>3.5</v>
      </c>
      <c r="J34" s="128">
        <v>2.077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56.857</v>
      </c>
      <c r="I35" s="128">
        <v>52.564</v>
      </c>
      <c r="J35" s="128">
        <v>32.764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99.016</v>
      </c>
      <c r="I36" s="128">
        <v>117.038</v>
      </c>
      <c r="J36" s="128">
        <v>36.808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164.325</v>
      </c>
      <c r="I37" s="130">
        <v>176.183</v>
      </c>
      <c r="J37" s="130">
        <v>73.648</v>
      </c>
      <c r="K37" s="39">
        <f>IF(I37&gt;0,100*J37/I37,0)</f>
        <v>41.80198997633143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4.74</v>
      </c>
      <c r="I39" s="130">
        <v>5.15</v>
      </c>
      <c r="J39" s="130">
        <v>4.5</v>
      </c>
      <c r="K39" s="39">
        <v>87.37864077669903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3.805</v>
      </c>
      <c r="I41" s="128">
        <v>7.198</v>
      </c>
      <c r="J41" s="128">
        <v>1.824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>
        <v>0.009</v>
      </c>
      <c r="I42" s="128">
        <v>0.008</v>
      </c>
      <c r="J42" s="128">
        <v>0.006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>
        <v>0.017</v>
      </c>
      <c r="I43" s="128">
        <v>0.021</v>
      </c>
      <c r="J43" s="128">
        <v>0.024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>
        <v>0.005</v>
      </c>
      <c r="I44" s="128">
        <v>0.005</v>
      </c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>
        <v>1.6</v>
      </c>
      <c r="I45" s="128">
        <v>2.291</v>
      </c>
      <c r="J45" s="128">
        <v>1.299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>
        <v>0.005</v>
      </c>
      <c r="J47" s="128">
        <v>0.008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>
        <v>1.354</v>
      </c>
      <c r="I48" s="128">
        <v>2.548</v>
      </c>
      <c r="J48" s="128">
        <v>0.672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>
        <v>0.45</v>
      </c>
      <c r="I49" s="128">
        <v>0.35</v>
      </c>
      <c r="J49" s="128">
        <v>0.121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7.24</v>
      </c>
      <c r="I50" s="130">
        <v>12.426</v>
      </c>
      <c r="J50" s="130">
        <v>3.954</v>
      </c>
      <c r="K50" s="39">
        <v>31.820376629647516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31.923</v>
      </c>
      <c r="I52" s="130">
        <v>13.145</v>
      </c>
      <c r="J52" s="130">
        <v>10.279</v>
      </c>
      <c r="K52" s="39">
        <v>78.19703309243059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79.929</v>
      </c>
      <c r="I54" s="128">
        <v>70.43</v>
      </c>
      <c r="J54" s="128">
        <v>38.49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>
        <v>320.375</v>
      </c>
      <c r="I55" s="128">
        <v>275.603</v>
      </c>
      <c r="J55" s="128">
        <v>210.02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>
        <v>42.98</v>
      </c>
      <c r="I56" s="128">
        <v>21.5</v>
      </c>
      <c r="J56" s="128">
        <v>11.921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>
        <v>10.016</v>
      </c>
      <c r="I57" s="128">
        <v>11.664</v>
      </c>
      <c r="J57" s="128">
        <v>3.258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206.664</v>
      </c>
      <c r="I58" s="128">
        <v>209.449</v>
      </c>
      <c r="J58" s="128">
        <v>97.658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659.9639999999999</v>
      </c>
      <c r="I59" s="130">
        <v>588.646</v>
      </c>
      <c r="J59" s="130">
        <v>361.34700000000004</v>
      </c>
      <c r="K59" s="39">
        <v>61.38613020389165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42.534</v>
      </c>
      <c r="I61" s="128">
        <v>44.234</v>
      </c>
      <c r="J61" s="128">
        <v>27.768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42.831</v>
      </c>
      <c r="I62" s="128">
        <v>40.456</v>
      </c>
      <c r="J62" s="128">
        <v>5.303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43.337</v>
      </c>
      <c r="I63" s="128">
        <v>34.263</v>
      </c>
      <c r="J63" s="128">
        <v>11.156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128.702</v>
      </c>
      <c r="I64" s="130">
        <v>118.953</v>
      </c>
      <c r="J64" s="130">
        <v>44.227</v>
      </c>
      <c r="K64" s="39">
        <f>IF(I64&gt;0,100*J64/I64,0)</f>
        <v>37.180230847477574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50.059</v>
      </c>
      <c r="I66" s="130">
        <v>52.553</v>
      </c>
      <c r="J66" s="130">
        <v>29.56</v>
      </c>
      <c r="K66" s="39">
        <v>56.24797823149963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265.141</v>
      </c>
      <c r="I68" s="128">
        <v>571.16</v>
      </c>
      <c r="J68" s="128">
        <v>209.477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49.006</v>
      </c>
      <c r="I69" s="128">
        <v>111.9</v>
      </c>
      <c r="J69" s="128">
        <v>35.597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314.14700000000005</v>
      </c>
      <c r="I70" s="130">
        <v>683.06</v>
      </c>
      <c r="J70" s="130">
        <v>245.074</v>
      </c>
      <c r="K70" s="39">
        <v>35.88264574122332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66.5</v>
      </c>
      <c r="I72" s="128">
        <v>72</v>
      </c>
      <c r="J72" s="128">
        <v>60.205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65.985</v>
      </c>
      <c r="I73" s="128">
        <v>60.75</v>
      </c>
      <c r="J73" s="128">
        <v>38.67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1557.336</v>
      </c>
      <c r="I74" s="128">
        <v>1562.7</v>
      </c>
      <c r="J74" s="128">
        <v>780.974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594.444</v>
      </c>
      <c r="I75" s="128">
        <v>567.7</v>
      </c>
      <c r="J75" s="128">
        <v>264.341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53.009</v>
      </c>
      <c r="I76" s="128">
        <v>65.36</v>
      </c>
      <c r="J76" s="128">
        <v>48.778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2705.458</v>
      </c>
      <c r="I77" s="128">
        <v>2402.95</v>
      </c>
      <c r="J77" s="128">
        <v>890.416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353</v>
      </c>
      <c r="I78" s="128">
        <v>303.2</v>
      </c>
      <c r="J78" s="128">
        <v>200.545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702.774</v>
      </c>
      <c r="I79" s="128">
        <v>734.52</v>
      </c>
      <c r="J79" s="128">
        <v>488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6098.506</v>
      </c>
      <c r="I80" s="130">
        <v>5769.18</v>
      </c>
      <c r="J80" s="130">
        <v>2771.929</v>
      </c>
      <c r="K80" s="39">
        <v>48.04719214862424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0.383</v>
      </c>
      <c r="I82" s="128">
        <v>0.811</v>
      </c>
      <c r="J82" s="128">
        <v>0.647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0.097</v>
      </c>
      <c r="I83" s="128">
        <v>0.311</v>
      </c>
      <c r="J83" s="128">
        <v>0.348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0.48</v>
      </c>
      <c r="I84" s="130">
        <v>1.122</v>
      </c>
      <c r="J84" s="130">
        <v>0.995</v>
      </c>
      <c r="K84" s="39">
        <v>88.68092691622103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7576.125</v>
      </c>
      <c r="I87" s="134">
        <v>7529.313000000001</v>
      </c>
      <c r="J87" s="134">
        <v>3607.16</v>
      </c>
      <c r="K87" s="48">
        <f>IF(I87&gt;0,100*J87/I87,0)</f>
        <v>47.908222171133005</v>
      </c>
    </row>
    <row r="88" spans="1:11" ht="11.25" customHeight="1" thickBot="1">
      <c r="A88" s="144"/>
      <c r="B88" s="145"/>
      <c r="C88" s="146"/>
      <c r="D88" s="146"/>
      <c r="E88" s="146"/>
      <c r="F88" s="147"/>
      <c r="G88" s="148"/>
      <c r="H88" s="149"/>
      <c r="I88" s="150"/>
      <c r="J88" s="150"/>
      <c r="K88" s="147"/>
    </row>
    <row r="622" ht="11.25" customHeight="1">
      <c r="B622" s="152"/>
    </row>
    <row r="623" ht="11.25" customHeight="1">
      <c r="B623" s="152"/>
    </row>
    <row r="624" ht="11.25" customHeight="1">
      <c r="B624" s="152"/>
    </row>
    <row r="625" ht="11.25" customHeight="1">
      <c r="B625" s="15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60" zoomScaleNormal="85" zoomScalePageLayoutView="0" workbookViewId="0" topLeftCell="A1">
      <selection activeCell="T28" sqref="T28"/>
    </sheetView>
  </sheetViews>
  <sheetFormatPr defaultColWidth="9.8515625" defaultRowHeight="11.25" customHeight="1"/>
  <cols>
    <col min="1" max="1" width="19.421875" style="151" customWidth="1"/>
    <col min="2" max="2" width="0.85546875" style="151" customWidth="1"/>
    <col min="3" max="6" width="12.421875" style="151" customWidth="1"/>
    <col min="7" max="7" width="0.71875" style="151" customWidth="1"/>
    <col min="8" max="10" width="12.421875" style="151" customWidth="1"/>
    <col min="11" max="11" width="10.7109375" style="151" customWidth="1"/>
    <col min="12" max="16384" width="9.8515625" style="151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/>
      <c r="F7" s="20" t="str">
        <f>CONCATENATE(D6,"=100")</f>
        <v>2021=100</v>
      </c>
      <c r="G7" s="21"/>
      <c r="H7" s="135" t="s">
        <v>310</v>
      </c>
      <c r="I7" s="136" t="s">
        <v>310</v>
      </c>
      <c r="J7" s="19">
        <v>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>
        <v>0.001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>
        <v>0.069</v>
      </c>
      <c r="I10" s="128">
        <v>0.069</v>
      </c>
      <c r="J10" s="128">
        <v>0.074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>
        <v>0.011</v>
      </c>
      <c r="I11" s="128">
        <v>0.01</v>
      </c>
      <c r="J11" s="128">
        <v>0.014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>
        <v>0.004</v>
      </c>
      <c r="I12" s="128">
        <v>0.004</v>
      </c>
      <c r="J12" s="128">
        <v>0.006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>
        <v>0.084</v>
      </c>
      <c r="I13" s="130">
        <v>0.083</v>
      </c>
      <c r="J13" s="130">
        <v>0.095</v>
      </c>
      <c r="K13" s="39">
        <v>114.4578313253012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>
        <v>0.038</v>
      </c>
      <c r="I19" s="128">
        <v>0.079</v>
      </c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>
        <v>0.038</v>
      </c>
      <c r="I22" s="130">
        <v>0.079</v>
      </c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>
        <v>5.382</v>
      </c>
      <c r="I24" s="130">
        <v>4.545</v>
      </c>
      <c r="J24" s="130">
        <v>3.765</v>
      </c>
      <c r="K24" s="39">
        <v>82.83828382838284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>
        <v>3.136</v>
      </c>
      <c r="I26" s="130">
        <v>2.621</v>
      </c>
      <c r="J26" s="130">
        <v>2.635</v>
      </c>
      <c r="K26" s="39">
        <v>100.53414727203358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8">
        <v>2.868</v>
      </c>
      <c r="I28" s="128">
        <v>1.393</v>
      </c>
      <c r="J28" s="128">
        <v>1.267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8">
        <v>3.368</v>
      </c>
      <c r="I29" s="128">
        <v>6.942</v>
      </c>
      <c r="J29" s="128">
        <v>0.86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8">
        <v>5.8</v>
      </c>
      <c r="I30" s="128">
        <v>6.173</v>
      </c>
      <c r="J30" s="128">
        <v>3.081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9">
        <v>12.036</v>
      </c>
      <c r="I31" s="130">
        <v>14.508000000000001</v>
      </c>
      <c r="J31" s="130">
        <v>5.208</v>
      </c>
      <c r="K31" s="39">
        <v>35.8974358974359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8">
        <v>0.471</v>
      </c>
      <c r="I33" s="128">
        <v>0.49</v>
      </c>
      <c r="J33" s="128">
        <v>0.359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8">
        <v>0.782</v>
      </c>
      <c r="I34" s="128">
        <v>0.625</v>
      </c>
      <c r="J34" s="128">
        <v>0.317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8">
        <v>9.527</v>
      </c>
      <c r="I35" s="128">
        <v>10.009</v>
      </c>
      <c r="J35" s="128">
        <v>6.029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>
        <v>19.083</v>
      </c>
      <c r="I36" s="128">
        <v>24.99</v>
      </c>
      <c r="J36" s="128">
        <v>7.224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9">
        <v>29.863</v>
      </c>
      <c r="I37" s="130">
        <v>36.114</v>
      </c>
      <c r="J37" s="130">
        <v>13.929</v>
      </c>
      <c r="K37" s="39">
        <f>IF(I37&gt;0,100*J37/I37,0)</f>
        <v>38.56952982222961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9">
        <v>0.65</v>
      </c>
      <c r="I39" s="130">
        <v>0.69</v>
      </c>
      <c r="J39" s="130">
        <v>0.62</v>
      </c>
      <c r="K39" s="39">
        <v>89.85507246376812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8">
        <v>0.505</v>
      </c>
      <c r="I41" s="128">
        <v>1.013</v>
      </c>
      <c r="J41" s="128">
        <v>0.275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8">
        <v>0.002</v>
      </c>
      <c r="I42" s="128">
        <v>0.001</v>
      </c>
      <c r="J42" s="128">
        <v>0.001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8">
        <v>0.002</v>
      </c>
      <c r="I43" s="128">
        <v>0.004</v>
      </c>
      <c r="J43" s="128">
        <v>0.004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8">
        <v>0.001</v>
      </c>
      <c r="I44" s="128">
        <v>0.001</v>
      </c>
      <c r="J44" s="128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8">
        <v>0.183</v>
      </c>
      <c r="I45" s="128">
        <v>0.262</v>
      </c>
      <c r="J45" s="128">
        <v>0.127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8"/>
      <c r="I46" s="128"/>
      <c r="J46" s="128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8"/>
      <c r="I47" s="128">
        <v>0.001</v>
      </c>
      <c r="J47" s="128">
        <v>0.002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8">
        <v>0.208</v>
      </c>
      <c r="I48" s="128">
        <v>0.391</v>
      </c>
      <c r="J48" s="128">
        <v>0.103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8">
        <v>0.045</v>
      </c>
      <c r="I49" s="128">
        <v>0.045</v>
      </c>
      <c r="J49" s="128">
        <v>0.013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9">
        <v>0.9460000000000001</v>
      </c>
      <c r="I50" s="130">
        <v>1.7179999999999995</v>
      </c>
      <c r="J50" s="130">
        <v>0.525</v>
      </c>
      <c r="K50" s="39">
        <v>30.558789289871953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9">
        <v>6.437</v>
      </c>
      <c r="I52" s="130">
        <v>2.98</v>
      </c>
      <c r="J52" s="130">
        <v>2.019</v>
      </c>
      <c r="K52" s="39">
        <v>67.75167785234899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8">
        <v>15.906</v>
      </c>
      <c r="I54" s="128">
        <v>13.734</v>
      </c>
      <c r="J54" s="128">
        <v>7.66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8">
        <v>63.252</v>
      </c>
      <c r="I55" s="128">
        <v>59.542</v>
      </c>
      <c r="J55" s="128">
        <v>41.107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8">
        <v>7.68</v>
      </c>
      <c r="I56" s="128">
        <v>4.3</v>
      </c>
      <c r="J56" s="128">
        <v>2.243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8">
        <v>2.715</v>
      </c>
      <c r="I57" s="128">
        <v>2.602</v>
      </c>
      <c r="J57" s="128">
        <v>0.638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8">
        <v>40.093</v>
      </c>
      <c r="I58" s="128">
        <v>45.995</v>
      </c>
      <c r="J58" s="128">
        <v>18.496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9">
        <v>129.64600000000002</v>
      </c>
      <c r="I59" s="130">
        <v>126.173</v>
      </c>
      <c r="J59" s="130">
        <v>70.14399999999999</v>
      </c>
      <c r="K59" s="39">
        <v>55.59351049749153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8">
        <v>8.294</v>
      </c>
      <c r="I61" s="128">
        <v>8.4</v>
      </c>
      <c r="J61" s="128">
        <v>5.237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8">
        <v>7.913</v>
      </c>
      <c r="I62" s="128">
        <v>7.08</v>
      </c>
      <c r="J62" s="128">
        <v>0.92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8">
        <v>8.109</v>
      </c>
      <c r="I63" s="128">
        <v>6.223</v>
      </c>
      <c r="J63" s="128">
        <v>2.046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9">
        <v>24.316000000000003</v>
      </c>
      <c r="I64" s="130">
        <v>21.703</v>
      </c>
      <c r="J64" s="130">
        <v>8.203</v>
      </c>
      <c r="K64" s="39">
        <f>IF(I64&gt;0,100*J64/I64,0)</f>
        <v>37.79661797908123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9">
        <v>9.963</v>
      </c>
      <c r="I66" s="130">
        <v>11.401</v>
      </c>
      <c r="J66" s="130">
        <v>5.97</v>
      </c>
      <c r="K66" s="39">
        <v>52.36382773440926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8">
        <v>43.954</v>
      </c>
      <c r="I68" s="128">
        <v>102.5</v>
      </c>
      <c r="J68" s="128">
        <v>36.66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8">
        <v>6.42</v>
      </c>
      <c r="I69" s="128">
        <v>14.56</v>
      </c>
      <c r="J69" s="128">
        <v>4.3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9">
        <v>50.374</v>
      </c>
      <c r="I70" s="130">
        <v>117.06</v>
      </c>
      <c r="J70" s="130">
        <v>40.959999999999994</v>
      </c>
      <c r="K70" s="39">
        <v>34.990603109516485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>
        <v>13</v>
      </c>
      <c r="I72" s="128">
        <v>13.37</v>
      </c>
      <c r="J72" s="128">
        <v>11.207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8">
        <v>10.454</v>
      </c>
      <c r="I73" s="128">
        <v>11.12</v>
      </c>
      <c r="J73" s="128">
        <v>6.868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8">
        <v>266.124</v>
      </c>
      <c r="I74" s="128">
        <v>298.51</v>
      </c>
      <c r="J74" s="128">
        <v>133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8">
        <v>120.988</v>
      </c>
      <c r="I75" s="128">
        <v>118.55</v>
      </c>
      <c r="J75" s="128">
        <v>52.05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8">
        <v>8.302</v>
      </c>
      <c r="I76" s="128">
        <v>12.265</v>
      </c>
      <c r="J76" s="128">
        <v>9.17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8">
        <v>506.061</v>
      </c>
      <c r="I77" s="128">
        <v>499.59</v>
      </c>
      <c r="J77" s="128">
        <v>174.51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8">
        <v>60</v>
      </c>
      <c r="I78" s="128">
        <v>57.36</v>
      </c>
      <c r="J78" s="128">
        <v>28.06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8">
        <v>112.311</v>
      </c>
      <c r="I79" s="128">
        <v>138.75</v>
      </c>
      <c r="J79" s="128">
        <v>90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9">
        <v>1097.24</v>
      </c>
      <c r="I80" s="130">
        <v>1149.5149999999999</v>
      </c>
      <c r="J80" s="130">
        <v>504.86499999999995</v>
      </c>
      <c r="K80" s="39">
        <v>43.91982705749816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>
        <v>0.056</v>
      </c>
      <c r="I82" s="128">
        <v>0.113</v>
      </c>
      <c r="J82" s="128">
        <v>0.092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>
        <v>0.015</v>
      </c>
      <c r="I83" s="128">
        <v>0.048</v>
      </c>
      <c r="J83" s="128">
        <v>0.05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>
        <v>0.07100000000000001</v>
      </c>
      <c r="I84" s="130">
        <v>0.161</v>
      </c>
      <c r="J84" s="130">
        <v>0.14200000000000002</v>
      </c>
      <c r="K84" s="39">
        <v>88.19875776397517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3">
        <v>1370.182</v>
      </c>
      <c r="I87" s="134">
        <v>1489.3509999999999</v>
      </c>
      <c r="J87" s="134">
        <v>659.0799999999999</v>
      </c>
      <c r="K87" s="48">
        <f>IF(I87&gt;0,100*J87/I87,0)</f>
        <v>44.252832273923346</v>
      </c>
    </row>
    <row r="88" spans="1:11" ht="11.25" customHeight="1" thickBot="1">
      <c r="A88" s="144"/>
      <c r="B88" s="145"/>
      <c r="C88" s="146"/>
      <c r="D88" s="146"/>
      <c r="E88" s="146"/>
      <c r="F88" s="147"/>
      <c r="G88" s="148"/>
      <c r="H88" s="149"/>
      <c r="I88" s="150"/>
      <c r="J88" s="150"/>
      <c r="K88" s="147"/>
    </row>
    <row r="622" ht="11.25" customHeight="1">
      <c r="B622" s="152"/>
    </row>
    <row r="623" ht="11.25" customHeight="1">
      <c r="B623" s="152"/>
    </row>
    <row r="624" ht="11.25" customHeight="1">
      <c r="B624" s="152"/>
    </row>
    <row r="625" ht="11.25" customHeight="1">
      <c r="B625" s="15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60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70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</v>
      </c>
      <c r="D9" s="28">
        <v>4</v>
      </c>
      <c r="E9" s="28">
        <v>4</v>
      </c>
      <c r="F9" s="29"/>
      <c r="G9" s="29"/>
      <c r="H9" s="128">
        <v>0.009</v>
      </c>
      <c r="I9" s="128">
        <v>0.005</v>
      </c>
      <c r="J9" s="128">
        <v>0.016</v>
      </c>
      <c r="K9" s="30"/>
    </row>
    <row r="10" spans="1:11" s="31" customFormat="1" ht="11.25" customHeight="1">
      <c r="A10" s="33" t="s">
        <v>8</v>
      </c>
      <c r="B10" s="27"/>
      <c r="C10" s="28">
        <v>93</v>
      </c>
      <c r="D10" s="28">
        <v>92</v>
      </c>
      <c r="E10" s="28">
        <v>92</v>
      </c>
      <c r="F10" s="29"/>
      <c r="G10" s="29"/>
      <c r="H10" s="128">
        <v>0.246</v>
      </c>
      <c r="I10" s="128">
        <v>0.184</v>
      </c>
      <c r="J10" s="128">
        <v>0.184</v>
      </c>
      <c r="K10" s="30"/>
    </row>
    <row r="11" spans="1:11" s="31" customFormat="1" ht="11.25" customHeight="1">
      <c r="A11" s="26" t="s">
        <v>9</v>
      </c>
      <c r="B11" s="27"/>
      <c r="C11" s="28">
        <v>3</v>
      </c>
      <c r="D11" s="28">
        <v>3</v>
      </c>
      <c r="E11" s="28">
        <v>3</v>
      </c>
      <c r="F11" s="29"/>
      <c r="G11" s="29"/>
      <c r="H11" s="128">
        <v>0.009</v>
      </c>
      <c r="I11" s="128">
        <v>0.018</v>
      </c>
      <c r="J11" s="128">
        <v>0.018</v>
      </c>
      <c r="K11" s="30"/>
    </row>
    <row r="12" spans="1:11" s="31" customFormat="1" ht="11.25" customHeight="1">
      <c r="A12" s="33" t="s">
        <v>10</v>
      </c>
      <c r="B12" s="27"/>
      <c r="C12" s="28">
        <v>2</v>
      </c>
      <c r="D12" s="28">
        <v>1</v>
      </c>
      <c r="E12" s="28">
        <v>2</v>
      </c>
      <c r="F12" s="29"/>
      <c r="G12" s="29"/>
      <c r="H12" s="128">
        <v>0.005</v>
      </c>
      <c r="I12" s="128">
        <v>0.002</v>
      </c>
      <c r="J12" s="128">
        <v>0.004</v>
      </c>
      <c r="K12" s="30"/>
    </row>
    <row r="13" spans="1:11" s="22" customFormat="1" ht="11.25" customHeight="1">
      <c r="A13" s="34" t="s">
        <v>11</v>
      </c>
      <c r="B13" s="35"/>
      <c r="C13" s="36">
        <v>101</v>
      </c>
      <c r="D13" s="36">
        <v>100</v>
      </c>
      <c r="E13" s="36">
        <v>101</v>
      </c>
      <c r="F13" s="37">
        <v>101</v>
      </c>
      <c r="G13" s="38"/>
      <c r="H13" s="129">
        <v>0.269</v>
      </c>
      <c r="I13" s="130">
        <v>0.209</v>
      </c>
      <c r="J13" s="130">
        <v>0.222</v>
      </c>
      <c r="K13" s="39">
        <v>106.22009569377991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533</v>
      </c>
      <c r="D24" s="36">
        <v>402</v>
      </c>
      <c r="E24" s="36">
        <v>400</v>
      </c>
      <c r="F24" s="37">
        <v>99.50248756218906</v>
      </c>
      <c r="G24" s="38"/>
      <c r="H24" s="129">
        <v>1.37</v>
      </c>
      <c r="I24" s="130">
        <v>1.193</v>
      </c>
      <c r="J24" s="130">
        <v>1.187</v>
      </c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10</v>
      </c>
      <c r="D26" s="36">
        <v>10</v>
      </c>
      <c r="E26" s="36">
        <v>10</v>
      </c>
      <c r="F26" s="37">
        <v>100</v>
      </c>
      <c r="G26" s="38"/>
      <c r="H26" s="129">
        <v>0.047</v>
      </c>
      <c r="I26" s="130">
        <v>0.04</v>
      </c>
      <c r="J26" s="130">
        <v>0.04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1901</v>
      </c>
      <c r="D28" s="28">
        <v>2612</v>
      </c>
      <c r="E28" s="28">
        <v>2500</v>
      </c>
      <c r="F28" s="29"/>
      <c r="G28" s="29"/>
      <c r="H28" s="128">
        <v>5.739</v>
      </c>
      <c r="I28" s="128">
        <v>8</v>
      </c>
      <c r="J28" s="128">
        <v>8.5</v>
      </c>
      <c r="K28" s="30"/>
    </row>
    <row r="29" spans="1:11" s="31" customFormat="1" ht="11.25" customHeight="1">
      <c r="A29" s="33" t="s">
        <v>21</v>
      </c>
      <c r="B29" s="27"/>
      <c r="C29" s="28">
        <v>1129</v>
      </c>
      <c r="D29" s="28">
        <v>968</v>
      </c>
      <c r="E29" s="28">
        <v>870</v>
      </c>
      <c r="F29" s="29"/>
      <c r="G29" s="29"/>
      <c r="H29" s="128">
        <v>1.828</v>
      </c>
      <c r="I29" s="128">
        <v>1.1</v>
      </c>
      <c r="J29" s="128">
        <v>1.392</v>
      </c>
      <c r="K29" s="30"/>
    </row>
    <row r="30" spans="1:11" s="31" customFormat="1" ht="11.25" customHeight="1">
      <c r="A30" s="33" t="s">
        <v>22</v>
      </c>
      <c r="B30" s="27"/>
      <c r="C30" s="28">
        <v>66336</v>
      </c>
      <c r="D30" s="28">
        <v>62512</v>
      </c>
      <c r="E30" s="28">
        <v>61350</v>
      </c>
      <c r="F30" s="29"/>
      <c r="G30" s="29"/>
      <c r="H30" s="128">
        <v>197.256</v>
      </c>
      <c r="I30" s="128">
        <v>148.518</v>
      </c>
      <c r="J30" s="128">
        <v>180</v>
      </c>
      <c r="K30" s="30"/>
    </row>
    <row r="31" spans="1:11" s="22" customFormat="1" ht="11.25" customHeight="1">
      <c r="A31" s="40" t="s">
        <v>23</v>
      </c>
      <c r="B31" s="35"/>
      <c r="C31" s="36">
        <v>69366</v>
      </c>
      <c r="D31" s="36">
        <v>66092</v>
      </c>
      <c r="E31" s="36">
        <v>64720</v>
      </c>
      <c r="F31" s="37">
        <v>97.92410579192641</v>
      </c>
      <c r="G31" s="38"/>
      <c r="H31" s="129">
        <v>204.823</v>
      </c>
      <c r="I31" s="130">
        <v>157.618</v>
      </c>
      <c r="J31" s="130">
        <v>189.892</v>
      </c>
      <c r="K31" s="39">
        <v>120.47608775647453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26</v>
      </c>
      <c r="D33" s="28">
        <v>50</v>
      </c>
      <c r="E33" s="28">
        <v>50</v>
      </c>
      <c r="F33" s="29"/>
      <c r="G33" s="29"/>
      <c r="H33" s="128">
        <v>0.13</v>
      </c>
      <c r="I33" s="128">
        <v>0.081</v>
      </c>
      <c r="J33" s="128">
        <v>0.081</v>
      </c>
      <c r="K33" s="30"/>
    </row>
    <row r="34" spans="1:11" s="31" customFormat="1" ht="11.25" customHeight="1">
      <c r="A34" s="33" t="s">
        <v>25</v>
      </c>
      <c r="B34" s="27"/>
      <c r="C34" s="28">
        <v>43</v>
      </c>
      <c r="D34" s="28">
        <v>26</v>
      </c>
      <c r="E34" s="28">
        <v>83</v>
      </c>
      <c r="F34" s="29"/>
      <c r="G34" s="29"/>
      <c r="H34" s="128">
        <v>0.134</v>
      </c>
      <c r="I34" s="128">
        <v>0.08</v>
      </c>
      <c r="J34" s="128">
        <v>0.357</v>
      </c>
      <c r="K34" s="30"/>
    </row>
    <row r="35" spans="1:11" s="31" customFormat="1" ht="11.25" customHeight="1">
      <c r="A35" s="33" t="s">
        <v>26</v>
      </c>
      <c r="B35" s="27"/>
      <c r="C35" s="28">
        <v>217</v>
      </c>
      <c r="D35" s="28">
        <v>217</v>
      </c>
      <c r="E35" s="28">
        <v>34.5</v>
      </c>
      <c r="F35" s="29"/>
      <c r="G35" s="29"/>
      <c r="H35" s="128">
        <v>0.969</v>
      </c>
      <c r="I35" s="128">
        <v>0.3</v>
      </c>
      <c r="J35" s="128">
        <v>0.047</v>
      </c>
      <c r="K35" s="30"/>
    </row>
    <row r="36" spans="1:11" s="31" customFormat="1" ht="11.25" customHeight="1">
      <c r="A36" s="33" t="s">
        <v>27</v>
      </c>
      <c r="B36" s="27"/>
      <c r="C36" s="28">
        <v>14</v>
      </c>
      <c r="D36" s="28">
        <v>14</v>
      </c>
      <c r="E36" s="28">
        <v>78</v>
      </c>
      <c r="F36" s="29"/>
      <c r="G36" s="29"/>
      <c r="H36" s="128">
        <v>0.037</v>
      </c>
      <c r="I36" s="128">
        <v>0.15</v>
      </c>
      <c r="J36" s="128">
        <v>0.605</v>
      </c>
      <c r="K36" s="30"/>
    </row>
    <row r="37" spans="1:11" s="22" customFormat="1" ht="11.25" customHeight="1">
      <c r="A37" s="34" t="s">
        <v>28</v>
      </c>
      <c r="B37" s="35"/>
      <c r="C37" s="36">
        <v>300</v>
      </c>
      <c r="D37" s="36">
        <v>307</v>
      </c>
      <c r="E37" s="36">
        <v>245.5</v>
      </c>
      <c r="F37" s="37">
        <v>79.96742671009773</v>
      </c>
      <c r="G37" s="38"/>
      <c r="H37" s="129">
        <v>1.27</v>
      </c>
      <c r="I37" s="130">
        <v>0.611</v>
      </c>
      <c r="J37" s="130">
        <v>1.09</v>
      </c>
      <c r="K37" s="39">
        <v>157.4468085106383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</v>
      </c>
      <c r="D39" s="36">
        <v>1</v>
      </c>
      <c r="E39" s="36">
        <v>20</v>
      </c>
      <c r="F39" s="37">
        <v>2000</v>
      </c>
      <c r="G39" s="38"/>
      <c r="H39" s="129">
        <v>0.002</v>
      </c>
      <c r="I39" s="130">
        <v>0.002</v>
      </c>
      <c r="J39" s="130">
        <v>0.03</v>
      </c>
      <c r="K39" s="39">
        <v>1500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7</v>
      </c>
      <c r="D41" s="28">
        <v>29</v>
      </c>
      <c r="E41" s="28">
        <v>30</v>
      </c>
      <c r="F41" s="29"/>
      <c r="G41" s="29"/>
      <c r="H41" s="128">
        <v>0.021</v>
      </c>
      <c r="I41" s="128">
        <v>0.035</v>
      </c>
      <c r="J41" s="128">
        <v>0.069</v>
      </c>
      <c r="K41" s="30"/>
    </row>
    <row r="42" spans="1:11" s="31" customFormat="1" ht="11.25" customHeight="1">
      <c r="A42" s="33" t="s">
        <v>31</v>
      </c>
      <c r="B42" s="27"/>
      <c r="C42" s="28">
        <v>387</v>
      </c>
      <c r="D42" s="28">
        <v>462</v>
      </c>
      <c r="E42" s="28">
        <v>383</v>
      </c>
      <c r="F42" s="29"/>
      <c r="G42" s="29"/>
      <c r="H42" s="128">
        <v>1.643</v>
      </c>
      <c r="I42" s="128">
        <v>1.565</v>
      </c>
      <c r="J42" s="128">
        <v>1.583</v>
      </c>
      <c r="K42" s="30"/>
    </row>
    <row r="43" spans="1:11" s="31" customFormat="1" ht="11.25" customHeight="1">
      <c r="A43" s="33" t="s">
        <v>32</v>
      </c>
      <c r="B43" s="27"/>
      <c r="C43" s="28">
        <v>44</v>
      </c>
      <c r="D43" s="28">
        <v>42</v>
      </c>
      <c r="E43" s="28">
        <v>40</v>
      </c>
      <c r="F43" s="29"/>
      <c r="G43" s="29"/>
      <c r="H43" s="128">
        <v>0.256</v>
      </c>
      <c r="I43" s="128">
        <v>0.198</v>
      </c>
      <c r="J43" s="128">
        <v>0.204</v>
      </c>
      <c r="K43" s="30"/>
    </row>
    <row r="44" spans="1:11" s="31" customFormat="1" ht="11.25" customHeight="1">
      <c r="A44" s="33" t="s">
        <v>33</v>
      </c>
      <c r="B44" s="27"/>
      <c r="C44" s="28">
        <v>177</v>
      </c>
      <c r="D44" s="28">
        <v>158</v>
      </c>
      <c r="E44" s="28">
        <v>160</v>
      </c>
      <c r="F44" s="29"/>
      <c r="G44" s="29"/>
      <c r="H44" s="128">
        <v>0.601</v>
      </c>
      <c r="I44" s="128">
        <v>0.523</v>
      </c>
      <c r="J44" s="128">
        <v>0.464</v>
      </c>
      <c r="K44" s="30"/>
    </row>
    <row r="45" spans="1:11" s="31" customFormat="1" ht="11.25" customHeight="1">
      <c r="A45" s="33" t="s">
        <v>34</v>
      </c>
      <c r="B45" s="27"/>
      <c r="C45" s="28">
        <v>40</v>
      </c>
      <c r="D45" s="28">
        <v>40</v>
      </c>
      <c r="E45" s="28">
        <v>40</v>
      </c>
      <c r="F45" s="29"/>
      <c r="G45" s="29"/>
      <c r="H45" s="128">
        <v>0.179</v>
      </c>
      <c r="I45" s="128">
        <v>0.161</v>
      </c>
      <c r="J45" s="128">
        <v>0.167</v>
      </c>
      <c r="K45" s="30"/>
    </row>
    <row r="46" spans="1:11" s="31" customFormat="1" ht="11.25" customHeight="1">
      <c r="A46" s="33" t="s">
        <v>35</v>
      </c>
      <c r="B46" s="27"/>
      <c r="C46" s="28">
        <v>98</v>
      </c>
      <c r="D46" s="28">
        <v>70</v>
      </c>
      <c r="E46" s="28">
        <v>70</v>
      </c>
      <c r="F46" s="29"/>
      <c r="G46" s="29"/>
      <c r="H46" s="128">
        <v>0.317</v>
      </c>
      <c r="I46" s="128">
        <v>0.167</v>
      </c>
      <c r="J46" s="128">
        <v>0.161</v>
      </c>
      <c r="K46" s="30"/>
    </row>
    <row r="47" spans="1:11" s="31" customFormat="1" ht="11.25" customHeight="1">
      <c r="A47" s="33" t="s">
        <v>36</v>
      </c>
      <c r="B47" s="27"/>
      <c r="C47" s="28">
        <v>2</v>
      </c>
      <c r="D47" s="28">
        <v>16</v>
      </c>
      <c r="E47" s="28">
        <v>10</v>
      </c>
      <c r="F47" s="29"/>
      <c r="G47" s="29"/>
      <c r="H47" s="128">
        <v>0.006</v>
      </c>
      <c r="I47" s="128">
        <v>0.051</v>
      </c>
      <c r="J47" s="128">
        <v>0.033</v>
      </c>
      <c r="K47" s="30"/>
    </row>
    <row r="48" spans="1:11" s="31" customFormat="1" ht="11.25" customHeight="1">
      <c r="A48" s="33" t="s">
        <v>37</v>
      </c>
      <c r="B48" s="27"/>
      <c r="C48" s="28">
        <v>601</v>
      </c>
      <c r="D48" s="28">
        <v>562</v>
      </c>
      <c r="E48" s="28">
        <v>575</v>
      </c>
      <c r="F48" s="29"/>
      <c r="G48" s="29"/>
      <c r="H48" s="128">
        <v>2.751</v>
      </c>
      <c r="I48" s="128">
        <v>2.263</v>
      </c>
      <c r="J48" s="128">
        <v>2.178</v>
      </c>
      <c r="K48" s="30"/>
    </row>
    <row r="49" spans="1:11" s="31" customFormat="1" ht="11.25" customHeight="1">
      <c r="A49" s="33" t="s">
        <v>38</v>
      </c>
      <c r="B49" s="27"/>
      <c r="C49" s="28">
        <v>94</v>
      </c>
      <c r="D49" s="28">
        <v>87</v>
      </c>
      <c r="E49" s="28">
        <v>87</v>
      </c>
      <c r="F49" s="29"/>
      <c r="G49" s="29"/>
      <c r="H49" s="128">
        <v>0.371</v>
      </c>
      <c r="I49" s="128">
        <v>0.214</v>
      </c>
      <c r="J49" s="128">
        <v>0.273</v>
      </c>
      <c r="K49" s="30"/>
    </row>
    <row r="50" spans="1:11" s="22" customFormat="1" ht="11.25" customHeight="1">
      <c r="A50" s="40" t="s">
        <v>39</v>
      </c>
      <c r="B50" s="35"/>
      <c r="C50" s="36">
        <v>1450</v>
      </c>
      <c r="D50" s="36">
        <v>1466</v>
      </c>
      <c r="E50" s="36">
        <v>1395</v>
      </c>
      <c r="F50" s="37">
        <v>95.1568894952251</v>
      </c>
      <c r="G50" s="38"/>
      <c r="H50" s="129">
        <v>6.145</v>
      </c>
      <c r="I50" s="130">
        <v>5.177</v>
      </c>
      <c r="J50" s="130">
        <v>5.132</v>
      </c>
      <c r="K50" s="39">
        <v>99.13077071663125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290</v>
      </c>
      <c r="D52" s="36">
        <v>225</v>
      </c>
      <c r="E52" s="36">
        <v>205</v>
      </c>
      <c r="F52" s="37">
        <v>91.11111111111111</v>
      </c>
      <c r="G52" s="38"/>
      <c r="H52" s="129">
        <v>0.929</v>
      </c>
      <c r="I52" s="130">
        <v>0.571</v>
      </c>
      <c r="J52" s="130">
        <v>1.089</v>
      </c>
      <c r="K52" s="39">
        <v>190.71803852889667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1222</v>
      </c>
      <c r="D54" s="28">
        <v>3629</v>
      </c>
      <c r="E54" s="28">
        <v>3650</v>
      </c>
      <c r="F54" s="29"/>
      <c r="G54" s="29"/>
      <c r="H54" s="128">
        <v>8.969</v>
      </c>
      <c r="I54" s="128">
        <v>24.043</v>
      </c>
      <c r="J54" s="128">
        <v>25.78</v>
      </c>
      <c r="K54" s="30"/>
    </row>
    <row r="55" spans="1:11" s="31" customFormat="1" ht="11.25" customHeight="1">
      <c r="A55" s="33" t="s">
        <v>42</v>
      </c>
      <c r="B55" s="27"/>
      <c r="C55" s="28">
        <v>195</v>
      </c>
      <c r="D55" s="28">
        <v>489</v>
      </c>
      <c r="E55" s="28">
        <v>489</v>
      </c>
      <c r="F55" s="29"/>
      <c r="G55" s="29"/>
      <c r="H55" s="128">
        <v>0.647</v>
      </c>
      <c r="I55" s="128">
        <v>1.956</v>
      </c>
      <c r="J55" s="128">
        <v>1.956</v>
      </c>
      <c r="K55" s="30"/>
    </row>
    <row r="56" spans="1:11" s="31" customFormat="1" ht="11.25" customHeight="1">
      <c r="A56" s="33" t="s">
        <v>43</v>
      </c>
      <c r="B56" s="27"/>
      <c r="C56" s="28">
        <v>483</v>
      </c>
      <c r="D56" s="28">
        <v>827</v>
      </c>
      <c r="E56" s="28">
        <v>600</v>
      </c>
      <c r="F56" s="29"/>
      <c r="G56" s="29"/>
      <c r="H56" s="128">
        <v>1.549</v>
      </c>
      <c r="I56" s="128">
        <v>1.18</v>
      </c>
      <c r="J56" s="128">
        <v>1.9</v>
      </c>
      <c r="K56" s="30"/>
    </row>
    <row r="57" spans="1:11" s="31" customFormat="1" ht="11.25" customHeight="1">
      <c r="A57" s="33" t="s">
        <v>44</v>
      </c>
      <c r="B57" s="27"/>
      <c r="C57" s="28">
        <v>207</v>
      </c>
      <c r="D57" s="28">
        <v>207</v>
      </c>
      <c r="E57" s="28">
        <v>299</v>
      </c>
      <c r="F57" s="29"/>
      <c r="G57" s="29"/>
      <c r="H57" s="128">
        <v>0.346</v>
      </c>
      <c r="I57" s="128">
        <v>0.821</v>
      </c>
      <c r="J57" s="128">
        <v>0.821</v>
      </c>
      <c r="K57" s="30"/>
    </row>
    <row r="58" spans="1:11" s="31" customFormat="1" ht="11.25" customHeight="1">
      <c r="A58" s="33" t="s">
        <v>45</v>
      </c>
      <c r="B58" s="27"/>
      <c r="C58" s="28">
        <v>1418</v>
      </c>
      <c r="D58" s="28">
        <v>1438</v>
      </c>
      <c r="E58" s="28">
        <v>1350</v>
      </c>
      <c r="F58" s="29"/>
      <c r="G58" s="29"/>
      <c r="H58" s="128">
        <v>3.44</v>
      </c>
      <c r="I58" s="128">
        <v>3.385</v>
      </c>
      <c r="J58" s="128">
        <v>2.57</v>
      </c>
      <c r="K58" s="30"/>
    </row>
    <row r="59" spans="1:11" s="22" customFormat="1" ht="11.25" customHeight="1">
      <c r="A59" s="34" t="s">
        <v>46</v>
      </c>
      <c r="B59" s="35"/>
      <c r="C59" s="36">
        <v>3525</v>
      </c>
      <c r="D59" s="36">
        <v>6590</v>
      </c>
      <c r="E59" s="36">
        <v>6388</v>
      </c>
      <c r="F59" s="37">
        <v>96.93474962063733</v>
      </c>
      <c r="G59" s="38"/>
      <c r="H59" s="129">
        <v>14.950999999999999</v>
      </c>
      <c r="I59" s="130">
        <v>31.384999999999998</v>
      </c>
      <c r="J59" s="130">
        <v>33.027</v>
      </c>
      <c r="K59" s="39">
        <v>105.22861239445594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78</v>
      </c>
      <c r="D61" s="28">
        <v>121</v>
      </c>
      <c r="E61" s="28">
        <v>145</v>
      </c>
      <c r="F61" s="29"/>
      <c r="G61" s="29"/>
      <c r="H61" s="128">
        <v>0.439</v>
      </c>
      <c r="I61" s="128">
        <v>0.371</v>
      </c>
      <c r="J61" s="128">
        <v>0.594</v>
      </c>
      <c r="K61" s="30"/>
    </row>
    <row r="62" spans="1:11" s="31" customFormat="1" ht="11.25" customHeight="1">
      <c r="A62" s="33" t="s">
        <v>48</v>
      </c>
      <c r="B62" s="27"/>
      <c r="C62" s="28">
        <v>17</v>
      </c>
      <c r="D62" s="28">
        <v>17</v>
      </c>
      <c r="E62" s="28">
        <v>21</v>
      </c>
      <c r="F62" s="29"/>
      <c r="G62" s="29"/>
      <c r="H62" s="128">
        <v>0.039</v>
      </c>
      <c r="I62" s="128">
        <v>0.03</v>
      </c>
      <c r="J62" s="128">
        <v>0.041</v>
      </c>
      <c r="K62" s="30"/>
    </row>
    <row r="63" spans="1:11" s="31" customFormat="1" ht="11.25" customHeight="1">
      <c r="A63" s="33" t="s">
        <v>49</v>
      </c>
      <c r="B63" s="27"/>
      <c r="C63" s="28">
        <v>131</v>
      </c>
      <c r="D63" s="28">
        <v>131</v>
      </c>
      <c r="E63" s="28">
        <v>158</v>
      </c>
      <c r="F63" s="29"/>
      <c r="G63" s="29"/>
      <c r="H63" s="128">
        <v>0.422</v>
      </c>
      <c r="I63" s="128">
        <v>0.263</v>
      </c>
      <c r="J63" s="128">
        <v>0.317</v>
      </c>
      <c r="K63" s="30"/>
    </row>
    <row r="64" spans="1:11" s="22" customFormat="1" ht="11.25" customHeight="1">
      <c r="A64" s="34" t="s">
        <v>50</v>
      </c>
      <c r="B64" s="35"/>
      <c r="C64" s="36">
        <v>226</v>
      </c>
      <c r="D64" s="36">
        <v>269</v>
      </c>
      <c r="E64" s="36">
        <v>324</v>
      </c>
      <c r="F64" s="37">
        <v>120.4460966542751</v>
      </c>
      <c r="G64" s="38"/>
      <c r="H64" s="129">
        <v>0.8999999999999999</v>
      </c>
      <c r="I64" s="130">
        <v>0.664</v>
      </c>
      <c r="J64" s="130">
        <v>0.952</v>
      </c>
      <c r="K64" s="39">
        <v>95.63253012048192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356</v>
      </c>
      <c r="D66" s="36">
        <v>359.56</v>
      </c>
      <c r="E66" s="36">
        <v>370</v>
      </c>
      <c r="F66" s="37">
        <v>102.90354878184448</v>
      </c>
      <c r="G66" s="38"/>
      <c r="H66" s="129">
        <v>0.434</v>
      </c>
      <c r="I66" s="130">
        <v>0.503</v>
      </c>
      <c r="J66" s="130">
        <v>0.244</v>
      </c>
      <c r="K66" s="39">
        <v>48.508946322067594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5532</v>
      </c>
      <c r="D68" s="28">
        <v>5100</v>
      </c>
      <c r="E68" s="28">
        <v>5100</v>
      </c>
      <c r="F68" s="29"/>
      <c r="G68" s="29"/>
      <c r="H68" s="128">
        <v>16.92</v>
      </c>
      <c r="I68" s="128">
        <v>13</v>
      </c>
      <c r="J68" s="128">
        <v>13.5</v>
      </c>
      <c r="K68" s="30"/>
    </row>
    <row r="69" spans="1:11" s="31" customFormat="1" ht="11.25" customHeight="1">
      <c r="A69" s="33" t="s">
        <v>53</v>
      </c>
      <c r="B69" s="27"/>
      <c r="C69" s="28">
        <v>224</v>
      </c>
      <c r="D69" s="28">
        <v>140</v>
      </c>
      <c r="E69" s="28">
        <v>260</v>
      </c>
      <c r="F69" s="29"/>
      <c r="G69" s="29"/>
      <c r="H69" s="128">
        <v>0.566</v>
      </c>
      <c r="I69" s="128">
        <v>0.3</v>
      </c>
      <c r="J69" s="128">
        <v>0.6</v>
      </c>
      <c r="K69" s="30"/>
    </row>
    <row r="70" spans="1:11" s="22" customFormat="1" ht="11.25" customHeight="1">
      <c r="A70" s="34" t="s">
        <v>54</v>
      </c>
      <c r="B70" s="35"/>
      <c r="C70" s="36">
        <v>5756</v>
      </c>
      <c r="D70" s="36">
        <v>5240</v>
      </c>
      <c r="E70" s="36">
        <v>5360</v>
      </c>
      <c r="F70" s="37">
        <v>102.29007633587786</v>
      </c>
      <c r="G70" s="38"/>
      <c r="H70" s="129">
        <v>17.486</v>
      </c>
      <c r="I70" s="130">
        <v>13.3</v>
      </c>
      <c r="J70" s="130">
        <v>14.1</v>
      </c>
      <c r="K70" s="39">
        <v>106.01503759398496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92</v>
      </c>
      <c r="D72" s="28">
        <v>142</v>
      </c>
      <c r="E72" s="28">
        <v>142</v>
      </c>
      <c r="F72" s="29"/>
      <c r="G72" s="29"/>
      <c r="H72" s="128">
        <v>0.111</v>
      </c>
      <c r="I72" s="128">
        <v>0.145</v>
      </c>
      <c r="J72" s="128">
        <v>0.145</v>
      </c>
      <c r="K72" s="30"/>
    </row>
    <row r="73" spans="1:11" s="31" customFormat="1" ht="11.25" customHeight="1">
      <c r="A73" s="33" t="s">
        <v>56</v>
      </c>
      <c r="B73" s="27"/>
      <c r="C73" s="28">
        <v>39650</v>
      </c>
      <c r="D73" s="28">
        <v>45495</v>
      </c>
      <c r="E73" s="28">
        <v>42004</v>
      </c>
      <c r="F73" s="29"/>
      <c r="G73" s="29"/>
      <c r="H73" s="128">
        <v>115.769</v>
      </c>
      <c r="I73" s="128">
        <v>111.463</v>
      </c>
      <c r="J73" s="128">
        <v>102.867</v>
      </c>
      <c r="K73" s="30"/>
    </row>
    <row r="74" spans="1:11" s="31" customFormat="1" ht="11.25" customHeight="1">
      <c r="A74" s="33" t="s">
        <v>57</v>
      </c>
      <c r="B74" s="27"/>
      <c r="C74" s="28">
        <v>37966</v>
      </c>
      <c r="D74" s="28">
        <v>41248</v>
      </c>
      <c r="E74" s="28">
        <v>41000</v>
      </c>
      <c r="F74" s="29"/>
      <c r="G74" s="29"/>
      <c r="H74" s="128">
        <v>100.096</v>
      </c>
      <c r="I74" s="128">
        <v>97.218</v>
      </c>
      <c r="J74" s="128">
        <v>123</v>
      </c>
      <c r="K74" s="30"/>
    </row>
    <row r="75" spans="1:11" s="31" customFormat="1" ht="11.25" customHeight="1">
      <c r="A75" s="33" t="s">
        <v>58</v>
      </c>
      <c r="B75" s="27"/>
      <c r="C75" s="28">
        <v>2147</v>
      </c>
      <c r="D75" s="28">
        <v>2147</v>
      </c>
      <c r="E75" s="28">
        <v>2190</v>
      </c>
      <c r="F75" s="29"/>
      <c r="G75" s="29"/>
      <c r="H75" s="128">
        <v>5.291</v>
      </c>
      <c r="I75" s="128">
        <v>5.507</v>
      </c>
      <c r="J75" s="128">
        <v>5.037</v>
      </c>
      <c r="K75" s="30"/>
    </row>
    <row r="76" spans="1:11" s="31" customFormat="1" ht="11.25" customHeight="1">
      <c r="A76" s="33" t="s">
        <v>59</v>
      </c>
      <c r="B76" s="27"/>
      <c r="C76" s="28">
        <v>8985</v>
      </c>
      <c r="D76" s="28">
        <v>9750</v>
      </c>
      <c r="E76" s="28">
        <v>9750</v>
      </c>
      <c r="F76" s="29"/>
      <c r="G76" s="29"/>
      <c r="H76" s="128">
        <v>34.134</v>
      </c>
      <c r="I76" s="128">
        <v>28.763</v>
      </c>
      <c r="J76" s="128">
        <v>33.637</v>
      </c>
      <c r="K76" s="30"/>
    </row>
    <row r="77" spans="1:11" s="31" customFormat="1" ht="11.25" customHeight="1">
      <c r="A77" s="33" t="s">
        <v>60</v>
      </c>
      <c r="B77" s="27"/>
      <c r="C77" s="28">
        <v>4690</v>
      </c>
      <c r="D77" s="28">
        <v>5120</v>
      </c>
      <c r="E77" s="28">
        <v>5112</v>
      </c>
      <c r="F77" s="29"/>
      <c r="G77" s="29"/>
      <c r="H77" s="128">
        <v>11.004</v>
      </c>
      <c r="I77" s="128">
        <v>12.074</v>
      </c>
      <c r="J77" s="128">
        <v>12.05</v>
      </c>
      <c r="K77" s="30"/>
    </row>
    <row r="78" spans="1:11" s="31" customFormat="1" ht="11.25" customHeight="1">
      <c r="A78" s="33" t="s">
        <v>61</v>
      </c>
      <c r="B78" s="27"/>
      <c r="C78" s="28">
        <v>10943</v>
      </c>
      <c r="D78" s="28">
        <v>12657</v>
      </c>
      <c r="E78" s="28">
        <v>12000</v>
      </c>
      <c r="F78" s="29"/>
      <c r="G78" s="29"/>
      <c r="H78" s="128">
        <v>27.816</v>
      </c>
      <c r="I78" s="128">
        <v>26.7</v>
      </c>
      <c r="J78" s="128">
        <v>26.4</v>
      </c>
      <c r="K78" s="30"/>
    </row>
    <row r="79" spans="1:11" s="31" customFormat="1" ht="11.25" customHeight="1">
      <c r="A79" s="33" t="s">
        <v>62</v>
      </c>
      <c r="B79" s="27"/>
      <c r="C79" s="28">
        <v>72670</v>
      </c>
      <c r="D79" s="28">
        <v>79850</v>
      </c>
      <c r="E79" s="28">
        <v>79850</v>
      </c>
      <c r="F79" s="29"/>
      <c r="G79" s="29"/>
      <c r="H79" s="128">
        <v>227.559</v>
      </c>
      <c r="I79" s="128">
        <v>135.745</v>
      </c>
      <c r="J79" s="128">
        <v>135.745</v>
      </c>
      <c r="K79" s="30"/>
    </row>
    <row r="80" spans="1:11" s="22" customFormat="1" ht="11.25" customHeight="1">
      <c r="A80" s="40" t="s">
        <v>63</v>
      </c>
      <c r="B80" s="35"/>
      <c r="C80" s="36">
        <v>177143</v>
      </c>
      <c r="D80" s="36">
        <v>196409</v>
      </c>
      <c r="E80" s="36">
        <v>192048</v>
      </c>
      <c r="F80" s="37">
        <v>97.77963331619223</v>
      </c>
      <c r="G80" s="38"/>
      <c r="H80" s="129">
        <v>521.78</v>
      </c>
      <c r="I80" s="130">
        <v>417.615</v>
      </c>
      <c r="J80" s="130">
        <v>438.88100000000003</v>
      </c>
      <c r="K80" s="39">
        <v>105.09225003891144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259057</v>
      </c>
      <c r="D87" s="47">
        <v>277470.56</v>
      </c>
      <c r="E87" s="47">
        <v>271586.5</v>
      </c>
      <c r="F87" s="48">
        <v>97.87939304263486</v>
      </c>
      <c r="G87" s="38"/>
      <c r="H87" s="133">
        <v>770.406</v>
      </c>
      <c r="I87" s="134">
        <v>628.8879999999999</v>
      </c>
      <c r="J87" s="134">
        <v>685.886</v>
      </c>
      <c r="K87" s="48">
        <f>IF(I87&gt;0,100*J87/I87,0)</f>
        <v>109.06329902939792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60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1734</v>
      </c>
      <c r="D9" s="28">
        <v>1704</v>
      </c>
      <c r="E9" s="28">
        <v>1639</v>
      </c>
      <c r="F9" s="29"/>
      <c r="G9" s="29"/>
      <c r="H9" s="128">
        <v>5.392</v>
      </c>
      <c r="I9" s="128">
        <v>6.38</v>
      </c>
      <c r="J9" s="128">
        <v>6.474</v>
      </c>
      <c r="K9" s="30"/>
    </row>
    <row r="10" spans="1:11" s="31" customFormat="1" ht="11.25" customHeight="1">
      <c r="A10" s="33" t="s">
        <v>8</v>
      </c>
      <c r="B10" s="27"/>
      <c r="C10" s="28">
        <v>2942</v>
      </c>
      <c r="D10" s="28">
        <v>1908</v>
      </c>
      <c r="E10" s="28">
        <v>2050</v>
      </c>
      <c r="F10" s="29"/>
      <c r="G10" s="29"/>
      <c r="H10" s="128">
        <v>7.796</v>
      </c>
      <c r="I10" s="128">
        <v>3.598</v>
      </c>
      <c r="J10" s="128">
        <v>3.865</v>
      </c>
      <c r="K10" s="30"/>
    </row>
    <row r="11" spans="1:11" s="31" customFormat="1" ht="11.25" customHeight="1">
      <c r="A11" s="26" t="s">
        <v>9</v>
      </c>
      <c r="B11" s="27"/>
      <c r="C11" s="28">
        <v>7773</v>
      </c>
      <c r="D11" s="28">
        <v>9233</v>
      </c>
      <c r="E11" s="28">
        <v>9123</v>
      </c>
      <c r="F11" s="29"/>
      <c r="G11" s="29"/>
      <c r="H11" s="128">
        <v>21.959</v>
      </c>
      <c r="I11" s="128">
        <v>17.463</v>
      </c>
      <c r="J11" s="128">
        <v>17.437</v>
      </c>
      <c r="K11" s="30"/>
    </row>
    <row r="12" spans="1:11" s="31" customFormat="1" ht="11.25" customHeight="1">
      <c r="A12" s="33" t="s">
        <v>10</v>
      </c>
      <c r="B12" s="27"/>
      <c r="C12" s="28">
        <v>149</v>
      </c>
      <c r="D12" s="28">
        <v>197</v>
      </c>
      <c r="E12" s="28">
        <v>207</v>
      </c>
      <c r="F12" s="29"/>
      <c r="G12" s="29"/>
      <c r="H12" s="128">
        <v>0.345</v>
      </c>
      <c r="I12" s="128">
        <v>0.347</v>
      </c>
      <c r="J12" s="128">
        <v>0.365</v>
      </c>
      <c r="K12" s="30"/>
    </row>
    <row r="13" spans="1:11" s="22" customFormat="1" ht="11.25" customHeight="1">
      <c r="A13" s="34" t="s">
        <v>11</v>
      </c>
      <c r="B13" s="35"/>
      <c r="C13" s="36">
        <v>12598</v>
      </c>
      <c r="D13" s="36">
        <v>13042</v>
      </c>
      <c r="E13" s="36">
        <v>13019</v>
      </c>
      <c r="F13" s="37">
        <v>99.82364667995706</v>
      </c>
      <c r="G13" s="38"/>
      <c r="H13" s="129">
        <v>35.492</v>
      </c>
      <c r="I13" s="130">
        <v>27.788000000000004</v>
      </c>
      <c r="J13" s="130">
        <v>28.141000000000002</v>
      </c>
      <c r="K13" s="39">
        <f>IF(I13&gt;0,100*J13/I13,0)</f>
        <v>101.2703325176335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>
        <v>63</v>
      </c>
      <c r="D15" s="36">
        <v>65</v>
      </c>
      <c r="E15" s="36">
        <v>70</v>
      </c>
      <c r="F15" s="37">
        <v>107.6923076923077</v>
      </c>
      <c r="G15" s="38"/>
      <c r="H15" s="129">
        <v>0.126</v>
      </c>
      <c r="I15" s="130">
        <v>0.097</v>
      </c>
      <c r="J15" s="130">
        <v>0.091</v>
      </c>
      <c r="K15" s="39">
        <v>93.81443298969072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714</v>
      </c>
      <c r="D17" s="36">
        <v>616</v>
      </c>
      <c r="E17" s="36">
        <v>834</v>
      </c>
      <c r="F17" s="37">
        <v>135.3896103896104</v>
      </c>
      <c r="G17" s="38"/>
      <c r="H17" s="129">
        <v>2.229</v>
      </c>
      <c r="I17" s="130">
        <v>1.87</v>
      </c>
      <c r="J17" s="130">
        <v>3.002</v>
      </c>
      <c r="K17" s="39">
        <v>160.53475935828877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21307</v>
      </c>
      <c r="D19" s="28">
        <v>19803</v>
      </c>
      <c r="E19" s="28">
        <v>19803</v>
      </c>
      <c r="F19" s="29"/>
      <c r="G19" s="29"/>
      <c r="H19" s="128">
        <v>142.757</v>
      </c>
      <c r="I19" s="128">
        <v>89.113</v>
      </c>
      <c r="J19" s="128">
        <v>89.113</v>
      </c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8">
        <v>0.005</v>
      </c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21308</v>
      </c>
      <c r="D22" s="36">
        <v>19803</v>
      </c>
      <c r="E22" s="36">
        <v>19803</v>
      </c>
      <c r="F22" s="37">
        <v>100</v>
      </c>
      <c r="G22" s="38"/>
      <c r="H22" s="129">
        <v>142.762</v>
      </c>
      <c r="I22" s="130">
        <v>89.113</v>
      </c>
      <c r="J22" s="130">
        <v>89.113</v>
      </c>
      <c r="K22" s="39">
        <v>99.99999999999999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87572</v>
      </c>
      <c r="D24" s="36">
        <v>84232</v>
      </c>
      <c r="E24" s="36">
        <v>81400</v>
      </c>
      <c r="F24" s="37">
        <v>96.63785734637668</v>
      </c>
      <c r="G24" s="38"/>
      <c r="H24" s="129">
        <v>416.868</v>
      </c>
      <c r="I24" s="130">
        <v>343.748</v>
      </c>
      <c r="J24" s="130">
        <v>332.178</v>
      </c>
      <c r="K24" s="39">
        <f>IF(I24&gt;0,100*J24/I24,0)</f>
        <v>96.63416223512574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28994</v>
      </c>
      <c r="D26" s="36">
        <v>26510</v>
      </c>
      <c r="E26" s="36">
        <v>26010</v>
      </c>
      <c r="F26" s="37">
        <v>98.113919275745</v>
      </c>
      <c r="G26" s="38"/>
      <c r="H26" s="129">
        <v>140.285</v>
      </c>
      <c r="I26" s="130">
        <v>106.04</v>
      </c>
      <c r="J26" s="130">
        <v>115.04</v>
      </c>
      <c r="K26" s="39">
        <v>108.48736325914749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86108</v>
      </c>
      <c r="D28" s="28">
        <v>85678</v>
      </c>
      <c r="E28" s="28">
        <v>77500</v>
      </c>
      <c r="F28" s="29"/>
      <c r="G28" s="29"/>
      <c r="H28" s="128">
        <v>346.365</v>
      </c>
      <c r="I28" s="128">
        <v>273</v>
      </c>
      <c r="J28" s="128">
        <v>318.5</v>
      </c>
      <c r="K28" s="30"/>
    </row>
    <row r="29" spans="1:11" s="31" customFormat="1" ht="11.25" customHeight="1">
      <c r="A29" s="33" t="s">
        <v>21</v>
      </c>
      <c r="B29" s="27"/>
      <c r="C29" s="28">
        <v>40394</v>
      </c>
      <c r="D29" s="28">
        <v>44817</v>
      </c>
      <c r="E29" s="28">
        <v>40335</v>
      </c>
      <c r="F29" s="29"/>
      <c r="G29" s="29"/>
      <c r="H29" s="128">
        <v>136.016</v>
      </c>
      <c r="I29" s="128">
        <v>60.655</v>
      </c>
      <c r="J29" s="128">
        <v>131.627</v>
      </c>
      <c r="K29" s="30"/>
    </row>
    <row r="30" spans="1:11" s="31" customFormat="1" ht="11.25" customHeight="1">
      <c r="A30" s="33" t="s">
        <v>22</v>
      </c>
      <c r="B30" s="27"/>
      <c r="C30" s="28">
        <v>132791</v>
      </c>
      <c r="D30" s="28">
        <v>127219</v>
      </c>
      <c r="E30" s="28">
        <v>119850</v>
      </c>
      <c r="F30" s="29"/>
      <c r="G30" s="29"/>
      <c r="H30" s="128">
        <v>424.012</v>
      </c>
      <c r="I30" s="128">
        <v>294.843</v>
      </c>
      <c r="J30" s="128">
        <v>329.5</v>
      </c>
      <c r="K30" s="30"/>
    </row>
    <row r="31" spans="1:11" s="22" customFormat="1" ht="11.25" customHeight="1">
      <c r="A31" s="40" t="s">
        <v>23</v>
      </c>
      <c r="B31" s="35"/>
      <c r="C31" s="36">
        <v>259293</v>
      </c>
      <c r="D31" s="36">
        <v>257714</v>
      </c>
      <c r="E31" s="36">
        <v>237685</v>
      </c>
      <c r="F31" s="37">
        <v>92.22820646142623</v>
      </c>
      <c r="G31" s="38"/>
      <c r="H31" s="129">
        <v>906.393</v>
      </c>
      <c r="I31" s="130">
        <v>628.498</v>
      </c>
      <c r="J31" s="130">
        <v>779.627</v>
      </c>
      <c r="K31" s="39">
        <v>124.04605901689423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26253</v>
      </c>
      <c r="D33" s="28">
        <v>24750</v>
      </c>
      <c r="E33" s="28">
        <v>21337</v>
      </c>
      <c r="F33" s="29"/>
      <c r="G33" s="29"/>
      <c r="H33" s="128">
        <v>116.793</v>
      </c>
      <c r="I33" s="128">
        <v>79.381</v>
      </c>
      <c r="J33" s="128">
        <v>68.423</v>
      </c>
      <c r="K33" s="30"/>
    </row>
    <row r="34" spans="1:11" s="31" customFormat="1" ht="11.25" customHeight="1">
      <c r="A34" s="33" t="s">
        <v>25</v>
      </c>
      <c r="B34" s="27"/>
      <c r="C34" s="28">
        <v>12952</v>
      </c>
      <c r="D34" s="28">
        <v>13626</v>
      </c>
      <c r="E34" s="28">
        <v>13860</v>
      </c>
      <c r="F34" s="29"/>
      <c r="G34" s="29"/>
      <c r="H34" s="128">
        <v>60.145</v>
      </c>
      <c r="I34" s="128">
        <v>60.08</v>
      </c>
      <c r="J34" s="128">
        <v>65.109</v>
      </c>
      <c r="K34" s="30"/>
    </row>
    <row r="35" spans="1:11" s="31" customFormat="1" ht="11.25" customHeight="1">
      <c r="A35" s="33" t="s">
        <v>26</v>
      </c>
      <c r="B35" s="27"/>
      <c r="C35" s="28">
        <v>56311</v>
      </c>
      <c r="D35" s="28">
        <v>56261</v>
      </c>
      <c r="E35" s="28">
        <v>56422.5</v>
      </c>
      <c r="F35" s="29"/>
      <c r="G35" s="29"/>
      <c r="H35" s="128">
        <v>299.619</v>
      </c>
      <c r="I35" s="128">
        <v>190.3</v>
      </c>
      <c r="J35" s="128">
        <v>191.213</v>
      </c>
      <c r="K35" s="30"/>
    </row>
    <row r="36" spans="1:11" s="31" customFormat="1" ht="11.25" customHeight="1">
      <c r="A36" s="33" t="s">
        <v>27</v>
      </c>
      <c r="B36" s="27"/>
      <c r="C36" s="28">
        <v>7632</v>
      </c>
      <c r="D36" s="28">
        <v>7632</v>
      </c>
      <c r="E36" s="28">
        <v>6188</v>
      </c>
      <c r="F36" s="29"/>
      <c r="G36" s="29"/>
      <c r="H36" s="128">
        <v>33.174</v>
      </c>
      <c r="I36" s="128">
        <v>24.67</v>
      </c>
      <c r="J36" s="128">
        <v>21.281</v>
      </c>
      <c r="K36" s="30"/>
    </row>
    <row r="37" spans="1:11" s="22" customFormat="1" ht="11.25" customHeight="1">
      <c r="A37" s="34" t="s">
        <v>28</v>
      </c>
      <c r="B37" s="35"/>
      <c r="C37" s="36">
        <v>103148</v>
      </c>
      <c r="D37" s="36">
        <v>102269</v>
      </c>
      <c r="E37" s="36">
        <v>97807.5</v>
      </c>
      <c r="F37" s="37">
        <v>95.63748545502547</v>
      </c>
      <c r="G37" s="38"/>
      <c r="H37" s="129">
        <v>509.731</v>
      </c>
      <c r="I37" s="130">
        <v>354.43100000000004</v>
      </c>
      <c r="J37" s="130">
        <v>346.026</v>
      </c>
      <c r="K37" s="39">
        <f>IF(I37&gt;0,100*J37/I37,0)</f>
        <v>97.62859343567575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5977</v>
      </c>
      <c r="D39" s="36">
        <v>6001</v>
      </c>
      <c r="E39" s="36">
        <v>5020</v>
      </c>
      <c r="F39" s="37">
        <v>83.65272454590901</v>
      </c>
      <c r="G39" s="38"/>
      <c r="H39" s="129">
        <v>11.297</v>
      </c>
      <c r="I39" s="130">
        <v>11.002</v>
      </c>
      <c r="J39" s="130">
        <v>8.08</v>
      </c>
      <c r="K39" s="39">
        <v>73.44119251045264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36833</v>
      </c>
      <c r="D41" s="28">
        <v>36151</v>
      </c>
      <c r="E41" s="28">
        <v>34430</v>
      </c>
      <c r="F41" s="29"/>
      <c r="G41" s="29"/>
      <c r="H41" s="128">
        <v>125.471</v>
      </c>
      <c r="I41" s="128">
        <v>75.419</v>
      </c>
      <c r="J41" s="128">
        <v>99.329</v>
      </c>
      <c r="K41" s="30"/>
    </row>
    <row r="42" spans="1:11" s="31" customFormat="1" ht="11.25" customHeight="1">
      <c r="A42" s="33" t="s">
        <v>31</v>
      </c>
      <c r="B42" s="27"/>
      <c r="C42" s="28">
        <v>226802</v>
      </c>
      <c r="D42" s="28">
        <v>211391</v>
      </c>
      <c r="E42" s="28">
        <v>187483</v>
      </c>
      <c r="F42" s="29"/>
      <c r="G42" s="29"/>
      <c r="H42" s="128">
        <v>1125.897</v>
      </c>
      <c r="I42" s="128">
        <v>714.092</v>
      </c>
      <c r="J42" s="128">
        <v>856.132</v>
      </c>
      <c r="K42" s="30"/>
    </row>
    <row r="43" spans="1:11" s="31" customFormat="1" ht="11.25" customHeight="1">
      <c r="A43" s="33" t="s">
        <v>32</v>
      </c>
      <c r="B43" s="27"/>
      <c r="C43" s="28">
        <v>51362</v>
      </c>
      <c r="D43" s="28">
        <v>59097</v>
      </c>
      <c r="E43" s="28">
        <v>48040</v>
      </c>
      <c r="F43" s="29"/>
      <c r="G43" s="29"/>
      <c r="H43" s="128">
        <v>219.625</v>
      </c>
      <c r="I43" s="128">
        <v>199.462</v>
      </c>
      <c r="J43" s="128">
        <v>196.404</v>
      </c>
      <c r="K43" s="30"/>
    </row>
    <row r="44" spans="1:11" s="31" customFormat="1" ht="11.25" customHeight="1">
      <c r="A44" s="33" t="s">
        <v>33</v>
      </c>
      <c r="B44" s="27"/>
      <c r="C44" s="28">
        <v>138097</v>
      </c>
      <c r="D44" s="28">
        <v>137262</v>
      </c>
      <c r="E44" s="28">
        <v>126260</v>
      </c>
      <c r="F44" s="29"/>
      <c r="G44" s="29"/>
      <c r="H44" s="128">
        <v>628.457</v>
      </c>
      <c r="I44" s="128">
        <v>503.713</v>
      </c>
      <c r="J44" s="128">
        <v>341.504</v>
      </c>
      <c r="K44" s="30"/>
    </row>
    <row r="45" spans="1:11" s="31" customFormat="1" ht="11.25" customHeight="1">
      <c r="A45" s="33" t="s">
        <v>34</v>
      </c>
      <c r="B45" s="27"/>
      <c r="C45" s="28">
        <v>72839</v>
      </c>
      <c r="D45" s="28">
        <v>70544</v>
      </c>
      <c r="E45" s="28">
        <v>68590</v>
      </c>
      <c r="F45" s="29"/>
      <c r="G45" s="29"/>
      <c r="H45" s="128">
        <v>264.765</v>
      </c>
      <c r="I45" s="128">
        <v>210.811</v>
      </c>
      <c r="J45" s="128">
        <v>253.777</v>
      </c>
      <c r="K45" s="30"/>
    </row>
    <row r="46" spans="1:11" s="31" customFormat="1" ht="11.25" customHeight="1">
      <c r="A46" s="33" t="s">
        <v>35</v>
      </c>
      <c r="B46" s="27"/>
      <c r="C46" s="28">
        <v>76902</v>
      </c>
      <c r="D46" s="28">
        <v>69515</v>
      </c>
      <c r="E46" s="28">
        <v>72570</v>
      </c>
      <c r="F46" s="29"/>
      <c r="G46" s="29"/>
      <c r="H46" s="128">
        <v>271.03</v>
      </c>
      <c r="I46" s="128">
        <v>166.759</v>
      </c>
      <c r="J46" s="128">
        <v>201.711</v>
      </c>
      <c r="K46" s="30"/>
    </row>
    <row r="47" spans="1:11" s="31" customFormat="1" ht="11.25" customHeight="1">
      <c r="A47" s="33" t="s">
        <v>36</v>
      </c>
      <c r="B47" s="27"/>
      <c r="C47" s="28">
        <v>115405</v>
      </c>
      <c r="D47" s="28">
        <v>111487</v>
      </c>
      <c r="E47" s="28">
        <v>79010</v>
      </c>
      <c r="F47" s="29"/>
      <c r="G47" s="29"/>
      <c r="H47" s="128">
        <v>482.031</v>
      </c>
      <c r="I47" s="128">
        <v>256.29</v>
      </c>
      <c r="J47" s="128">
        <v>260.033</v>
      </c>
      <c r="K47" s="30"/>
    </row>
    <row r="48" spans="1:11" s="31" customFormat="1" ht="11.25" customHeight="1">
      <c r="A48" s="33" t="s">
        <v>37</v>
      </c>
      <c r="B48" s="27"/>
      <c r="C48" s="28">
        <v>118996</v>
      </c>
      <c r="D48" s="28">
        <v>123295</v>
      </c>
      <c r="E48" s="28">
        <v>123575</v>
      </c>
      <c r="F48" s="29"/>
      <c r="G48" s="29"/>
      <c r="H48" s="128">
        <v>481.529</v>
      </c>
      <c r="I48" s="128">
        <v>360.13</v>
      </c>
      <c r="J48" s="128">
        <v>349.678</v>
      </c>
      <c r="K48" s="30"/>
    </row>
    <row r="49" spans="1:11" s="31" customFormat="1" ht="11.25" customHeight="1">
      <c r="A49" s="33" t="s">
        <v>38</v>
      </c>
      <c r="B49" s="27"/>
      <c r="C49" s="28">
        <v>70616</v>
      </c>
      <c r="D49" s="28">
        <v>76829</v>
      </c>
      <c r="E49" s="28">
        <v>76829</v>
      </c>
      <c r="F49" s="29"/>
      <c r="G49" s="29"/>
      <c r="H49" s="128">
        <v>284.53</v>
      </c>
      <c r="I49" s="128">
        <v>149.65</v>
      </c>
      <c r="J49" s="128">
        <v>207.551</v>
      </c>
      <c r="K49" s="30"/>
    </row>
    <row r="50" spans="1:11" s="22" customFormat="1" ht="11.25" customHeight="1">
      <c r="A50" s="40" t="s">
        <v>39</v>
      </c>
      <c r="B50" s="35"/>
      <c r="C50" s="36">
        <v>907852</v>
      </c>
      <c r="D50" s="36">
        <v>895571</v>
      </c>
      <c r="E50" s="36">
        <v>816787</v>
      </c>
      <c r="F50" s="37">
        <v>91.2029308675694</v>
      </c>
      <c r="G50" s="38"/>
      <c r="H50" s="129">
        <v>3883.335</v>
      </c>
      <c r="I50" s="130">
        <v>2636.326</v>
      </c>
      <c r="J50" s="130">
        <v>2766.1189999999997</v>
      </c>
      <c r="K50" s="39">
        <v>104.92325304230204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20799</v>
      </c>
      <c r="D52" s="36">
        <v>26169</v>
      </c>
      <c r="E52" s="36">
        <v>26598</v>
      </c>
      <c r="F52" s="37">
        <v>101.63934426229508</v>
      </c>
      <c r="G52" s="38"/>
      <c r="H52" s="129">
        <v>69.895</v>
      </c>
      <c r="I52" s="130">
        <v>73.11</v>
      </c>
      <c r="J52" s="130">
        <v>77.209</v>
      </c>
      <c r="K52" s="39">
        <v>105.60662016140064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66221</v>
      </c>
      <c r="D54" s="28">
        <v>71418</v>
      </c>
      <c r="E54" s="28">
        <v>71650</v>
      </c>
      <c r="F54" s="29"/>
      <c r="G54" s="29"/>
      <c r="H54" s="128">
        <v>238.306</v>
      </c>
      <c r="I54" s="128">
        <v>224.548</v>
      </c>
      <c r="J54" s="128">
        <v>238.58</v>
      </c>
      <c r="K54" s="30"/>
    </row>
    <row r="55" spans="1:11" s="31" customFormat="1" ht="11.25" customHeight="1">
      <c r="A55" s="33" t="s">
        <v>42</v>
      </c>
      <c r="B55" s="27"/>
      <c r="C55" s="28">
        <v>44734</v>
      </c>
      <c r="D55" s="28">
        <v>50543</v>
      </c>
      <c r="E55" s="28">
        <v>50548</v>
      </c>
      <c r="F55" s="29"/>
      <c r="G55" s="29"/>
      <c r="H55" s="128">
        <v>156.936</v>
      </c>
      <c r="I55" s="128">
        <v>142.107</v>
      </c>
      <c r="J55" s="128">
        <v>142.107</v>
      </c>
      <c r="K55" s="30"/>
    </row>
    <row r="56" spans="1:11" s="31" customFormat="1" ht="11.25" customHeight="1">
      <c r="A56" s="33" t="s">
        <v>43</v>
      </c>
      <c r="B56" s="27"/>
      <c r="C56" s="28">
        <v>44062</v>
      </c>
      <c r="D56" s="28">
        <v>52257</v>
      </c>
      <c r="E56" s="28">
        <v>41300</v>
      </c>
      <c r="F56" s="29"/>
      <c r="G56" s="29"/>
      <c r="H56" s="128">
        <v>137.1</v>
      </c>
      <c r="I56" s="128">
        <v>103.67</v>
      </c>
      <c r="J56" s="128">
        <v>111.15</v>
      </c>
      <c r="K56" s="30"/>
    </row>
    <row r="57" spans="1:11" s="31" customFormat="1" ht="11.25" customHeight="1">
      <c r="A57" s="33" t="s">
        <v>44</v>
      </c>
      <c r="B57" s="27"/>
      <c r="C57" s="28">
        <v>69480</v>
      </c>
      <c r="D57" s="28">
        <v>69429</v>
      </c>
      <c r="E57" s="28">
        <v>75470</v>
      </c>
      <c r="F57" s="29"/>
      <c r="G57" s="29"/>
      <c r="H57" s="128">
        <v>247.574</v>
      </c>
      <c r="I57" s="128">
        <v>267.782</v>
      </c>
      <c r="J57" s="128">
        <v>267.782</v>
      </c>
      <c r="K57" s="30"/>
    </row>
    <row r="58" spans="1:11" s="31" customFormat="1" ht="11.25" customHeight="1">
      <c r="A58" s="33" t="s">
        <v>45</v>
      </c>
      <c r="B58" s="27"/>
      <c r="C58" s="28">
        <v>55332</v>
      </c>
      <c r="D58" s="28">
        <v>57973</v>
      </c>
      <c r="E58" s="28">
        <v>57350</v>
      </c>
      <c r="F58" s="29"/>
      <c r="G58" s="29"/>
      <c r="H58" s="128">
        <v>143.836</v>
      </c>
      <c r="I58" s="128">
        <v>126.902</v>
      </c>
      <c r="J58" s="128">
        <v>114.27</v>
      </c>
      <c r="K58" s="30"/>
    </row>
    <row r="59" spans="1:11" s="22" customFormat="1" ht="11.25" customHeight="1">
      <c r="A59" s="34" t="s">
        <v>46</v>
      </c>
      <c r="B59" s="35"/>
      <c r="C59" s="36">
        <v>279829</v>
      </c>
      <c r="D59" s="36">
        <v>301620</v>
      </c>
      <c r="E59" s="36">
        <v>296318</v>
      </c>
      <c r="F59" s="37">
        <v>98.24215900802334</v>
      </c>
      <c r="G59" s="38"/>
      <c r="H59" s="129">
        <v>923.752</v>
      </c>
      <c r="I59" s="130">
        <v>865.009</v>
      </c>
      <c r="J59" s="130">
        <v>873.8889999999999</v>
      </c>
      <c r="K59" s="39">
        <v>101.02657891420782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1570</v>
      </c>
      <c r="D61" s="28">
        <v>1396</v>
      </c>
      <c r="E61" s="28">
        <v>1675</v>
      </c>
      <c r="F61" s="29"/>
      <c r="G61" s="29"/>
      <c r="H61" s="128">
        <v>5.651</v>
      </c>
      <c r="I61" s="128">
        <v>3.198</v>
      </c>
      <c r="J61" s="128">
        <v>5.344</v>
      </c>
      <c r="K61" s="30"/>
    </row>
    <row r="62" spans="1:11" s="31" customFormat="1" ht="11.25" customHeight="1">
      <c r="A62" s="33" t="s">
        <v>48</v>
      </c>
      <c r="B62" s="27"/>
      <c r="C62" s="28">
        <v>700</v>
      </c>
      <c r="D62" s="28">
        <v>700</v>
      </c>
      <c r="E62" s="28">
        <v>720</v>
      </c>
      <c r="F62" s="29"/>
      <c r="G62" s="29"/>
      <c r="H62" s="128">
        <v>1.536</v>
      </c>
      <c r="I62" s="128">
        <v>1.094</v>
      </c>
      <c r="J62" s="128">
        <v>1.573</v>
      </c>
      <c r="K62" s="30"/>
    </row>
    <row r="63" spans="1:11" s="31" customFormat="1" ht="11.25" customHeight="1">
      <c r="A63" s="33" t="s">
        <v>49</v>
      </c>
      <c r="B63" s="27"/>
      <c r="C63" s="28">
        <v>2619</v>
      </c>
      <c r="D63" s="28">
        <v>2619</v>
      </c>
      <c r="E63" s="28">
        <v>2866</v>
      </c>
      <c r="F63" s="29"/>
      <c r="G63" s="29"/>
      <c r="H63" s="128">
        <v>8.749</v>
      </c>
      <c r="I63" s="128">
        <v>5.267</v>
      </c>
      <c r="J63" s="128">
        <v>5.763</v>
      </c>
      <c r="K63" s="30"/>
    </row>
    <row r="64" spans="1:11" s="22" customFormat="1" ht="11.25" customHeight="1">
      <c r="A64" s="34" t="s">
        <v>50</v>
      </c>
      <c r="B64" s="35"/>
      <c r="C64" s="36">
        <v>4889</v>
      </c>
      <c r="D64" s="36">
        <v>4715</v>
      </c>
      <c r="E64" s="36">
        <v>5261</v>
      </c>
      <c r="F64" s="37">
        <v>111.58006362672323</v>
      </c>
      <c r="G64" s="38"/>
      <c r="H64" s="129">
        <v>15.936</v>
      </c>
      <c r="I64" s="130">
        <v>9.559000000000001</v>
      </c>
      <c r="J64" s="130">
        <v>12.68</v>
      </c>
      <c r="K64" s="39">
        <f>IF(I64&gt;0,100*J64/I64,0)</f>
        <v>132.64985877183804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10270</v>
      </c>
      <c r="D66" s="36">
        <v>10372.7</v>
      </c>
      <c r="E66" s="36">
        <v>11550</v>
      </c>
      <c r="F66" s="37">
        <v>111.34998602099742</v>
      </c>
      <c r="G66" s="38"/>
      <c r="H66" s="129">
        <v>21.683</v>
      </c>
      <c r="I66" s="130">
        <v>24.535</v>
      </c>
      <c r="J66" s="130">
        <v>10.306</v>
      </c>
      <c r="K66" s="39">
        <v>42.00529855308742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68348</v>
      </c>
      <c r="D68" s="28">
        <v>81100</v>
      </c>
      <c r="E68" s="28">
        <v>80600</v>
      </c>
      <c r="F68" s="29"/>
      <c r="G68" s="29"/>
      <c r="H68" s="128">
        <v>207.644</v>
      </c>
      <c r="I68" s="128">
        <v>219</v>
      </c>
      <c r="J68" s="128">
        <v>239.5</v>
      </c>
      <c r="K68" s="30"/>
    </row>
    <row r="69" spans="1:11" s="31" customFormat="1" ht="11.25" customHeight="1">
      <c r="A69" s="33" t="s">
        <v>53</v>
      </c>
      <c r="B69" s="27"/>
      <c r="C69" s="28">
        <v>4454</v>
      </c>
      <c r="D69" s="28">
        <v>4640</v>
      </c>
      <c r="E69" s="28">
        <v>4660</v>
      </c>
      <c r="F69" s="29"/>
      <c r="G69" s="29"/>
      <c r="H69" s="128">
        <v>11.735</v>
      </c>
      <c r="I69" s="128">
        <v>10.3</v>
      </c>
      <c r="J69" s="128">
        <v>12.1</v>
      </c>
      <c r="K69" s="30"/>
    </row>
    <row r="70" spans="1:11" s="22" customFormat="1" ht="11.25" customHeight="1">
      <c r="A70" s="34" t="s">
        <v>54</v>
      </c>
      <c r="B70" s="35"/>
      <c r="C70" s="36">
        <v>72802</v>
      </c>
      <c r="D70" s="36">
        <v>85740</v>
      </c>
      <c r="E70" s="36">
        <v>85260</v>
      </c>
      <c r="F70" s="37">
        <v>99.44016794961512</v>
      </c>
      <c r="G70" s="38"/>
      <c r="H70" s="129">
        <v>219.37900000000002</v>
      </c>
      <c r="I70" s="130">
        <v>229.3</v>
      </c>
      <c r="J70" s="130">
        <v>251.6</v>
      </c>
      <c r="K70" s="39">
        <v>109.72525076319232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2720</v>
      </c>
      <c r="D72" s="28">
        <v>3110</v>
      </c>
      <c r="E72" s="28">
        <v>3110</v>
      </c>
      <c r="F72" s="29"/>
      <c r="G72" s="29"/>
      <c r="H72" s="128">
        <v>3.44</v>
      </c>
      <c r="I72" s="128">
        <v>3.496</v>
      </c>
      <c r="J72" s="128">
        <v>3.496</v>
      </c>
      <c r="K72" s="30"/>
    </row>
    <row r="73" spans="1:11" s="31" customFormat="1" ht="11.25" customHeight="1">
      <c r="A73" s="33" t="s">
        <v>56</v>
      </c>
      <c r="B73" s="27"/>
      <c r="C73" s="28">
        <v>55210</v>
      </c>
      <c r="D73" s="28">
        <v>58398</v>
      </c>
      <c r="E73" s="28">
        <v>58340</v>
      </c>
      <c r="F73" s="29"/>
      <c r="G73" s="29"/>
      <c r="H73" s="128">
        <v>158.539</v>
      </c>
      <c r="I73" s="128">
        <v>149.527</v>
      </c>
      <c r="J73" s="128">
        <v>151.067</v>
      </c>
      <c r="K73" s="30"/>
    </row>
    <row r="74" spans="1:11" s="31" customFormat="1" ht="11.25" customHeight="1">
      <c r="A74" s="33" t="s">
        <v>57</v>
      </c>
      <c r="B74" s="27"/>
      <c r="C74" s="28">
        <v>60671</v>
      </c>
      <c r="D74" s="28">
        <v>64774</v>
      </c>
      <c r="E74" s="28">
        <v>65000</v>
      </c>
      <c r="F74" s="29"/>
      <c r="G74" s="29"/>
      <c r="H74" s="128">
        <v>166.594</v>
      </c>
      <c r="I74" s="128">
        <v>153.662</v>
      </c>
      <c r="J74" s="128">
        <v>195</v>
      </c>
      <c r="K74" s="30"/>
    </row>
    <row r="75" spans="1:11" s="31" customFormat="1" ht="11.25" customHeight="1">
      <c r="A75" s="33" t="s">
        <v>58</v>
      </c>
      <c r="B75" s="27"/>
      <c r="C75" s="28">
        <v>13193</v>
      </c>
      <c r="D75" s="28">
        <v>13292</v>
      </c>
      <c r="E75" s="28">
        <v>13265</v>
      </c>
      <c r="F75" s="29"/>
      <c r="G75" s="29"/>
      <c r="H75" s="128">
        <v>24.218</v>
      </c>
      <c r="I75" s="128">
        <v>24.429</v>
      </c>
      <c r="J75" s="128">
        <v>23.31</v>
      </c>
      <c r="K75" s="30"/>
    </row>
    <row r="76" spans="1:11" s="31" customFormat="1" ht="11.25" customHeight="1">
      <c r="A76" s="33" t="s">
        <v>59</v>
      </c>
      <c r="B76" s="27"/>
      <c r="C76" s="28">
        <v>14204</v>
      </c>
      <c r="D76" s="28">
        <v>14185</v>
      </c>
      <c r="E76" s="28">
        <v>14185</v>
      </c>
      <c r="F76" s="29"/>
      <c r="G76" s="29"/>
      <c r="H76" s="128">
        <v>54.962</v>
      </c>
      <c r="I76" s="128">
        <v>40.959</v>
      </c>
      <c r="J76" s="128">
        <v>49.159</v>
      </c>
      <c r="K76" s="30"/>
    </row>
    <row r="77" spans="1:11" s="31" customFormat="1" ht="11.25" customHeight="1">
      <c r="A77" s="33" t="s">
        <v>60</v>
      </c>
      <c r="B77" s="27"/>
      <c r="C77" s="28">
        <v>7676</v>
      </c>
      <c r="D77" s="28">
        <v>7551</v>
      </c>
      <c r="E77" s="28">
        <v>7533</v>
      </c>
      <c r="F77" s="29"/>
      <c r="G77" s="29"/>
      <c r="H77" s="128">
        <v>19.003</v>
      </c>
      <c r="I77" s="128">
        <v>17.701</v>
      </c>
      <c r="J77" s="128">
        <v>17.655</v>
      </c>
      <c r="K77" s="30"/>
    </row>
    <row r="78" spans="1:11" s="31" customFormat="1" ht="11.25" customHeight="1">
      <c r="A78" s="33" t="s">
        <v>61</v>
      </c>
      <c r="B78" s="27"/>
      <c r="C78" s="28">
        <v>17114</v>
      </c>
      <c r="D78" s="28">
        <v>18392</v>
      </c>
      <c r="E78" s="28">
        <v>17000</v>
      </c>
      <c r="F78" s="29"/>
      <c r="G78" s="29"/>
      <c r="H78" s="128">
        <v>43.159</v>
      </c>
      <c r="I78" s="128">
        <v>41.7</v>
      </c>
      <c r="J78" s="128">
        <v>37.9</v>
      </c>
      <c r="K78" s="30"/>
    </row>
    <row r="79" spans="1:11" s="31" customFormat="1" ht="11.25" customHeight="1">
      <c r="A79" s="33" t="s">
        <v>62</v>
      </c>
      <c r="B79" s="27"/>
      <c r="C79" s="28">
        <v>137770</v>
      </c>
      <c r="D79" s="28">
        <v>139890</v>
      </c>
      <c r="E79" s="28">
        <v>139890</v>
      </c>
      <c r="F79" s="29"/>
      <c r="G79" s="29"/>
      <c r="H79" s="128">
        <v>450.867</v>
      </c>
      <c r="I79" s="128">
        <v>273.837</v>
      </c>
      <c r="J79" s="128">
        <v>273.837</v>
      </c>
      <c r="K79" s="30"/>
    </row>
    <row r="80" spans="1:11" s="22" customFormat="1" ht="11.25" customHeight="1">
      <c r="A80" s="40" t="s">
        <v>63</v>
      </c>
      <c r="B80" s="35"/>
      <c r="C80" s="36">
        <v>308558</v>
      </c>
      <c r="D80" s="36">
        <v>319592</v>
      </c>
      <c r="E80" s="36">
        <v>318323</v>
      </c>
      <c r="F80" s="37">
        <v>99.6029312373276</v>
      </c>
      <c r="G80" s="38"/>
      <c r="H80" s="129">
        <v>920.7819999999999</v>
      </c>
      <c r="I80" s="130">
        <v>705.3109999999999</v>
      </c>
      <c r="J80" s="130">
        <v>751.424</v>
      </c>
      <c r="K80" s="39">
        <v>106.53796693940687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65</v>
      </c>
      <c r="D82" s="28">
        <v>65</v>
      </c>
      <c r="E82" s="28">
        <v>106</v>
      </c>
      <c r="F82" s="29"/>
      <c r="G82" s="29"/>
      <c r="H82" s="128">
        <v>0.081</v>
      </c>
      <c r="I82" s="128">
        <v>0.081</v>
      </c>
      <c r="J82" s="128">
        <v>0.125</v>
      </c>
      <c r="K82" s="30"/>
    </row>
    <row r="83" spans="1:11" s="31" customFormat="1" ht="11.25" customHeight="1">
      <c r="A83" s="33" t="s">
        <v>65</v>
      </c>
      <c r="B83" s="27"/>
      <c r="C83" s="28">
        <v>127</v>
      </c>
      <c r="D83" s="28">
        <v>127</v>
      </c>
      <c r="E83" s="28">
        <v>135</v>
      </c>
      <c r="F83" s="29"/>
      <c r="G83" s="29"/>
      <c r="H83" s="128">
        <v>0.122</v>
      </c>
      <c r="I83" s="128">
        <v>0.122</v>
      </c>
      <c r="J83" s="128">
        <v>0.148</v>
      </c>
      <c r="K83" s="30"/>
    </row>
    <row r="84" spans="1:11" s="22" customFormat="1" ht="11.25" customHeight="1">
      <c r="A84" s="34" t="s">
        <v>66</v>
      </c>
      <c r="B84" s="35"/>
      <c r="C84" s="36">
        <v>192</v>
      </c>
      <c r="D84" s="36">
        <v>192</v>
      </c>
      <c r="E84" s="36">
        <v>241</v>
      </c>
      <c r="F84" s="37">
        <v>125.52083333333333</v>
      </c>
      <c r="G84" s="38"/>
      <c r="H84" s="129">
        <v>0.203</v>
      </c>
      <c r="I84" s="130">
        <v>0.203</v>
      </c>
      <c r="J84" s="130">
        <v>0.273</v>
      </c>
      <c r="K84" s="39">
        <v>134.48275862068965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2124858</v>
      </c>
      <c r="D87" s="47">
        <v>2154223.7</v>
      </c>
      <c r="E87" s="47">
        <v>2041986.5</v>
      </c>
      <c r="F87" s="48">
        <v>94.78990041749145</v>
      </c>
      <c r="G87" s="38"/>
      <c r="H87" s="133">
        <v>8220.148</v>
      </c>
      <c r="I87" s="134">
        <v>6105.9400000000005</v>
      </c>
      <c r="J87" s="134">
        <v>6444.798</v>
      </c>
      <c r="K87" s="48">
        <f>IF(I87&gt;0,100*J87/I87,0)</f>
        <v>105.54964509968978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8"/>
      <c r="I9" s="128"/>
      <c r="J9" s="128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8"/>
      <c r="I10" s="128"/>
      <c r="J10" s="128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8"/>
      <c r="I11" s="128"/>
      <c r="J11" s="128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8"/>
      <c r="I12" s="128"/>
      <c r="J12" s="128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9"/>
      <c r="I13" s="130"/>
      <c r="J13" s="130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9"/>
      <c r="I17" s="130"/>
      <c r="J17" s="130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8"/>
      <c r="I19" s="128"/>
      <c r="J19" s="128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9"/>
      <c r="I22" s="130"/>
      <c r="J22" s="130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9"/>
      <c r="I24" s="130"/>
      <c r="J24" s="130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9"/>
      <c r="I26" s="130"/>
      <c r="J26" s="130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2660</v>
      </c>
      <c r="D28" s="28">
        <v>3367</v>
      </c>
      <c r="E28" s="28">
        <v>3000</v>
      </c>
      <c r="F28" s="29"/>
      <c r="G28" s="29"/>
      <c r="H28" s="128">
        <v>9.864</v>
      </c>
      <c r="I28" s="128">
        <v>11.7</v>
      </c>
      <c r="J28" s="128">
        <v>13</v>
      </c>
      <c r="K28" s="30"/>
    </row>
    <row r="29" spans="1:11" s="31" customFormat="1" ht="11.25" customHeight="1">
      <c r="A29" s="33" t="s">
        <v>21</v>
      </c>
      <c r="B29" s="27"/>
      <c r="C29" s="28">
        <v>5806</v>
      </c>
      <c r="D29" s="28">
        <v>4200</v>
      </c>
      <c r="E29" s="28">
        <v>3050</v>
      </c>
      <c r="F29" s="29"/>
      <c r="G29" s="29"/>
      <c r="H29" s="128">
        <v>18.09</v>
      </c>
      <c r="I29" s="128">
        <v>9.185</v>
      </c>
      <c r="J29" s="128">
        <v>8.235</v>
      </c>
      <c r="K29" s="30"/>
    </row>
    <row r="30" spans="1:11" s="31" customFormat="1" ht="11.25" customHeight="1">
      <c r="A30" s="33" t="s">
        <v>22</v>
      </c>
      <c r="B30" s="27"/>
      <c r="C30" s="28">
        <v>3531</v>
      </c>
      <c r="D30" s="28">
        <v>3348</v>
      </c>
      <c r="E30" s="28">
        <v>3500</v>
      </c>
      <c r="F30" s="29"/>
      <c r="G30" s="29"/>
      <c r="H30" s="128">
        <v>10.041</v>
      </c>
      <c r="I30" s="128">
        <v>7.261</v>
      </c>
      <c r="J30" s="128">
        <v>6.8</v>
      </c>
      <c r="K30" s="30"/>
    </row>
    <row r="31" spans="1:11" s="22" customFormat="1" ht="11.25" customHeight="1">
      <c r="A31" s="40" t="s">
        <v>23</v>
      </c>
      <c r="B31" s="35"/>
      <c r="C31" s="36">
        <v>11997</v>
      </c>
      <c r="D31" s="36">
        <v>10915</v>
      </c>
      <c r="E31" s="36">
        <v>9550</v>
      </c>
      <c r="F31" s="37">
        <v>87.4942739349519</v>
      </c>
      <c r="G31" s="38"/>
      <c r="H31" s="129">
        <v>37.995000000000005</v>
      </c>
      <c r="I31" s="130">
        <v>28.145999999999997</v>
      </c>
      <c r="J31" s="130">
        <v>28.035</v>
      </c>
      <c r="K31" s="39">
        <v>99.6056277979109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329</v>
      </c>
      <c r="D33" s="28">
        <v>260</v>
      </c>
      <c r="E33" s="28">
        <v>280</v>
      </c>
      <c r="F33" s="29"/>
      <c r="G33" s="29"/>
      <c r="H33" s="128">
        <v>1.242</v>
      </c>
      <c r="I33" s="128">
        <v>0.945</v>
      </c>
      <c r="J33" s="128">
        <v>1.0176923076923077</v>
      </c>
      <c r="K33" s="30"/>
    </row>
    <row r="34" spans="1:11" s="31" customFormat="1" ht="11.25" customHeight="1">
      <c r="A34" s="33" t="s">
        <v>25</v>
      </c>
      <c r="B34" s="27"/>
      <c r="C34" s="28">
        <v>668</v>
      </c>
      <c r="D34" s="28">
        <v>684</v>
      </c>
      <c r="E34" s="28">
        <v>664</v>
      </c>
      <c r="F34" s="29"/>
      <c r="G34" s="29"/>
      <c r="H34" s="128">
        <v>2.122</v>
      </c>
      <c r="I34" s="128">
        <v>2.06</v>
      </c>
      <c r="J34" s="128">
        <v>2</v>
      </c>
      <c r="K34" s="30"/>
    </row>
    <row r="35" spans="1:11" s="31" customFormat="1" ht="11.25" customHeight="1">
      <c r="A35" s="33" t="s">
        <v>26</v>
      </c>
      <c r="B35" s="27"/>
      <c r="C35" s="28">
        <v>371</v>
      </c>
      <c r="D35" s="28">
        <v>400</v>
      </c>
      <c r="E35" s="28">
        <v>410</v>
      </c>
      <c r="F35" s="29"/>
      <c r="G35" s="29"/>
      <c r="H35" s="128">
        <v>1.827</v>
      </c>
      <c r="I35" s="128">
        <v>1.3</v>
      </c>
      <c r="J35" s="128">
        <v>1.3325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8"/>
      <c r="I36" s="128"/>
      <c r="J36" s="128"/>
      <c r="K36" s="30"/>
    </row>
    <row r="37" spans="1:11" s="22" customFormat="1" ht="11.25" customHeight="1">
      <c r="A37" s="34" t="s">
        <v>28</v>
      </c>
      <c r="B37" s="35"/>
      <c r="C37" s="36">
        <v>1368</v>
      </c>
      <c r="D37" s="36">
        <v>1344</v>
      </c>
      <c r="E37" s="36">
        <v>1354</v>
      </c>
      <c r="F37" s="37">
        <v>100.74404761904762</v>
      </c>
      <c r="G37" s="38"/>
      <c r="H37" s="129">
        <v>5.191</v>
      </c>
      <c r="I37" s="130">
        <v>4.305</v>
      </c>
      <c r="J37" s="130">
        <v>4.35</v>
      </c>
      <c r="K37" s="39">
        <f>IF(I37&gt;0,100*J37/I37,0)</f>
        <v>101.04529616724739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12018</v>
      </c>
      <c r="D39" s="36">
        <v>12200</v>
      </c>
      <c r="E39" s="36">
        <v>11200</v>
      </c>
      <c r="F39" s="37">
        <v>91.80327868852459</v>
      </c>
      <c r="G39" s="38"/>
      <c r="H39" s="129">
        <v>16.705</v>
      </c>
      <c r="I39" s="130">
        <v>16.5</v>
      </c>
      <c r="J39" s="130">
        <v>17.58</v>
      </c>
      <c r="K39" s="39">
        <v>106.54545454545453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11033</v>
      </c>
      <c r="D41" s="28">
        <v>4457</v>
      </c>
      <c r="E41" s="28">
        <v>4210</v>
      </c>
      <c r="F41" s="29"/>
      <c r="G41" s="29"/>
      <c r="H41" s="128">
        <v>34.537</v>
      </c>
      <c r="I41" s="128">
        <v>9.047</v>
      </c>
      <c r="J41" s="128">
        <v>11.141</v>
      </c>
      <c r="K41" s="30"/>
    </row>
    <row r="42" spans="1:11" s="31" customFormat="1" ht="11.25" customHeight="1">
      <c r="A42" s="33" t="s">
        <v>31</v>
      </c>
      <c r="B42" s="27"/>
      <c r="C42" s="28">
        <v>4500</v>
      </c>
      <c r="D42" s="28">
        <v>4500</v>
      </c>
      <c r="E42" s="28">
        <v>4434</v>
      </c>
      <c r="F42" s="29"/>
      <c r="G42" s="29"/>
      <c r="H42" s="128">
        <v>19.886</v>
      </c>
      <c r="I42" s="128">
        <v>15.62</v>
      </c>
      <c r="J42" s="128">
        <v>19.762</v>
      </c>
      <c r="K42" s="30"/>
    </row>
    <row r="43" spans="1:11" s="31" customFormat="1" ht="11.25" customHeight="1">
      <c r="A43" s="33" t="s">
        <v>32</v>
      </c>
      <c r="B43" s="27"/>
      <c r="C43" s="28">
        <v>1420</v>
      </c>
      <c r="D43" s="28">
        <v>1400</v>
      </c>
      <c r="E43" s="28">
        <v>1000</v>
      </c>
      <c r="F43" s="29"/>
      <c r="G43" s="29"/>
      <c r="H43" s="128">
        <v>4.686</v>
      </c>
      <c r="I43" s="128">
        <v>2.758</v>
      </c>
      <c r="J43" s="128">
        <v>2.8</v>
      </c>
      <c r="K43" s="30"/>
    </row>
    <row r="44" spans="1:11" s="31" customFormat="1" ht="11.25" customHeight="1">
      <c r="A44" s="33" t="s">
        <v>33</v>
      </c>
      <c r="B44" s="27"/>
      <c r="C44" s="28">
        <v>10000</v>
      </c>
      <c r="D44" s="28">
        <v>10000</v>
      </c>
      <c r="E44" s="28">
        <v>10000</v>
      </c>
      <c r="F44" s="29"/>
      <c r="G44" s="29"/>
      <c r="H44" s="128">
        <v>37.279</v>
      </c>
      <c r="I44" s="128">
        <v>35.7</v>
      </c>
      <c r="J44" s="128">
        <v>24.3</v>
      </c>
      <c r="K44" s="30"/>
    </row>
    <row r="45" spans="1:11" s="31" customFormat="1" ht="11.25" customHeight="1">
      <c r="A45" s="33" t="s">
        <v>34</v>
      </c>
      <c r="B45" s="27"/>
      <c r="C45" s="28">
        <v>875</v>
      </c>
      <c r="D45" s="28">
        <v>700</v>
      </c>
      <c r="E45" s="28">
        <v>650</v>
      </c>
      <c r="F45" s="29"/>
      <c r="G45" s="29"/>
      <c r="H45" s="128">
        <v>2.931</v>
      </c>
      <c r="I45" s="128">
        <v>1.82</v>
      </c>
      <c r="J45" s="128">
        <v>2.08</v>
      </c>
      <c r="K45" s="30"/>
    </row>
    <row r="46" spans="1:11" s="31" customFormat="1" ht="11.25" customHeight="1">
      <c r="A46" s="33" t="s">
        <v>35</v>
      </c>
      <c r="B46" s="27"/>
      <c r="C46" s="28">
        <v>13000</v>
      </c>
      <c r="D46" s="28">
        <v>10000</v>
      </c>
      <c r="E46" s="28">
        <v>10000</v>
      </c>
      <c r="F46" s="29"/>
      <c r="G46" s="29"/>
      <c r="H46" s="128">
        <v>43.1</v>
      </c>
      <c r="I46" s="128">
        <v>24.42</v>
      </c>
      <c r="J46" s="128">
        <v>28.7</v>
      </c>
      <c r="K46" s="30"/>
    </row>
    <row r="47" spans="1:11" s="31" customFormat="1" ht="11.25" customHeight="1">
      <c r="A47" s="33" t="s">
        <v>36</v>
      </c>
      <c r="B47" s="27"/>
      <c r="C47" s="28">
        <v>5040</v>
      </c>
      <c r="D47" s="28">
        <v>5040</v>
      </c>
      <c r="E47" s="28">
        <v>5050</v>
      </c>
      <c r="F47" s="29"/>
      <c r="G47" s="29"/>
      <c r="H47" s="128">
        <v>18.602</v>
      </c>
      <c r="I47" s="128">
        <v>11.347</v>
      </c>
      <c r="J47" s="128">
        <v>15.74</v>
      </c>
      <c r="K47" s="30"/>
    </row>
    <row r="48" spans="1:11" s="31" customFormat="1" ht="11.25" customHeight="1">
      <c r="A48" s="33" t="s">
        <v>37</v>
      </c>
      <c r="B48" s="27"/>
      <c r="C48" s="28">
        <v>1750</v>
      </c>
      <c r="D48" s="28">
        <v>1750</v>
      </c>
      <c r="E48" s="28">
        <v>1750</v>
      </c>
      <c r="F48" s="29"/>
      <c r="G48" s="29"/>
      <c r="H48" s="128">
        <v>6.755</v>
      </c>
      <c r="I48" s="128">
        <v>5.093</v>
      </c>
      <c r="J48" s="128">
        <v>4.875</v>
      </c>
      <c r="K48" s="30"/>
    </row>
    <row r="49" spans="1:11" s="31" customFormat="1" ht="11.25" customHeight="1">
      <c r="A49" s="33" t="s">
        <v>38</v>
      </c>
      <c r="B49" s="27"/>
      <c r="C49" s="28">
        <v>3296</v>
      </c>
      <c r="D49" s="28">
        <v>3073</v>
      </c>
      <c r="E49" s="28">
        <v>3073</v>
      </c>
      <c r="F49" s="29"/>
      <c r="G49" s="29"/>
      <c r="H49" s="128">
        <v>12.965</v>
      </c>
      <c r="I49" s="128">
        <v>6.309</v>
      </c>
      <c r="J49" s="128">
        <v>8.36</v>
      </c>
      <c r="K49" s="30"/>
    </row>
    <row r="50" spans="1:11" s="22" customFormat="1" ht="11.25" customHeight="1">
      <c r="A50" s="40" t="s">
        <v>39</v>
      </c>
      <c r="B50" s="35"/>
      <c r="C50" s="36">
        <v>50914</v>
      </c>
      <c r="D50" s="36">
        <v>40920</v>
      </c>
      <c r="E50" s="36">
        <v>40167</v>
      </c>
      <c r="F50" s="37">
        <v>98.15982404692082</v>
      </c>
      <c r="G50" s="38"/>
      <c r="H50" s="129">
        <v>180.741</v>
      </c>
      <c r="I50" s="130">
        <v>112.11399999999999</v>
      </c>
      <c r="J50" s="130">
        <v>117.758</v>
      </c>
      <c r="K50" s="39">
        <v>105.03416165688496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457</v>
      </c>
      <c r="D52" s="36">
        <v>427</v>
      </c>
      <c r="E52" s="36">
        <v>359</v>
      </c>
      <c r="F52" s="37">
        <v>84.07494145199063</v>
      </c>
      <c r="G52" s="38"/>
      <c r="H52" s="129">
        <v>1.301</v>
      </c>
      <c r="I52" s="130">
        <v>0.985</v>
      </c>
      <c r="J52" s="130">
        <v>1.027</v>
      </c>
      <c r="K52" s="39">
        <v>104.26395939086294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21000</v>
      </c>
      <c r="D54" s="28">
        <v>22000</v>
      </c>
      <c r="E54" s="28">
        <v>21000</v>
      </c>
      <c r="F54" s="29"/>
      <c r="G54" s="29"/>
      <c r="H54" s="128">
        <v>59.4</v>
      </c>
      <c r="I54" s="128">
        <v>53.65</v>
      </c>
      <c r="J54" s="128">
        <v>50.8</v>
      </c>
      <c r="K54" s="30"/>
    </row>
    <row r="55" spans="1:11" s="31" customFormat="1" ht="11.25" customHeight="1">
      <c r="A55" s="33" t="s">
        <v>42</v>
      </c>
      <c r="B55" s="27"/>
      <c r="C55" s="28">
        <v>41071</v>
      </c>
      <c r="D55" s="28">
        <v>40077</v>
      </c>
      <c r="E55" s="28">
        <v>40078</v>
      </c>
      <c r="F55" s="29"/>
      <c r="G55" s="29"/>
      <c r="H55" s="128">
        <v>152.594</v>
      </c>
      <c r="I55" s="128">
        <v>120.231</v>
      </c>
      <c r="J55" s="128">
        <v>120.617</v>
      </c>
      <c r="K55" s="30"/>
    </row>
    <row r="56" spans="1:11" s="31" customFormat="1" ht="11.25" customHeight="1">
      <c r="A56" s="33" t="s">
        <v>43</v>
      </c>
      <c r="B56" s="27"/>
      <c r="C56" s="28">
        <v>32370</v>
      </c>
      <c r="D56" s="28">
        <v>36450</v>
      </c>
      <c r="E56" s="28">
        <v>51400</v>
      </c>
      <c r="F56" s="29"/>
      <c r="G56" s="29"/>
      <c r="H56" s="128">
        <v>109.06</v>
      </c>
      <c r="I56" s="128">
        <v>84.715</v>
      </c>
      <c r="J56" s="128">
        <v>157.35</v>
      </c>
      <c r="K56" s="30"/>
    </row>
    <row r="57" spans="1:11" s="31" customFormat="1" ht="11.25" customHeight="1">
      <c r="A57" s="33" t="s">
        <v>44</v>
      </c>
      <c r="B57" s="27"/>
      <c r="C57" s="28">
        <v>4457</v>
      </c>
      <c r="D57" s="28">
        <v>6256</v>
      </c>
      <c r="E57" s="28">
        <v>2491</v>
      </c>
      <c r="F57" s="29"/>
      <c r="G57" s="29"/>
      <c r="H57" s="128">
        <v>13.812</v>
      </c>
      <c r="I57" s="128">
        <v>7.706</v>
      </c>
      <c r="J57" s="128">
        <v>7.706</v>
      </c>
      <c r="K57" s="30"/>
    </row>
    <row r="58" spans="1:11" s="31" customFormat="1" ht="11.25" customHeight="1">
      <c r="A58" s="33" t="s">
        <v>45</v>
      </c>
      <c r="B58" s="27"/>
      <c r="C58" s="28">
        <v>22803</v>
      </c>
      <c r="D58" s="28">
        <v>18804</v>
      </c>
      <c r="E58" s="28">
        <v>18500</v>
      </c>
      <c r="F58" s="29"/>
      <c r="G58" s="29"/>
      <c r="H58" s="128">
        <v>60.817</v>
      </c>
      <c r="I58" s="128">
        <v>44.548</v>
      </c>
      <c r="J58" s="128">
        <v>48.6</v>
      </c>
      <c r="K58" s="30"/>
    </row>
    <row r="59" spans="1:11" s="22" customFormat="1" ht="11.25" customHeight="1">
      <c r="A59" s="34" t="s">
        <v>46</v>
      </c>
      <c r="B59" s="35"/>
      <c r="C59" s="36">
        <v>121701</v>
      </c>
      <c r="D59" s="36">
        <v>123587</v>
      </c>
      <c r="E59" s="36">
        <v>133469</v>
      </c>
      <c r="F59" s="37">
        <v>107.99598663289828</v>
      </c>
      <c r="G59" s="38"/>
      <c r="H59" s="129">
        <v>395.683</v>
      </c>
      <c r="I59" s="130">
        <v>310.85</v>
      </c>
      <c r="J59" s="130">
        <v>385.07300000000004</v>
      </c>
      <c r="K59" s="39">
        <v>123.87743284542384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766</v>
      </c>
      <c r="D61" s="28">
        <v>612</v>
      </c>
      <c r="E61" s="28">
        <v>734</v>
      </c>
      <c r="F61" s="29"/>
      <c r="G61" s="29"/>
      <c r="H61" s="128">
        <v>2.179</v>
      </c>
      <c r="I61" s="128">
        <v>1.103</v>
      </c>
      <c r="J61" s="128">
        <v>1.575</v>
      </c>
      <c r="K61" s="30"/>
    </row>
    <row r="62" spans="1:11" s="31" customFormat="1" ht="11.25" customHeight="1">
      <c r="A62" s="33" t="s">
        <v>48</v>
      </c>
      <c r="B62" s="27"/>
      <c r="C62" s="28">
        <v>136</v>
      </c>
      <c r="D62" s="28">
        <v>136</v>
      </c>
      <c r="E62" s="28">
        <v>136</v>
      </c>
      <c r="F62" s="29"/>
      <c r="G62" s="29"/>
      <c r="H62" s="128">
        <v>0.282</v>
      </c>
      <c r="I62" s="128">
        <v>0.219</v>
      </c>
      <c r="J62" s="128">
        <v>0.219</v>
      </c>
      <c r="K62" s="30"/>
    </row>
    <row r="63" spans="1:11" s="31" customFormat="1" ht="11.25" customHeight="1">
      <c r="A63" s="33" t="s">
        <v>49</v>
      </c>
      <c r="B63" s="27"/>
      <c r="C63" s="28">
        <v>416</v>
      </c>
      <c r="D63" s="28">
        <v>416</v>
      </c>
      <c r="E63" s="28">
        <v>416</v>
      </c>
      <c r="F63" s="29"/>
      <c r="G63" s="29"/>
      <c r="H63" s="128">
        <v>1.376</v>
      </c>
      <c r="I63" s="128">
        <v>0.821</v>
      </c>
      <c r="J63" s="128">
        <v>0.821</v>
      </c>
      <c r="K63" s="30"/>
    </row>
    <row r="64" spans="1:11" s="22" customFormat="1" ht="11.25" customHeight="1">
      <c r="A64" s="34" t="s">
        <v>50</v>
      </c>
      <c r="B64" s="35"/>
      <c r="C64" s="36">
        <v>1318</v>
      </c>
      <c r="D64" s="36">
        <v>1164</v>
      </c>
      <c r="E64" s="36">
        <v>1286</v>
      </c>
      <c r="F64" s="37">
        <v>110.48109965635739</v>
      </c>
      <c r="G64" s="38"/>
      <c r="H64" s="129">
        <v>3.8369999999999997</v>
      </c>
      <c r="I64" s="130">
        <v>2.143</v>
      </c>
      <c r="J64" s="130">
        <v>2.615</v>
      </c>
      <c r="K64" s="39">
        <f>IF(I64&gt;0,100*J64/I64,0)</f>
        <v>122.02519832011201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10445</v>
      </c>
      <c r="D66" s="36">
        <v>10549.45</v>
      </c>
      <c r="E66" s="36">
        <v>10450</v>
      </c>
      <c r="F66" s="37">
        <v>99.05729682590086</v>
      </c>
      <c r="G66" s="38"/>
      <c r="H66" s="129">
        <v>20.452</v>
      </c>
      <c r="I66" s="130">
        <v>33.209</v>
      </c>
      <c r="J66" s="130">
        <v>10.973</v>
      </c>
      <c r="K66" s="39">
        <v>33.04224758348641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2438</v>
      </c>
      <c r="D68" s="28">
        <v>2200</v>
      </c>
      <c r="E68" s="28">
        <v>2050</v>
      </c>
      <c r="F68" s="29"/>
      <c r="G68" s="29"/>
      <c r="H68" s="128">
        <v>5.617</v>
      </c>
      <c r="I68" s="128">
        <v>4.5</v>
      </c>
      <c r="J68" s="128">
        <v>4.8</v>
      </c>
      <c r="K68" s="30"/>
    </row>
    <row r="69" spans="1:11" s="31" customFormat="1" ht="11.25" customHeight="1">
      <c r="A69" s="33" t="s">
        <v>53</v>
      </c>
      <c r="B69" s="27"/>
      <c r="C69" s="28">
        <v>42</v>
      </c>
      <c r="D69" s="28">
        <v>40</v>
      </c>
      <c r="E69" s="28">
        <v>40</v>
      </c>
      <c r="F69" s="29"/>
      <c r="G69" s="29"/>
      <c r="H69" s="128">
        <v>0.076</v>
      </c>
      <c r="I69" s="128">
        <v>0.06</v>
      </c>
      <c r="J69" s="128">
        <v>0.08</v>
      </c>
      <c r="K69" s="30"/>
    </row>
    <row r="70" spans="1:11" s="22" customFormat="1" ht="11.25" customHeight="1">
      <c r="A70" s="34" t="s">
        <v>54</v>
      </c>
      <c r="B70" s="35"/>
      <c r="C70" s="36">
        <v>2480</v>
      </c>
      <c r="D70" s="36">
        <v>2240</v>
      </c>
      <c r="E70" s="36">
        <v>2090</v>
      </c>
      <c r="F70" s="37">
        <v>93.30357142857143</v>
      </c>
      <c r="G70" s="38"/>
      <c r="H70" s="129">
        <v>5.693</v>
      </c>
      <c r="I70" s="130">
        <v>4.56</v>
      </c>
      <c r="J70" s="130">
        <v>4.88</v>
      </c>
      <c r="K70" s="39">
        <v>107.01754385964914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8296</v>
      </c>
      <c r="D72" s="28">
        <v>7854</v>
      </c>
      <c r="E72" s="28">
        <v>7854</v>
      </c>
      <c r="F72" s="29"/>
      <c r="G72" s="29"/>
      <c r="H72" s="128">
        <v>11.588</v>
      </c>
      <c r="I72" s="128">
        <v>8.813</v>
      </c>
      <c r="J72" s="128">
        <v>8.813</v>
      </c>
      <c r="K72" s="30"/>
    </row>
    <row r="73" spans="1:11" s="31" customFormat="1" ht="11.25" customHeight="1">
      <c r="A73" s="33" t="s">
        <v>56</v>
      </c>
      <c r="B73" s="27"/>
      <c r="C73" s="28">
        <v>905</v>
      </c>
      <c r="D73" s="28">
        <v>550</v>
      </c>
      <c r="E73" s="28">
        <v>540</v>
      </c>
      <c r="F73" s="29"/>
      <c r="G73" s="29"/>
      <c r="H73" s="128">
        <v>2.44</v>
      </c>
      <c r="I73" s="128">
        <v>1.695</v>
      </c>
      <c r="J73" s="128">
        <v>1.664</v>
      </c>
      <c r="K73" s="30"/>
    </row>
    <row r="74" spans="1:11" s="31" customFormat="1" ht="11.25" customHeight="1">
      <c r="A74" s="33" t="s">
        <v>57</v>
      </c>
      <c r="B74" s="27"/>
      <c r="C74" s="28">
        <v>10625</v>
      </c>
      <c r="D74" s="28">
        <v>9602</v>
      </c>
      <c r="E74" s="28">
        <v>10500</v>
      </c>
      <c r="F74" s="29"/>
      <c r="G74" s="29"/>
      <c r="H74" s="128">
        <v>23.659</v>
      </c>
      <c r="I74" s="128">
        <v>21.284</v>
      </c>
      <c r="J74" s="128">
        <v>23.275</v>
      </c>
      <c r="K74" s="30"/>
    </row>
    <row r="75" spans="1:11" s="31" customFormat="1" ht="11.25" customHeight="1">
      <c r="A75" s="33" t="s">
        <v>58</v>
      </c>
      <c r="B75" s="27"/>
      <c r="C75" s="28">
        <v>14329</v>
      </c>
      <c r="D75" s="28">
        <v>12766</v>
      </c>
      <c r="E75" s="28">
        <v>14425</v>
      </c>
      <c r="F75" s="29"/>
      <c r="G75" s="29"/>
      <c r="H75" s="128">
        <v>16.968</v>
      </c>
      <c r="I75" s="128">
        <v>15.113</v>
      </c>
      <c r="J75" s="128">
        <v>15.146</v>
      </c>
      <c r="K75" s="30"/>
    </row>
    <row r="76" spans="1:11" s="31" customFormat="1" ht="11.25" customHeight="1">
      <c r="A76" s="33" t="s">
        <v>59</v>
      </c>
      <c r="B76" s="27"/>
      <c r="C76" s="28">
        <v>120</v>
      </c>
      <c r="D76" s="28">
        <v>70</v>
      </c>
      <c r="E76" s="28">
        <v>70</v>
      </c>
      <c r="F76" s="29"/>
      <c r="G76" s="29"/>
      <c r="H76" s="128">
        <v>0.396</v>
      </c>
      <c r="I76" s="128">
        <v>0.182</v>
      </c>
      <c r="J76" s="128">
        <v>0.224</v>
      </c>
      <c r="K76" s="30"/>
    </row>
    <row r="77" spans="1:11" s="31" customFormat="1" ht="11.25" customHeight="1">
      <c r="A77" s="33" t="s">
        <v>60</v>
      </c>
      <c r="B77" s="27"/>
      <c r="C77" s="28">
        <v>2459</v>
      </c>
      <c r="D77" s="28">
        <v>2158</v>
      </c>
      <c r="E77" s="28">
        <v>1376</v>
      </c>
      <c r="F77" s="29"/>
      <c r="G77" s="29"/>
      <c r="H77" s="128">
        <v>5.115</v>
      </c>
      <c r="I77" s="128">
        <v>3.44</v>
      </c>
      <c r="J77" s="128">
        <v>2.2</v>
      </c>
      <c r="K77" s="30"/>
    </row>
    <row r="78" spans="1:11" s="31" customFormat="1" ht="11.25" customHeight="1">
      <c r="A78" s="33" t="s">
        <v>61</v>
      </c>
      <c r="B78" s="27"/>
      <c r="C78" s="28">
        <v>300</v>
      </c>
      <c r="D78" s="28">
        <v>200</v>
      </c>
      <c r="E78" s="28">
        <v>150</v>
      </c>
      <c r="F78" s="29"/>
      <c r="G78" s="29"/>
      <c r="H78" s="128">
        <v>0.795</v>
      </c>
      <c r="I78" s="128">
        <v>0.52</v>
      </c>
      <c r="J78" s="128">
        <v>0.345</v>
      </c>
      <c r="K78" s="30"/>
    </row>
    <row r="79" spans="1:11" s="31" customFormat="1" ht="11.25" customHeight="1">
      <c r="A79" s="33" t="s">
        <v>62</v>
      </c>
      <c r="B79" s="27"/>
      <c r="C79" s="28">
        <v>1940</v>
      </c>
      <c r="D79" s="28">
        <v>1420</v>
      </c>
      <c r="E79" s="28">
        <v>1420</v>
      </c>
      <c r="F79" s="29"/>
      <c r="G79" s="29"/>
      <c r="H79" s="128">
        <v>6.194</v>
      </c>
      <c r="I79" s="128">
        <v>3.408</v>
      </c>
      <c r="J79" s="128">
        <v>3.408</v>
      </c>
      <c r="K79" s="30"/>
    </row>
    <row r="80" spans="1:11" s="22" customFormat="1" ht="11.25" customHeight="1">
      <c r="A80" s="40" t="s">
        <v>63</v>
      </c>
      <c r="B80" s="35"/>
      <c r="C80" s="36">
        <v>38974</v>
      </c>
      <c r="D80" s="36">
        <v>34620</v>
      </c>
      <c r="E80" s="36">
        <v>36335</v>
      </c>
      <c r="F80" s="37">
        <v>104.95378393991912</v>
      </c>
      <c r="G80" s="38"/>
      <c r="H80" s="129">
        <v>67.155</v>
      </c>
      <c r="I80" s="130">
        <v>54.455000000000005</v>
      </c>
      <c r="J80" s="130">
        <v>55.074999999999996</v>
      </c>
      <c r="K80" s="39">
        <v>101.13855476999356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8"/>
      <c r="I82" s="128"/>
      <c r="J82" s="128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8"/>
      <c r="I83" s="128"/>
      <c r="J83" s="128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9"/>
      <c r="I84" s="130"/>
      <c r="J84" s="130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251672</v>
      </c>
      <c r="D87" s="47">
        <v>237966.45</v>
      </c>
      <c r="E87" s="47">
        <v>246260</v>
      </c>
      <c r="F87" s="48">
        <v>103.48517616664029</v>
      </c>
      <c r="G87" s="38"/>
      <c r="H87" s="133">
        <v>734.7529999999999</v>
      </c>
      <c r="I87" s="134">
        <v>567.267</v>
      </c>
      <c r="J87" s="134">
        <v>627.366</v>
      </c>
      <c r="K87" s="48">
        <f>IF(I87&gt;0,100*J87/I87,0)</f>
        <v>110.59448196351981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60" zoomScaleNormal="85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176</v>
      </c>
      <c r="D9" s="28">
        <v>162</v>
      </c>
      <c r="E9" s="28">
        <v>203</v>
      </c>
      <c r="F9" s="29"/>
      <c r="G9" s="29"/>
      <c r="H9" s="128">
        <v>0.387</v>
      </c>
      <c r="I9" s="128">
        <v>0.64</v>
      </c>
      <c r="J9" s="128">
        <v>1.218</v>
      </c>
      <c r="K9" s="30"/>
    </row>
    <row r="10" spans="1:11" s="31" customFormat="1" ht="11.25" customHeight="1">
      <c r="A10" s="33" t="s">
        <v>8</v>
      </c>
      <c r="B10" s="27"/>
      <c r="C10" s="28">
        <v>28</v>
      </c>
      <c r="D10" s="28">
        <v>38</v>
      </c>
      <c r="E10" s="28">
        <v>38</v>
      </c>
      <c r="F10" s="29"/>
      <c r="G10" s="29"/>
      <c r="H10" s="128">
        <v>0.064</v>
      </c>
      <c r="I10" s="128">
        <v>0.068</v>
      </c>
      <c r="J10" s="128">
        <v>0.068</v>
      </c>
      <c r="K10" s="30"/>
    </row>
    <row r="11" spans="1:11" s="31" customFormat="1" ht="11.25" customHeight="1">
      <c r="A11" s="26" t="s">
        <v>9</v>
      </c>
      <c r="B11" s="27"/>
      <c r="C11" s="28">
        <v>459</v>
      </c>
      <c r="D11" s="28">
        <v>457</v>
      </c>
      <c r="E11" s="28">
        <v>587</v>
      </c>
      <c r="F11" s="29"/>
      <c r="G11" s="29"/>
      <c r="H11" s="128">
        <v>1.056</v>
      </c>
      <c r="I11" s="128">
        <v>2.056</v>
      </c>
      <c r="J11" s="128">
        <v>2.348</v>
      </c>
      <c r="K11" s="30"/>
    </row>
    <row r="12" spans="1:11" s="31" customFormat="1" ht="11.25" customHeight="1">
      <c r="A12" s="33" t="s">
        <v>10</v>
      </c>
      <c r="B12" s="27"/>
      <c r="C12" s="28">
        <v>5</v>
      </c>
      <c r="D12" s="28">
        <v>5</v>
      </c>
      <c r="E12" s="28">
        <v>7</v>
      </c>
      <c r="F12" s="29"/>
      <c r="G12" s="29"/>
      <c r="H12" s="128">
        <v>0.01</v>
      </c>
      <c r="I12" s="128">
        <v>0.023</v>
      </c>
      <c r="J12" s="128">
        <v>0.032</v>
      </c>
      <c r="K12" s="30"/>
    </row>
    <row r="13" spans="1:11" s="22" customFormat="1" ht="11.25" customHeight="1">
      <c r="A13" s="34" t="s">
        <v>11</v>
      </c>
      <c r="B13" s="35"/>
      <c r="C13" s="36">
        <v>668</v>
      </c>
      <c r="D13" s="36">
        <v>662</v>
      </c>
      <c r="E13" s="36">
        <v>835</v>
      </c>
      <c r="F13" s="37">
        <v>126.13293051359517</v>
      </c>
      <c r="G13" s="38"/>
      <c r="H13" s="129">
        <v>1.5170000000000001</v>
      </c>
      <c r="I13" s="130">
        <v>2.7870000000000004</v>
      </c>
      <c r="J13" s="130">
        <v>3.666</v>
      </c>
      <c r="K13" s="39">
        <v>131.5392895586652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152</v>
      </c>
      <c r="D17" s="36">
        <v>156</v>
      </c>
      <c r="E17" s="36">
        <v>137</v>
      </c>
      <c r="F17" s="37">
        <v>87.82051282051282</v>
      </c>
      <c r="G17" s="38"/>
      <c r="H17" s="129">
        <v>0.345</v>
      </c>
      <c r="I17" s="130">
        <v>0.225</v>
      </c>
      <c r="J17" s="130">
        <v>0.315</v>
      </c>
      <c r="K17" s="39">
        <v>140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14846</v>
      </c>
      <c r="D19" s="28">
        <v>13681</v>
      </c>
      <c r="E19" s="28">
        <v>13681</v>
      </c>
      <c r="F19" s="29"/>
      <c r="G19" s="29"/>
      <c r="H19" s="128">
        <v>90.561</v>
      </c>
      <c r="I19" s="128">
        <v>61.564</v>
      </c>
      <c r="J19" s="128">
        <v>61.564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14846</v>
      </c>
      <c r="D22" s="36">
        <v>13681</v>
      </c>
      <c r="E22" s="36">
        <v>13681</v>
      </c>
      <c r="F22" s="37">
        <v>100</v>
      </c>
      <c r="G22" s="38"/>
      <c r="H22" s="129">
        <v>90.561</v>
      </c>
      <c r="I22" s="130">
        <v>61.564</v>
      </c>
      <c r="J22" s="130">
        <v>61.564</v>
      </c>
      <c r="K22" s="39">
        <v>100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69193</v>
      </c>
      <c r="D24" s="36">
        <v>67286</v>
      </c>
      <c r="E24" s="36">
        <v>64500</v>
      </c>
      <c r="F24" s="37">
        <v>95.85946556490207</v>
      </c>
      <c r="G24" s="38"/>
      <c r="H24" s="129">
        <v>268.105</v>
      </c>
      <c r="I24" s="130">
        <v>252.789</v>
      </c>
      <c r="J24" s="130">
        <v>242.32218440686026</v>
      </c>
      <c r="K24" s="39">
        <f>IF(I24&gt;0,100*J24/I24,0)</f>
        <v>95.85946556490205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17385</v>
      </c>
      <c r="D26" s="36">
        <v>17000</v>
      </c>
      <c r="E26" s="36">
        <v>21000</v>
      </c>
      <c r="F26" s="37">
        <v>123.52941176470588</v>
      </c>
      <c r="G26" s="38"/>
      <c r="H26" s="129">
        <v>79.443</v>
      </c>
      <c r="I26" s="130">
        <v>67</v>
      </c>
      <c r="J26" s="130">
        <v>93</v>
      </c>
      <c r="K26" s="39">
        <v>138.80597014925374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158183</v>
      </c>
      <c r="D28" s="28">
        <v>164974</v>
      </c>
      <c r="E28" s="28">
        <v>170000</v>
      </c>
      <c r="F28" s="29"/>
      <c r="G28" s="29"/>
      <c r="H28" s="128">
        <v>657.231</v>
      </c>
      <c r="I28" s="128">
        <v>597.3</v>
      </c>
      <c r="J28" s="128">
        <v>700</v>
      </c>
      <c r="K28" s="30"/>
    </row>
    <row r="29" spans="1:11" s="31" customFormat="1" ht="11.25" customHeight="1">
      <c r="A29" s="33" t="s">
        <v>21</v>
      </c>
      <c r="B29" s="27"/>
      <c r="C29" s="28">
        <v>100231</v>
      </c>
      <c r="D29" s="28">
        <v>100778</v>
      </c>
      <c r="E29" s="28">
        <v>96679</v>
      </c>
      <c r="F29" s="29"/>
      <c r="G29" s="29"/>
      <c r="H29" s="128">
        <v>318.91</v>
      </c>
      <c r="I29" s="128">
        <v>195</v>
      </c>
      <c r="J29" s="128">
        <v>299.705</v>
      </c>
      <c r="K29" s="30"/>
    </row>
    <row r="30" spans="1:11" s="31" customFormat="1" ht="11.25" customHeight="1">
      <c r="A30" s="33" t="s">
        <v>22</v>
      </c>
      <c r="B30" s="27"/>
      <c r="C30" s="28">
        <v>173055</v>
      </c>
      <c r="D30" s="28">
        <v>164071</v>
      </c>
      <c r="E30" s="28">
        <v>160230</v>
      </c>
      <c r="F30" s="29"/>
      <c r="G30" s="29"/>
      <c r="H30" s="128">
        <v>578.548</v>
      </c>
      <c r="I30" s="128">
        <v>400.981</v>
      </c>
      <c r="J30" s="128">
        <v>440</v>
      </c>
      <c r="K30" s="30"/>
    </row>
    <row r="31" spans="1:11" s="22" customFormat="1" ht="11.25" customHeight="1">
      <c r="A31" s="40" t="s">
        <v>23</v>
      </c>
      <c r="B31" s="35"/>
      <c r="C31" s="36">
        <v>431469</v>
      </c>
      <c r="D31" s="36">
        <v>429823</v>
      </c>
      <c r="E31" s="36">
        <v>426909</v>
      </c>
      <c r="F31" s="37">
        <v>99.32204651682204</v>
      </c>
      <c r="G31" s="38"/>
      <c r="H31" s="129">
        <v>1554.689</v>
      </c>
      <c r="I31" s="130">
        <v>1193.281</v>
      </c>
      <c r="J31" s="130">
        <v>1439.705</v>
      </c>
      <c r="K31" s="39">
        <v>120.65096150864717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32617</v>
      </c>
      <c r="D33" s="28">
        <v>26340</v>
      </c>
      <c r="E33" s="28">
        <v>28253</v>
      </c>
      <c r="F33" s="29"/>
      <c r="G33" s="29"/>
      <c r="H33" s="128">
        <v>122.995</v>
      </c>
      <c r="I33" s="128">
        <v>93.592</v>
      </c>
      <c r="J33" s="128">
        <v>100.38932331055429</v>
      </c>
      <c r="K33" s="30"/>
    </row>
    <row r="34" spans="1:11" s="31" customFormat="1" ht="11.25" customHeight="1">
      <c r="A34" s="33" t="s">
        <v>25</v>
      </c>
      <c r="B34" s="27"/>
      <c r="C34" s="28">
        <v>16042</v>
      </c>
      <c r="D34" s="28">
        <v>16416</v>
      </c>
      <c r="E34" s="28">
        <v>15536</v>
      </c>
      <c r="F34" s="29"/>
      <c r="G34" s="29"/>
      <c r="H34" s="128">
        <v>64.185</v>
      </c>
      <c r="I34" s="128">
        <v>62.4</v>
      </c>
      <c r="J34" s="128">
        <v>60</v>
      </c>
      <c r="K34" s="30"/>
    </row>
    <row r="35" spans="1:11" s="31" customFormat="1" ht="11.25" customHeight="1">
      <c r="A35" s="33" t="s">
        <v>26</v>
      </c>
      <c r="B35" s="27"/>
      <c r="C35" s="28">
        <v>92414</v>
      </c>
      <c r="D35" s="28">
        <v>92400</v>
      </c>
      <c r="E35" s="28">
        <v>96100</v>
      </c>
      <c r="F35" s="29"/>
      <c r="G35" s="29"/>
      <c r="H35" s="128">
        <v>454.99</v>
      </c>
      <c r="I35" s="128">
        <v>325</v>
      </c>
      <c r="J35" s="128">
        <v>338.0140692640693</v>
      </c>
      <c r="K35" s="30"/>
    </row>
    <row r="36" spans="1:11" s="31" customFormat="1" ht="11.25" customHeight="1">
      <c r="A36" s="33" t="s">
        <v>27</v>
      </c>
      <c r="B36" s="27"/>
      <c r="C36" s="28">
        <v>12133</v>
      </c>
      <c r="D36" s="28">
        <v>12133</v>
      </c>
      <c r="E36" s="28">
        <v>12701</v>
      </c>
      <c r="F36" s="29"/>
      <c r="G36" s="29"/>
      <c r="H36" s="128">
        <v>44.233</v>
      </c>
      <c r="I36" s="128">
        <v>37.415</v>
      </c>
      <c r="J36" s="128">
        <v>37.404</v>
      </c>
      <c r="K36" s="30"/>
    </row>
    <row r="37" spans="1:11" s="22" customFormat="1" ht="11.25" customHeight="1">
      <c r="A37" s="34" t="s">
        <v>28</v>
      </c>
      <c r="B37" s="35"/>
      <c r="C37" s="36">
        <v>153206</v>
      </c>
      <c r="D37" s="36">
        <v>147289</v>
      </c>
      <c r="E37" s="36">
        <v>152590</v>
      </c>
      <c r="F37" s="37">
        <v>103.59904677199248</v>
      </c>
      <c r="G37" s="38"/>
      <c r="H37" s="129">
        <v>686.403</v>
      </c>
      <c r="I37" s="130">
        <v>518.4069999999999</v>
      </c>
      <c r="J37" s="130">
        <v>535.807</v>
      </c>
      <c r="K37" s="39">
        <f>IF(I37&gt;0,100*J37/I37,0)</f>
        <v>103.35643615923398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8012</v>
      </c>
      <c r="D39" s="36">
        <v>8000</v>
      </c>
      <c r="E39" s="36">
        <v>7500</v>
      </c>
      <c r="F39" s="37">
        <v>93.75</v>
      </c>
      <c r="G39" s="38"/>
      <c r="H39" s="129">
        <v>11.137</v>
      </c>
      <c r="I39" s="130">
        <v>11</v>
      </c>
      <c r="J39" s="130">
        <v>11.8</v>
      </c>
      <c r="K39" s="39">
        <v>107.27272727272727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42727</v>
      </c>
      <c r="D41" s="28">
        <v>47254</v>
      </c>
      <c r="E41" s="28">
        <v>45400</v>
      </c>
      <c r="F41" s="29"/>
      <c r="G41" s="29"/>
      <c r="H41" s="128">
        <v>137.007</v>
      </c>
      <c r="I41" s="128">
        <v>104.806</v>
      </c>
      <c r="J41" s="128">
        <v>113.12</v>
      </c>
      <c r="K41" s="30"/>
    </row>
    <row r="42" spans="1:11" s="31" customFormat="1" ht="11.25" customHeight="1">
      <c r="A42" s="33" t="s">
        <v>31</v>
      </c>
      <c r="B42" s="27"/>
      <c r="C42" s="28">
        <v>147377</v>
      </c>
      <c r="D42" s="28">
        <v>140389</v>
      </c>
      <c r="E42" s="28">
        <v>155500</v>
      </c>
      <c r="F42" s="29"/>
      <c r="G42" s="29"/>
      <c r="H42" s="128">
        <v>659.016</v>
      </c>
      <c r="I42" s="128">
        <v>495.305</v>
      </c>
      <c r="J42" s="128">
        <v>699.73</v>
      </c>
      <c r="K42" s="30"/>
    </row>
    <row r="43" spans="1:11" s="31" customFormat="1" ht="11.25" customHeight="1">
      <c r="A43" s="33" t="s">
        <v>32</v>
      </c>
      <c r="B43" s="27"/>
      <c r="C43" s="28">
        <v>20972</v>
      </c>
      <c r="D43" s="28">
        <v>19681</v>
      </c>
      <c r="E43" s="28">
        <v>18000</v>
      </c>
      <c r="F43" s="29"/>
      <c r="G43" s="29"/>
      <c r="H43" s="128">
        <v>77.909</v>
      </c>
      <c r="I43" s="128">
        <v>50.224</v>
      </c>
      <c r="J43" s="128">
        <v>60.4</v>
      </c>
      <c r="K43" s="30"/>
    </row>
    <row r="44" spans="1:11" s="31" customFormat="1" ht="11.25" customHeight="1">
      <c r="A44" s="33" t="s">
        <v>33</v>
      </c>
      <c r="B44" s="27"/>
      <c r="C44" s="28">
        <v>114660</v>
      </c>
      <c r="D44" s="28">
        <v>103205</v>
      </c>
      <c r="E44" s="28">
        <v>98900</v>
      </c>
      <c r="F44" s="29"/>
      <c r="G44" s="29"/>
      <c r="H44" s="128">
        <v>426.334</v>
      </c>
      <c r="I44" s="128">
        <v>366.776</v>
      </c>
      <c r="J44" s="128">
        <v>229.76</v>
      </c>
      <c r="K44" s="30"/>
    </row>
    <row r="45" spans="1:11" s="31" customFormat="1" ht="11.25" customHeight="1">
      <c r="A45" s="33" t="s">
        <v>34</v>
      </c>
      <c r="B45" s="27"/>
      <c r="C45" s="28">
        <v>37774</v>
      </c>
      <c r="D45" s="28">
        <v>36265</v>
      </c>
      <c r="E45" s="28">
        <v>32100</v>
      </c>
      <c r="F45" s="29"/>
      <c r="G45" s="29"/>
      <c r="H45" s="128">
        <v>134.164</v>
      </c>
      <c r="I45" s="128">
        <v>103.958</v>
      </c>
      <c r="J45" s="128">
        <v>110.54</v>
      </c>
      <c r="K45" s="30"/>
    </row>
    <row r="46" spans="1:11" s="31" customFormat="1" ht="11.25" customHeight="1">
      <c r="A46" s="33" t="s">
        <v>35</v>
      </c>
      <c r="B46" s="27"/>
      <c r="C46" s="28">
        <v>65265</v>
      </c>
      <c r="D46" s="28">
        <v>57933</v>
      </c>
      <c r="E46" s="28">
        <v>66200</v>
      </c>
      <c r="F46" s="29"/>
      <c r="G46" s="29"/>
      <c r="H46" s="128">
        <v>218.845</v>
      </c>
      <c r="I46" s="128">
        <v>149.462</v>
      </c>
      <c r="J46" s="128">
        <v>189.994</v>
      </c>
      <c r="K46" s="30"/>
    </row>
    <row r="47" spans="1:11" s="31" customFormat="1" ht="11.25" customHeight="1">
      <c r="A47" s="33" t="s">
        <v>36</v>
      </c>
      <c r="B47" s="27"/>
      <c r="C47" s="28">
        <v>84982</v>
      </c>
      <c r="D47" s="28">
        <v>71186</v>
      </c>
      <c r="E47" s="28">
        <v>74000</v>
      </c>
      <c r="F47" s="29"/>
      <c r="G47" s="29"/>
      <c r="H47" s="128">
        <v>318.791</v>
      </c>
      <c r="I47" s="128">
        <v>168.606</v>
      </c>
      <c r="J47" s="128">
        <v>236.2</v>
      </c>
      <c r="K47" s="30"/>
    </row>
    <row r="48" spans="1:11" s="31" customFormat="1" ht="11.25" customHeight="1">
      <c r="A48" s="33" t="s">
        <v>37</v>
      </c>
      <c r="B48" s="27"/>
      <c r="C48" s="28">
        <v>181467</v>
      </c>
      <c r="D48" s="28">
        <v>171091</v>
      </c>
      <c r="E48" s="28">
        <v>171000</v>
      </c>
      <c r="F48" s="29"/>
      <c r="G48" s="29"/>
      <c r="H48" s="128">
        <v>701.289</v>
      </c>
      <c r="I48" s="128">
        <v>501.392</v>
      </c>
      <c r="J48" s="128">
        <v>479.5</v>
      </c>
      <c r="K48" s="30"/>
    </row>
    <row r="49" spans="1:11" s="31" customFormat="1" ht="11.25" customHeight="1">
      <c r="A49" s="33" t="s">
        <v>38</v>
      </c>
      <c r="B49" s="27"/>
      <c r="C49" s="28">
        <v>62606</v>
      </c>
      <c r="D49" s="28">
        <v>58875</v>
      </c>
      <c r="E49" s="28">
        <v>58870</v>
      </c>
      <c r="F49" s="29"/>
      <c r="G49" s="29"/>
      <c r="H49" s="128">
        <v>246.241</v>
      </c>
      <c r="I49" s="128">
        <v>120.329</v>
      </c>
      <c r="J49" s="128">
        <v>159.699</v>
      </c>
      <c r="K49" s="30"/>
    </row>
    <row r="50" spans="1:11" s="22" customFormat="1" ht="11.25" customHeight="1">
      <c r="A50" s="40" t="s">
        <v>39</v>
      </c>
      <c r="B50" s="35"/>
      <c r="C50" s="36">
        <v>757830</v>
      </c>
      <c r="D50" s="36">
        <v>705879</v>
      </c>
      <c r="E50" s="36">
        <v>719970</v>
      </c>
      <c r="F50" s="37">
        <v>101.99623448211379</v>
      </c>
      <c r="G50" s="38"/>
      <c r="H50" s="129">
        <v>2919.5959999999995</v>
      </c>
      <c r="I50" s="130">
        <v>2060.858</v>
      </c>
      <c r="J50" s="130">
        <v>2278.9429999999998</v>
      </c>
      <c r="K50" s="39">
        <v>110.58224292988648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44041</v>
      </c>
      <c r="D52" s="36">
        <v>37718</v>
      </c>
      <c r="E52" s="36">
        <v>34479</v>
      </c>
      <c r="F52" s="37">
        <v>91.41258815419694</v>
      </c>
      <c r="G52" s="38"/>
      <c r="H52" s="129">
        <v>106.558</v>
      </c>
      <c r="I52" s="130">
        <v>104.479</v>
      </c>
      <c r="J52" s="130">
        <v>99.608</v>
      </c>
      <c r="K52" s="39">
        <v>95.33781908326077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96427</v>
      </c>
      <c r="D54" s="28">
        <v>97218</v>
      </c>
      <c r="E54" s="28">
        <v>99000</v>
      </c>
      <c r="F54" s="29"/>
      <c r="G54" s="29"/>
      <c r="H54" s="128">
        <v>318.159</v>
      </c>
      <c r="I54" s="128">
        <v>292.204</v>
      </c>
      <c r="J54" s="128">
        <v>305.2</v>
      </c>
      <c r="K54" s="30"/>
    </row>
    <row r="55" spans="1:11" s="31" customFormat="1" ht="11.25" customHeight="1">
      <c r="A55" s="33" t="s">
        <v>42</v>
      </c>
      <c r="B55" s="27"/>
      <c r="C55" s="28">
        <v>95831</v>
      </c>
      <c r="D55" s="28">
        <v>93512</v>
      </c>
      <c r="E55" s="28">
        <v>93517</v>
      </c>
      <c r="F55" s="29"/>
      <c r="G55" s="29"/>
      <c r="H55" s="128">
        <v>352.362</v>
      </c>
      <c r="I55" s="128">
        <v>261.834</v>
      </c>
      <c r="J55" s="128">
        <v>261.46</v>
      </c>
      <c r="K55" s="30"/>
    </row>
    <row r="56" spans="1:11" s="31" customFormat="1" ht="11.25" customHeight="1">
      <c r="A56" s="33" t="s">
        <v>43</v>
      </c>
      <c r="B56" s="27"/>
      <c r="C56" s="28">
        <v>227547</v>
      </c>
      <c r="D56" s="28">
        <v>206600</v>
      </c>
      <c r="E56" s="28">
        <v>209050</v>
      </c>
      <c r="F56" s="29"/>
      <c r="G56" s="29"/>
      <c r="H56" s="128">
        <v>767.95</v>
      </c>
      <c r="I56" s="128">
        <v>478.92</v>
      </c>
      <c r="J56" s="128">
        <v>619.7</v>
      </c>
      <c r="K56" s="30"/>
    </row>
    <row r="57" spans="1:11" s="31" customFormat="1" ht="11.25" customHeight="1">
      <c r="A57" s="33" t="s">
        <v>44</v>
      </c>
      <c r="B57" s="27"/>
      <c r="C57" s="28">
        <v>84684</v>
      </c>
      <c r="D57" s="28">
        <v>83117</v>
      </c>
      <c r="E57" s="28">
        <v>80527</v>
      </c>
      <c r="F57" s="29"/>
      <c r="G57" s="29"/>
      <c r="H57" s="128">
        <v>262.437</v>
      </c>
      <c r="I57" s="128">
        <v>249.106</v>
      </c>
      <c r="J57" s="128">
        <v>249.106</v>
      </c>
      <c r="K57" s="30"/>
    </row>
    <row r="58" spans="1:11" s="31" customFormat="1" ht="11.25" customHeight="1">
      <c r="A58" s="33" t="s">
        <v>45</v>
      </c>
      <c r="B58" s="27"/>
      <c r="C58" s="28">
        <v>116266</v>
      </c>
      <c r="D58" s="28">
        <v>118374</v>
      </c>
      <c r="E58" s="28">
        <v>118000</v>
      </c>
      <c r="F58" s="29"/>
      <c r="G58" s="29"/>
      <c r="H58" s="128">
        <v>333.848</v>
      </c>
      <c r="I58" s="128">
        <v>286.058</v>
      </c>
      <c r="J58" s="128">
        <v>295.4</v>
      </c>
      <c r="K58" s="30"/>
    </row>
    <row r="59" spans="1:11" s="22" customFormat="1" ht="11.25" customHeight="1">
      <c r="A59" s="34" t="s">
        <v>46</v>
      </c>
      <c r="B59" s="35"/>
      <c r="C59" s="36">
        <v>620755</v>
      </c>
      <c r="D59" s="36">
        <v>598821</v>
      </c>
      <c r="E59" s="36">
        <v>600094</v>
      </c>
      <c r="F59" s="37">
        <v>100.21258439500285</v>
      </c>
      <c r="G59" s="38"/>
      <c r="H59" s="129">
        <v>2034.7559999999999</v>
      </c>
      <c r="I59" s="130">
        <v>1568.122</v>
      </c>
      <c r="J59" s="130">
        <v>1730.866</v>
      </c>
      <c r="K59" s="39">
        <v>110.37827413938456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2254</v>
      </c>
      <c r="D61" s="28">
        <v>1836</v>
      </c>
      <c r="E61" s="28">
        <v>2203</v>
      </c>
      <c r="F61" s="29"/>
      <c r="G61" s="29"/>
      <c r="H61" s="128">
        <v>6.28</v>
      </c>
      <c r="I61" s="128">
        <v>3.309</v>
      </c>
      <c r="J61" s="128">
        <v>4.724</v>
      </c>
      <c r="K61" s="30"/>
    </row>
    <row r="62" spans="1:11" s="31" customFormat="1" ht="11.25" customHeight="1">
      <c r="A62" s="33" t="s">
        <v>48</v>
      </c>
      <c r="B62" s="27"/>
      <c r="C62" s="28">
        <v>2902</v>
      </c>
      <c r="D62" s="28">
        <v>2902</v>
      </c>
      <c r="E62" s="28">
        <v>2877</v>
      </c>
      <c r="F62" s="29"/>
      <c r="G62" s="29"/>
      <c r="H62" s="128">
        <v>5.513</v>
      </c>
      <c r="I62" s="128">
        <v>3.946</v>
      </c>
      <c r="J62" s="128">
        <v>5.452</v>
      </c>
      <c r="K62" s="30"/>
    </row>
    <row r="63" spans="1:11" s="31" customFormat="1" ht="11.25" customHeight="1">
      <c r="A63" s="33" t="s">
        <v>49</v>
      </c>
      <c r="B63" s="27"/>
      <c r="C63" s="28">
        <v>7898</v>
      </c>
      <c r="D63" s="28">
        <v>7898</v>
      </c>
      <c r="E63" s="28">
        <v>7598</v>
      </c>
      <c r="F63" s="29"/>
      <c r="G63" s="29"/>
      <c r="H63" s="128">
        <v>26.119</v>
      </c>
      <c r="I63" s="128">
        <v>15.6</v>
      </c>
      <c r="J63" s="128">
        <v>15.6</v>
      </c>
      <c r="K63" s="30"/>
    </row>
    <row r="64" spans="1:11" s="22" customFormat="1" ht="11.25" customHeight="1">
      <c r="A64" s="34" t="s">
        <v>50</v>
      </c>
      <c r="B64" s="35"/>
      <c r="C64" s="36">
        <v>13054</v>
      </c>
      <c r="D64" s="36">
        <v>12636</v>
      </c>
      <c r="E64" s="36">
        <v>12678</v>
      </c>
      <c r="F64" s="37">
        <v>100.332383665717</v>
      </c>
      <c r="G64" s="38"/>
      <c r="H64" s="129">
        <v>37.912</v>
      </c>
      <c r="I64" s="130">
        <v>22.855</v>
      </c>
      <c r="J64" s="130">
        <v>25.776</v>
      </c>
      <c r="K64" s="39">
        <f>IF(I64&gt;0,100*J64/I64,0)</f>
        <v>112.7805731787355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9713</v>
      </c>
      <c r="D66" s="36">
        <v>9810.13</v>
      </c>
      <c r="E66" s="36">
        <v>9580</v>
      </c>
      <c r="F66" s="37">
        <v>97.65415952693797</v>
      </c>
      <c r="G66" s="38"/>
      <c r="H66" s="129">
        <v>25.658</v>
      </c>
      <c r="I66" s="130">
        <v>24.439</v>
      </c>
      <c r="J66" s="130">
        <v>13.508</v>
      </c>
      <c r="K66" s="39">
        <v>55.27231065100863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49106</v>
      </c>
      <c r="D68" s="28">
        <v>44400</v>
      </c>
      <c r="E68" s="28">
        <v>43800</v>
      </c>
      <c r="F68" s="29"/>
      <c r="G68" s="29"/>
      <c r="H68" s="128">
        <v>133.722</v>
      </c>
      <c r="I68" s="128">
        <v>111.5</v>
      </c>
      <c r="J68" s="128">
        <v>112.5</v>
      </c>
      <c r="K68" s="30"/>
    </row>
    <row r="69" spans="1:11" s="31" customFormat="1" ht="11.25" customHeight="1">
      <c r="A69" s="33" t="s">
        <v>53</v>
      </c>
      <c r="B69" s="27"/>
      <c r="C69" s="28">
        <v>670</v>
      </c>
      <c r="D69" s="28">
        <v>600</v>
      </c>
      <c r="E69" s="28">
        <v>660</v>
      </c>
      <c r="F69" s="29"/>
      <c r="G69" s="29"/>
      <c r="H69" s="128">
        <v>1.452</v>
      </c>
      <c r="I69" s="128">
        <v>1.2</v>
      </c>
      <c r="J69" s="128">
        <v>1.4</v>
      </c>
      <c r="K69" s="30"/>
    </row>
    <row r="70" spans="1:11" s="22" customFormat="1" ht="11.25" customHeight="1">
      <c r="A70" s="34" t="s">
        <v>54</v>
      </c>
      <c r="B70" s="35"/>
      <c r="C70" s="36">
        <v>49776</v>
      </c>
      <c r="D70" s="36">
        <v>45000</v>
      </c>
      <c r="E70" s="36">
        <v>44460</v>
      </c>
      <c r="F70" s="37">
        <v>98.8</v>
      </c>
      <c r="G70" s="38"/>
      <c r="H70" s="129">
        <v>135.174</v>
      </c>
      <c r="I70" s="130">
        <v>112.7</v>
      </c>
      <c r="J70" s="130">
        <v>113.9</v>
      </c>
      <c r="K70" s="39">
        <v>101.06477373558118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8"/>
      <c r="I72" s="128"/>
      <c r="J72" s="128"/>
      <c r="K72" s="30"/>
    </row>
    <row r="73" spans="1:11" s="31" customFormat="1" ht="11.25" customHeight="1">
      <c r="A73" s="33" t="s">
        <v>56</v>
      </c>
      <c r="B73" s="27"/>
      <c r="C73" s="28">
        <v>9198</v>
      </c>
      <c r="D73" s="28">
        <v>6330</v>
      </c>
      <c r="E73" s="28">
        <v>6330</v>
      </c>
      <c r="F73" s="29"/>
      <c r="G73" s="29"/>
      <c r="H73" s="128">
        <v>24.904</v>
      </c>
      <c r="I73" s="128">
        <v>18.799</v>
      </c>
      <c r="J73" s="128">
        <v>18.8</v>
      </c>
      <c r="K73" s="30"/>
    </row>
    <row r="74" spans="1:11" s="31" customFormat="1" ht="11.25" customHeight="1">
      <c r="A74" s="33" t="s">
        <v>57</v>
      </c>
      <c r="B74" s="27"/>
      <c r="C74" s="28">
        <v>7620</v>
      </c>
      <c r="D74" s="28">
        <v>3981</v>
      </c>
      <c r="E74" s="28">
        <v>4000</v>
      </c>
      <c r="F74" s="29"/>
      <c r="G74" s="29"/>
      <c r="H74" s="128">
        <v>16.779</v>
      </c>
      <c r="I74" s="128">
        <v>7.628</v>
      </c>
      <c r="J74" s="128">
        <v>8</v>
      </c>
      <c r="K74" s="30"/>
    </row>
    <row r="75" spans="1:11" s="31" customFormat="1" ht="11.25" customHeight="1">
      <c r="A75" s="33" t="s">
        <v>58</v>
      </c>
      <c r="B75" s="27"/>
      <c r="C75" s="28">
        <v>21376</v>
      </c>
      <c r="D75" s="28">
        <v>19148</v>
      </c>
      <c r="E75" s="28">
        <v>19300</v>
      </c>
      <c r="F75" s="29"/>
      <c r="G75" s="29"/>
      <c r="H75" s="128">
        <v>37.932</v>
      </c>
      <c r="I75" s="128">
        <v>33.991</v>
      </c>
      <c r="J75" s="128">
        <v>30.88</v>
      </c>
      <c r="K75" s="30"/>
    </row>
    <row r="76" spans="1:11" s="31" customFormat="1" ht="11.25" customHeight="1">
      <c r="A76" s="33" t="s">
        <v>59</v>
      </c>
      <c r="B76" s="27"/>
      <c r="C76" s="28">
        <v>1303</v>
      </c>
      <c r="D76" s="28">
        <v>590</v>
      </c>
      <c r="E76" s="28">
        <v>590</v>
      </c>
      <c r="F76" s="29"/>
      <c r="G76" s="29"/>
      <c r="H76" s="128">
        <v>4.553</v>
      </c>
      <c r="I76" s="128">
        <v>1.543</v>
      </c>
      <c r="J76" s="128">
        <v>1.843</v>
      </c>
      <c r="K76" s="30"/>
    </row>
    <row r="77" spans="1:11" s="31" customFormat="1" ht="11.25" customHeight="1">
      <c r="A77" s="33" t="s">
        <v>60</v>
      </c>
      <c r="B77" s="27"/>
      <c r="C77" s="28">
        <v>3847</v>
      </c>
      <c r="D77" s="28">
        <v>3375</v>
      </c>
      <c r="E77" s="28">
        <v>4128</v>
      </c>
      <c r="F77" s="29"/>
      <c r="G77" s="29"/>
      <c r="H77" s="128">
        <v>8.738</v>
      </c>
      <c r="I77" s="128">
        <v>6.019</v>
      </c>
      <c r="J77" s="128">
        <v>7.342</v>
      </c>
      <c r="K77" s="30"/>
    </row>
    <row r="78" spans="1:11" s="31" customFormat="1" ht="11.25" customHeight="1">
      <c r="A78" s="33" t="s">
        <v>61</v>
      </c>
      <c r="B78" s="27"/>
      <c r="C78" s="28">
        <v>11902</v>
      </c>
      <c r="D78" s="28">
        <v>9736</v>
      </c>
      <c r="E78" s="28">
        <v>9700</v>
      </c>
      <c r="F78" s="29"/>
      <c r="G78" s="29"/>
      <c r="H78" s="128">
        <v>30.271</v>
      </c>
      <c r="I78" s="128">
        <v>23.366</v>
      </c>
      <c r="J78" s="128">
        <v>21.34</v>
      </c>
      <c r="K78" s="30"/>
    </row>
    <row r="79" spans="1:11" s="31" customFormat="1" ht="11.25" customHeight="1">
      <c r="A79" s="33" t="s">
        <v>62</v>
      </c>
      <c r="B79" s="27"/>
      <c r="C79" s="28">
        <v>17440</v>
      </c>
      <c r="D79" s="28">
        <v>12780</v>
      </c>
      <c r="E79" s="28">
        <v>12780</v>
      </c>
      <c r="F79" s="29"/>
      <c r="G79" s="29"/>
      <c r="H79" s="128">
        <v>53.744</v>
      </c>
      <c r="I79" s="128">
        <v>31.95</v>
      </c>
      <c r="J79" s="128">
        <v>31.95</v>
      </c>
      <c r="K79" s="30"/>
    </row>
    <row r="80" spans="1:11" s="22" customFormat="1" ht="11.25" customHeight="1">
      <c r="A80" s="40" t="s">
        <v>63</v>
      </c>
      <c r="B80" s="35"/>
      <c r="C80" s="36">
        <v>72686</v>
      </c>
      <c r="D80" s="36">
        <v>55940</v>
      </c>
      <c r="E80" s="36">
        <v>56828</v>
      </c>
      <c r="F80" s="37">
        <v>101.58741508759385</v>
      </c>
      <c r="G80" s="38"/>
      <c r="H80" s="129">
        <v>176.921</v>
      </c>
      <c r="I80" s="130">
        <v>123.296</v>
      </c>
      <c r="J80" s="130">
        <v>120.155</v>
      </c>
      <c r="K80" s="39">
        <v>97.4524720996626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62</v>
      </c>
      <c r="D82" s="28">
        <v>62</v>
      </c>
      <c r="E82" s="28">
        <v>58</v>
      </c>
      <c r="F82" s="29"/>
      <c r="G82" s="29"/>
      <c r="H82" s="128">
        <v>0.092</v>
      </c>
      <c r="I82" s="128">
        <v>0.092</v>
      </c>
      <c r="J82" s="128">
        <v>0.093</v>
      </c>
      <c r="K82" s="30"/>
    </row>
    <row r="83" spans="1:11" s="31" customFormat="1" ht="11.25" customHeight="1">
      <c r="A83" s="33" t="s">
        <v>65</v>
      </c>
      <c r="B83" s="27"/>
      <c r="C83" s="28">
        <v>41</v>
      </c>
      <c r="D83" s="28">
        <v>41</v>
      </c>
      <c r="E83" s="28">
        <v>33</v>
      </c>
      <c r="F83" s="29"/>
      <c r="G83" s="29"/>
      <c r="H83" s="128">
        <v>0.039</v>
      </c>
      <c r="I83" s="128">
        <v>0.039</v>
      </c>
      <c r="J83" s="128">
        <v>0.034</v>
      </c>
      <c r="K83" s="30"/>
    </row>
    <row r="84" spans="1:11" s="22" customFormat="1" ht="11.25" customHeight="1">
      <c r="A84" s="34" t="s">
        <v>66</v>
      </c>
      <c r="B84" s="35"/>
      <c r="C84" s="36">
        <v>103</v>
      </c>
      <c r="D84" s="36">
        <v>103</v>
      </c>
      <c r="E84" s="36">
        <v>91</v>
      </c>
      <c r="F84" s="37">
        <v>88.3495145631068</v>
      </c>
      <c r="G84" s="38"/>
      <c r="H84" s="129">
        <v>0.131</v>
      </c>
      <c r="I84" s="130">
        <v>0.131</v>
      </c>
      <c r="J84" s="130">
        <v>0.127</v>
      </c>
      <c r="K84" s="39">
        <v>96.94656488549617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2262889</v>
      </c>
      <c r="D87" s="47">
        <v>2149804.13</v>
      </c>
      <c r="E87" s="47">
        <v>2165332</v>
      </c>
      <c r="F87" s="48">
        <v>100.72229231413748</v>
      </c>
      <c r="G87" s="38"/>
      <c r="H87" s="133">
        <v>8128.906000000002</v>
      </c>
      <c r="I87" s="134">
        <v>6123.933000000001</v>
      </c>
      <c r="J87" s="134">
        <v>6771.06218440686</v>
      </c>
      <c r="K87" s="48">
        <f>IF(I87&gt;0,100*J87/I87,0)</f>
        <v>110.5672152913309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60" zoomScalePageLayoutView="0" workbookViewId="0" topLeftCell="A1">
      <pane xSplit="2" ySplit="7" topLeftCell="C8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0" width="12.421875" style="56" customWidth="1"/>
    <col min="11" max="11" width="10.7109375" style="56" customWidth="1"/>
    <col min="12" max="16384" width="9.8515625" style="56" customWidth="1"/>
  </cols>
  <sheetData>
    <row r="1" spans="1:11" s="1" customFormat="1" ht="1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78" t="s">
        <v>69</v>
      </c>
      <c r="K2" s="17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9" t="s">
        <v>2</v>
      </c>
      <c r="D4" s="180"/>
      <c r="E4" s="180"/>
      <c r="F4" s="181"/>
      <c r="G4" s="7"/>
      <c r="H4" s="182" t="s">
        <v>3</v>
      </c>
      <c r="I4" s="183"/>
      <c r="J4" s="183"/>
      <c r="K4" s="18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310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310</v>
      </c>
      <c r="I7" s="19" t="s">
        <v>6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176</v>
      </c>
      <c r="D9" s="28">
        <v>162</v>
      </c>
      <c r="E9" s="28">
        <v>203</v>
      </c>
      <c r="F9" s="29"/>
      <c r="G9" s="29"/>
      <c r="H9" s="128">
        <v>0.387</v>
      </c>
      <c r="I9" s="128">
        <v>0.64</v>
      </c>
      <c r="J9" s="128">
        <v>1.218</v>
      </c>
      <c r="K9" s="30"/>
    </row>
    <row r="10" spans="1:11" s="31" customFormat="1" ht="11.25" customHeight="1">
      <c r="A10" s="33" t="s">
        <v>8</v>
      </c>
      <c r="B10" s="27"/>
      <c r="C10" s="28">
        <v>28</v>
      </c>
      <c r="D10" s="28">
        <v>38</v>
      </c>
      <c r="E10" s="28">
        <v>38</v>
      </c>
      <c r="F10" s="29"/>
      <c r="G10" s="29"/>
      <c r="H10" s="128">
        <v>0.064</v>
      </c>
      <c r="I10" s="128">
        <v>0.068</v>
      </c>
      <c r="J10" s="128">
        <v>0.068</v>
      </c>
      <c r="K10" s="30"/>
    </row>
    <row r="11" spans="1:11" s="31" customFormat="1" ht="11.25" customHeight="1">
      <c r="A11" s="26" t="s">
        <v>9</v>
      </c>
      <c r="B11" s="27"/>
      <c r="C11" s="28">
        <v>459</v>
      </c>
      <c r="D11" s="28">
        <v>457</v>
      </c>
      <c r="E11" s="28">
        <v>587</v>
      </c>
      <c r="F11" s="29"/>
      <c r="G11" s="29"/>
      <c r="H11" s="128">
        <v>1.056</v>
      </c>
      <c r="I11" s="128">
        <v>2.056</v>
      </c>
      <c r="J11" s="128">
        <v>2.348</v>
      </c>
      <c r="K11" s="30"/>
    </row>
    <row r="12" spans="1:11" s="31" customFormat="1" ht="11.25" customHeight="1">
      <c r="A12" s="33" t="s">
        <v>10</v>
      </c>
      <c r="B12" s="27"/>
      <c r="C12" s="28">
        <v>5</v>
      </c>
      <c r="D12" s="28">
        <v>5</v>
      </c>
      <c r="E12" s="28">
        <v>7</v>
      </c>
      <c r="F12" s="29"/>
      <c r="G12" s="29"/>
      <c r="H12" s="128">
        <v>0.01</v>
      </c>
      <c r="I12" s="128">
        <v>0.023</v>
      </c>
      <c r="J12" s="128">
        <v>0.032</v>
      </c>
      <c r="K12" s="30"/>
    </row>
    <row r="13" spans="1:11" s="22" customFormat="1" ht="11.25" customHeight="1">
      <c r="A13" s="34" t="s">
        <v>11</v>
      </c>
      <c r="B13" s="35"/>
      <c r="C13" s="36">
        <v>668</v>
      </c>
      <c r="D13" s="36">
        <v>662</v>
      </c>
      <c r="E13" s="36">
        <v>835</v>
      </c>
      <c r="F13" s="37">
        <v>126.13293051359517</v>
      </c>
      <c r="G13" s="38"/>
      <c r="H13" s="129">
        <v>1.5170000000000001</v>
      </c>
      <c r="I13" s="130">
        <v>2.7870000000000004</v>
      </c>
      <c r="J13" s="130">
        <v>3.666</v>
      </c>
      <c r="K13" s="39">
        <f>IF(I13&gt;0,100*J13/I13,0)</f>
        <v>131.5392895586652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8"/>
      <c r="I14" s="128"/>
      <c r="J14" s="128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9"/>
      <c r="I15" s="130"/>
      <c r="J15" s="130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8"/>
      <c r="I16" s="128"/>
      <c r="J16" s="128"/>
      <c r="K16" s="30"/>
    </row>
    <row r="17" spans="1:11" s="22" customFormat="1" ht="11.25" customHeight="1">
      <c r="A17" s="34" t="s">
        <v>13</v>
      </c>
      <c r="B17" s="35"/>
      <c r="C17" s="36">
        <v>152</v>
      </c>
      <c r="D17" s="36">
        <v>156</v>
      </c>
      <c r="E17" s="36">
        <v>137</v>
      </c>
      <c r="F17" s="37">
        <v>87.82051282051282</v>
      </c>
      <c r="G17" s="38"/>
      <c r="H17" s="129">
        <v>0.345</v>
      </c>
      <c r="I17" s="130">
        <v>0.225</v>
      </c>
      <c r="J17" s="130">
        <v>0.315</v>
      </c>
      <c r="K17" s="39">
        <v>140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8"/>
      <c r="I18" s="128"/>
      <c r="J18" s="128"/>
      <c r="K18" s="30"/>
    </row>
    <row r="19" spans="1:11" s="31" customFormat="1" ht="11.25" customHeight="1">
      <c r="A19" s="26" t="s">
        <v>14</v>
      </c>
      <c r="B19" s="27"/>
      <c r="C19" s="28">
        <v>14846</v>
      </c>
      <c r="D19" s="28">
        <v>13681</v>
      </c>
      <c r="E19" s="28">
        <v>13681</v>
      </c>
      <c r="F19" s="29"/>
      <c r="G19" s="29"/>
      <c r="H19" s="128">
        <v>90.561</v>
      </c>
      <c r="I19" s="128">
        <v>61.564</v>
      </c>
      <c r="J19" s="128">
        <v>61.564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8"/>
      <c r="I20" s="128"/>
      <c r="J20" s="128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8"/>
      <c r="I21" s="128"/>
      <c r="J21" s="128"/>
      <c r="K21" s="30"/>
    </row>
    <row r="22" spans="1:11" s="22" customFormat="1" ht="11.25" customHeight="1">
      <c r="A22" s="34" t="s">
        <v>17</v>
      </c>
      <c r="B22" s="35"/>
      <c r="C22" s="36">
        <v>14846</v>
      </c>
      <c r="D22" s="36">
        <v>13681</v>
      </c>
      <c r="E22" s="36">
        <v>13681</v>
      </c>
      <c r="F22" s="37">
        <v>100</v>
      </c>
      <c r="G22" s="38"/>
      <c r="H22" s="129">
        <v>90.561</v>
      </c>
      <c r="I22" s="130">
        <v>61.564</v>
      </c>
      <c r="J22" s="130">
        <v>61.564</v>
      </c>
      <c r="K22" s="39">
        <v>100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8"/>
      <c r="I23" s="128"/>
      <c r="J23" s="128"/>
      <c r="K23" s="30"/>
    </row>
    <row r="24" spans="1:11" s="22" customFormat="1" ht="11.25" customHeight="1">
      <c r="A24" s="34" t="s">
        <v>18</v>
      </c>
      <c r="B24" s="35"/>
      <c r="C24" s="36">
        <v>69193</v>
      </c>
      <c r="D24" s="36">
        <v>67286</v>
      </c>
      <c r="E24" s="36">
        <v>64500</v>
      </c>
      <c r="F24" s="37">
        <v>95.85946556490207</v>
      </c>
      <c r="G24" s="38"/>
      <c r="H24" s="129">
        <v>268.105</v>
      </c>
      <c r="I24" s="130">
        <v>252.789</v>
      </c>
      <c r="J24" s="130">
        <v>242.32218440686026</v>
      </c>
      <c r="K24" s="39">
        <f>IF(I24&gt;0,100*J24/I24,0)</f>
        <v>95.85946556490205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8"/>
      <c r="I25" s="128"/>
      <c r="J25" s="128"/>
      <c r="K25" s="30"/>
    </row>
    <row r="26" spans="1:11" s="22" customFormat="1" ht="11.25" customHeight="1">
      <c r="A26" s="34" t="s">
        <v>19</v>
      </c>
      <c r="B26" s="35"/>
      <c r="C26" s="36">
        <v>17385</v>
      </c>
      <c r="D26" s="36">
        <v>17000</v>
      </c>
      <c r="E26" s="36">
        <v>21000</v>
      </c>
      <c r="F26" s="37">
        <v>123.52941176470588</v>
      </c>
      <c r="G26" s="38"/>
      <c r="H26" s="129">
        <v>79.443</v>
      </c>
      <c r="I26" s="130">
        <v>67</v>
      </c>
      <c r="J26" s="130">
        <v>93</v>
      </c>
      <c r="K26" s="39">
        <v>138.80597014925374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8"/>
      <c r="I27" s="128"/>
      <c r="J27" s="128"/>
      <c r="K27" s="30"/>
    </row>
    <row r="28" spans="1:11" s="31" customFormat="1" ht="11.25" customHeight="1">
      <c r="A28" s="33" t="s">
        <v>20</v>
      </c>
      <c r="B28" s="27"/>
      <c r="C28" s="28">
        <v>160843</v>
      </c>
      <c r="D28" s="28">
        <v>168341</v>
      </c>
      <c r="E28" s="28">
        <v>173000</v>
      </c>
      <c r="F28" s="29"/>
      <c r="G28" s="29"/>
      <c r="H28" s="128">
        <v>667.095</v>
      </c>
      <c r="I28" s="128">
        <v>609</v>
      </c>
      <c r="J28" s="128">
        <v>713</v>
      </c>
      <c r="K28" s="30"/>
    </row>
    <row r="29" spans="1:11" s="31" customFormat="1" ht="11.25" customHeight="1">
      <c r="A29" s="33" t="s">
        <v>21</v>
      </c>
      <c r="B29" s="27"/>
      <c r="C29" s="28">
        <v>106037</v>
      </c>
      <c r="D29" s="28">
        <v>104978</v>
      </c>
      <c r="E29" s="28">
        <v>99729</v>
      </c>
      <c r="F29" s="29"/>
      <c r="G29" s="29"/>
      <c r="H29" s="128">
        <v>337</v>
      </c>
      <c r="I29" s="128">
        <v>204.185</v>
      </c>
      <c r="J29" s="128">
        <v>307.94</v>
      </c>
      <c r="K29" s="30"/>
    </row>
    <row r="30" spans="1:11" s="31" customFormat="1" ht="11.25" customHeight="1">
      <c r="A30" s="33" t="s">
        <v>22</v>
      </c>
      <c r="B30" s="27"/>
      <c r="C30" s="28">
        <v>176586</v>
      </c>
      <c r="D30" s="28">
        <v>167419</v>
      </c>
      <c r="E30" s="28">
        <v>163730</v>
      </c>
      <c r="F30" s="29"/>
      <c r="G30" s="29"/>
      <c r="H30" s="128">
        <v>588.589</v>
      </c>
      <c r="I30" s="128">
        <v>408.242</v>
      </c>
      <c r="J30" s="128">
        <v>446.8</v>
      </c>
      <c r="K30" s="30"/>
    </row>
    <row r="31" spans="1:11" s="22" customFormat="1" ht="11.25" customHeight="1">
      <c r="A31" s="40" t="s">
        <v>23</v>
      </c>
      <c r="B31" s="35"/>
      <c r="C31" s="36">
        <v>443466</v>
      </c>
      <c r="D31" s="36">
        <v>440738</v>
      </c>
      <c r="E31" s="36">
        <v>436459</v>
      </c>
      <c r="F31" s="37">
        <v>99.0291284164288</v>
      </c>
      <c r="G31" s="38"/>
      <c r="H31" s="129">
        <v>1592.6840000000002</v>
      </c>
      <c r="I31" s="130">
        <v>1221.427</v>
      </c>
      <c r="J31" s="130">
        <v>1467.74</v>
      </c>
      <c r="K31" s="39">
        <v>120.16600255275183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8"/>
      <c r="I32" s="128"/>
      <c r="J32" s="128"/>
      <c r="K32" s="30"/>
    </row>
    <row r="33" spans="1:11" s="31" customFormat="1" ht="11.25" customHeight="1">
      <c r="A33" s="33" t="s">
        <v>24</v>
      </c>
      <c r="B33" s="27"/>
      <c r="C33" s="28">
        <v>32946</v>
      </c>
      <c r="D33" s="28">
        <v>26600</v>
      </c>
      <c r="E33" s="28">
        <v>28533</v>
      </c>
      <c r="F33" s="29"/>
      <c r="G33" s="29"/>
      <c r="H33" s="128">
        <v>124.237</v>
      </c>
      <c r="I33" s="128">
        <v>94.537</v>
      </c>
      <c r="J33" s="128">
        <v>101.407</v>
      </c>
      <c r="K33" s="30"/>
    </row>
    <row r="34" spans="1:11" s="31" customFormat="1" ht="11.25" customHeight="1">
      <c r="A34" s="33" t="s">
        <v>25</v>
      </c>
      <c r="B34" s="27"/>
      <c r="C34" s="28">
        <v>16710</v>
      </c>
      <c r="D34" s="28">
        <v>17100</v>
      </c>
      <c r="E34" s="28">
        <v>16200</v>
      </c>
      <c r="F34" s="29"/>
      <c r="G34" s="29"/>
      <c r="H34" s="128">
        <v>66.307</v>
      </c>
      <c r="I34" s="128">
        <v>64.46</v>
      </c>
      <c r="J34" s="128">
        <v>62</v>
      </c>
      <c r="K34" s="30"/>
    </row>
    <row r="35" spans="1:11" s="31" customFormat="1" ht="11.25" customHeight="1">
      <c r="A35" s="33" t="s">
        <v>26</v>
      </c>
      <c r="B35" s="27"/>
      <c r="C35" s="28">
        <v>92785</v>
      </c>
      <c r="D35" s="28">
        <v>92800</v>
      </c>
      <c r="E35" s="28">
        <v>96510</v>
      </c>
      <c r="F35" s="29"/>
      <c r="G35" s="29"/>
      <c r="H35" s="128">
        <v>456.817</v>
      </c>
      <c r="I35" s="128">
        <v>326.3</v>
      </c>
      <c r="J35" s="128">
        <v>339.347</v>
      </c>
      <c r="K35" s="30"/>
    </row>
    <row r="36" spans="1:11" s="31" customFormat="1" ht="11.25" customHeight="1">
      <c r="A36" s="33" t="s">
        <v>27</v>
      </c>
      <c r="B36" s="27"/>
      <c r="C36" s="28">
        <v>12133</v>
      </c>
      <c r="D36" s="28">
        <v>12133</v>
      </c>
      <c r="E36" s="28">
        <v>12701</v>
      </c>
      <c r="F36" s="29"/>
      <c r="G36" s="29"/>
      <c r="H36" s="128">
        <v>44.233</v>
      </c>
      <c r="I36" s="128">
        <v>37.415</v>
      </c>
      <c r="J36" s="128">
        <v>37.404</v>
      </c>
      <c r="K36" s="30"/>
    </row>
    <row r="37" spans="1:11" s="22" customFormat="1" ht="11.25" customHeight="1">
      <c r="A37" s="34" t="s">
        <v>28</v>
      </c>
      <c r="B37" s="35"/>
      <c r="C37" s="36">
        <v>154574</v>
      </c>
      <c r="D37" s="36">
        <v>148633</v>
      </c>
      <c r="E37" s="36">
        <v>153944</v>
      </c>
      <c r="F37" s="37">
        <v>103.57323070919648</v>
      </c>
      <c r="G37" s="38"/>
      <c r="H37" s="129">
        <v>691.5939999999999</v>
      </c>
      <c r="I37" s="130">
        <v>522.712</v>
      </c>
      <c r="J37" s="130">
        <v>540.158</v>
      </c>
      <c r="K37" s="39">
        <f>IF(I37&gt;0,100*J37/I37,0)</f>
        <v>103.33759316793952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8"/>
      <c r="I38" s="128"/>
      <c r="J38" s="128"/>
      <c r="K38" s="30"/>
    </row>
    <row r="39" spans="1:11" s="22" customFormat="1" ht="11.25" customHeight="1">
      <c r="A39" s="34" t="s">
        <v>29</v>
      </c>
      <c r="B39" s="35"/>
      <c r="C39" s="36">
        <v>20030</v>
      </c>
      <c r="D39" s="36">
        <v>20200</v>
      </c>
      <c r="E39" s="36">
        <v>18700</v>
      </c>
      <c r="F39" s="37">
        <v>92.57425742574257</v>
      </c>
      <c r="G39" s="38"/>
      <c r="H39" s="129">
        <v>27.842</v>
      </c>
      <c r="I39" s="130">
        <v>27.5</v>
      </c>
      <c r="J39" s="130">
        <v>29.38</v>
      </c>
      <c r="K39" s="39">
        <v>106.83636363636364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8"/>
      <c r="I40" s="128"/>
      <c r="J40" s="128"/>
      <c r="K40" s="30"/>
    </row>
    <row r="41" spans="1:11" s="31" customFormat="1" ht="11.25" customHeight="1">
      <c r="A41" s="26" t="s">
        <v>30</v>
      </c>
      <c r="B41" s="27"/>
      <c r="C41" s="28">
        <v>53760</v>
      </c>
      <c r="D41" s="28">
        <v>51711</v>
      </c>
      <c r="E41" s="28">
        <v>49610</v>
      </c>
      <c r="F41" s="29"/>
      <c r="G41" s="29"/>
      <c r="H41" s="128">
        <v>171.544</v>
      </c>
      <c r="I41" s="128">
        <v>113.853</v>
      </c>
      <c r="J41" s="128">
        <v>124.261</v>
      </c>
      <c r="K41" s="30"/>
    </row>
    <row r="42" spans="1:11" s="31" customFormat="1" ht="11.25" customHeight="1">
      <c r="A42" s="33" t="s">
        <v>31</v>
      </c>
      <c r="B42" s="27"/>
      <c r="C42" s="28">
        <v>151877</v>
      </c>
      <c r="D42" s="28">
        <v>144889</v>
      </c>
      <c r="E42" s="28">
        <v>159934</v>
      </c>
      <c r="F42" s="29"/>
      <c r="G42" s="29"/>
      <c r="H42" s="128">
        <v>678.902</v>
      </c>
      <c r="I42" s="128">
        <v>510.925</v>
      </c>
      <c r="J42" s="128">
        <v>719.492</v>
      </c>
      <c r="K42" s="30"/>
    </row>
    <row r="43" spans="1:11" s="31" customFormat="1" ht="11.25" customHeight="1">
      <c r="A43" s="33" t="s">
        <v>32</v>
      </c>
      <c r="B43" s="27"/>
      <c r="C43" s="28">
        <v>22392</v>
      </c>
      <c r="D43" s="28">
        <v>21081</v>
      </c>
      <c r="E43" s="28">
        <v>19000</v>
      </c>
      <c r="F43" s="29"/>
      <c r="G43" s="29"/>
      <c r="H43" s="128">
        <v>82.595</v>
      </c>
      <c r="I43" s="128">
        <v>52.982</v>
      </c>
      <c r="J43" s="128">
        <v>63.2</v>
      </c>
      <c r="K43" s="30"/>
    </row>
    <row r="44" spans="1:11" s="31" customFormat="1" ht="11.25" customHeight="1">
      <c r="A44" s="33" t="s">
        <v>33</v>
      </c>
      <c r="B44" s="27"/>
      <c r="C44" s="28">
        <v>124660</v>
      </c>
      <c r="D44" s="28">
        <v>113205</v>
      </c>
      <c r="E44" s="28">
        <v>108900</v>
      </c>
      <c r="F44" s="29"/>
      <c r="G44" s="29"/>
      <c r="H44" s="128">
        <v>463.613</v>
      </c>
      <c r="I44" s="128">
        <v>402.476</v>
      </c>
      <c r="J44" s="128">
        <v>254.06</v>
      </c>
      <c r="K44" s="30"/>
    </row>
    <row r="45" spans="1:11" s="31" customFormat="1" ht="11.25" customHeight="1">
      <c r="A45" s="33" t="s">
        <v>34</v>
      </c>
      <c r="B45" s="27"/>
      <c r="C45" s="28">
        <v>38649</v>
      </c>
      <c r="D45" s="28">
        <v>36965</v>
      </c>
      <c r="E45" s="28">
        <v>32750</v>
      </c>
      <c r="F45" s="29"/>
      <c r="G45" s="29"/>
      <c r="H45" s="128">
        <v>137.095</v>
      </c>
      <c r="I45" s="128">
        <v>105.778</v>
      </c>
      <c r="J45" s="128">
        <v>112.62</v>
      </c>
      <c r="K45" s="30"/>
    </row>
    <row r="46" spans="1:11" s="31" customFormat="1" ht="11.25" customHeight="1">
      <c r="A46" s="33" t="s">
        <v>35</v>
      </c>
      <c r="B46" s="27"/>
      <c r="C46" s="28">
        <v>78265</v>
      </c>
      <c r="D46" s="28">
        <v>67933</v>
      </c>
      <c r="E46" s="28">
        <v>76200</v>
      </c>
      <c r="F46" s="29"/>
      <c r="G46" s="29"/>
      <c r="H46" s="128">
        <v>261.945</v>
      </c>
      <c r="I46" s="128">
        <v>173.882</v>
      </c>
      <c r="J46" s="128">
        <v>218.694</v>
      </c>
      <c r="K46" s="30"/>
    </row>
    <row r="47" spans="1:11" s="31" customFormat="1" ht="11.25" customHeight="1">
      <c r="A47" s="33" t="s">
        <v>36</v>
      </c>
      <c r="B47" s="27"/>
      <c r="C47" s="28">
        <v>90022</v>
      </c>
      <c r="D47" s="28">
        <v>76226</v>
      </c>
      <c r="E47" s="28">
        <v>79050</v>
      </c>
      <c r="F47" s="29"/>
      <c r="G47" s="29"/>
      <c r="H47" s="128">
        <v>337.393</v>
      </c>
      <c r="I47" s="128">
        <v>179.953</v>
      </c>
      <c r="J47" s="128">
        <v>251.94</v>
      </c>
      <c r="K47" s="30"/>
    </row>
    <row r="48" spans="1:11" s="31" customFormat="1" ht="11.25" customHeight="1">
      <c r="A48" s="33" t="s">
        <v>37</v>
      </c>
      <c r="B48" s="27"/>
      <c r="C48" s="28">
        <v>183217</v>
      </c>
      <c r="D48" s="28">
        <v>172841</v>
      </c>
      <c r="E48" s="28">
        <v>172750</v>
      </c>
      <c r="F48" s="29"/>
      <c r="G48" s="29"/>
      <c r="H48" s="128">
        <v>708.044</v>
      </c>
      <c r="I48" s="128">
        <v>506.485</v>
      </c>
      <c r="J48" s="128">
        <v>484.375</v>
      </c>
      <c r="K48" s="30"/>
    </row>
    <row r="49" spans="1:11" s="31" customFormat="1" ht="11.25" customHeight="1">
      <c r="A49" s="33" t="s">
        <v>38</v>
      </c>
      <c r="B49" s="27"/>
      <c r="C49" s="28">
        <v>65902</v>
      </c>
      <c r="D49" s="28">
        <v>61948</v>
      </c>
      <c r="E49" s="28">
        <v>61943</v>
      </c>
      <c r="F49" s="29"/>
      <c r="G49" s="29"/>
      <c r="H49" s="128">
        <v>259.206</v>
      </c>
      <c r="I49" s="128">
        <v>126.638</v>
      </c>
      <c r="J49" s="128">
        <v>168.059</v>
      </c>
      <c r="K49" s="30"/>
    </row>
    <row r="50" spans="1:11" s="22" customFormat="1" ht="11.25" customHeight="1">
      <c r="A50" s="40" t="s">
        <v>39</v>
      </c>
      <c r="B50" s="35"/>
      <c r="C50" s="36">
        <v>808744</v>
      </c>
      <c r="D50" s="36">
        <v>746799</v>
      </c>
      <c r="E50" s="36">
        <v>760137</v>
      </c>
      <c r="F50" s="37">
        <v>101.78602274507598</v>
      </c>
      <c r="G50" s="38"/>
      <c r="H50" s="129">
        <v>3100.337</v>
      </c>
      <c r="I50" s="130">
        <v>2172.9719999999998</v>
      </c>
      <c r="J50" s="130">
        <v>2396.701</v>
      </c>
      <c r="K50" s="39">
        <v>110.29599092855317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8"/>
      <c r="I51" s="128"/>
      <c r="J51" s="128"/>
      <c r="K51" s="30"/>
    </row>
    <row r="52" spans="1:11" s="22" customFormat="1" ht="11.25" customHeight="1">
      <c r="A52" s="34" t="s">
        <v>40</v>
      </c>
      <c r="B52" s="35"/>
      <c r="C52" s="36">
        <v>44498</v>
      </c>
      <c r="D52" s="36">
        <v>38145</v>
      </c>
      <c r="E52" s="36">
        <v>34838</v>
      </c>
      <c r="F52" s="37">
        <v>91.33044960020973</v>
      </c>
      <c r="G52" s="38"/>
      <c r="H52" s="129">
        <v>107.859</v>
      </c>
      <c r="I52" s="130">
        <v>105.464</v>
      </c>
      <c r="J52" s="130">
        <v>100.635</v>
      </c>
      <c r="K52" s="39">
        <v>95.42118637639385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8"/>
      <c r="I53" s="128"/>
      <c r="J53" s="128"/>
      <c r="K53" s="30"/>
    </row>
    <row r="54" spans="1:11" s="31" customFormat="1" ht="11.25" customHeight="1">
      <c r="A54" s="33" t="s">
        <v>41</v>
      </c>
      <c r="B54" s="27"/>
      <c r="C54" s="28">
        <v>117427</v>
      </c>
      <c r="D54" s="28">
        <v>119218</v>
      </c>
      <c r="E54" s="28">
        <v>120000</v>
      </c>
      <c r="F54" s="29"/>
      <c r="G54" s="29"/>
      <c r="H54" s="128">
        <v>377.559</v>
      </c>
      <c r="I54" s="128">
        <v>345.854</v>
      </c>
      <c r="J54" s="128">
        <v>356</v>
      </c>
      <c r="K54" s="30"/>
    </row>
    <row r="55" spans="1:11" s="31" customFormat="1" ht="11.25" customHeight="1">
      <c r="A55" s="33" t="s">
        <v>42</v>
      </c>
      <c r="B55" s="27"/>
      <c r="C55" s="28">
        <v>136902</v>
      </c>
      <c r="D55" s="28">
        <v>133589</v>
      </c>
      <c r="E55" s="28">
        <v>133595</v>
      </c>
      <c r="F55" s="29"/>
      <c r="G55" s="29"/>
      <c r="H55" s="128">
        <v>504.956</v>
      </c>
      <c r="I55" s="128">
        <v>382.065</v>
      </c>
      <c r="J55" s="128">
        <v>382.077</v>
      </c>
      <c r="K55" s="30"/>
    </row>
    <row r="56" spans="1:11" s="31" customFormat="1" ht="11.25" customHeight="1">
      <c r="A56" s="33" t="s">
        <v>43</v>
      </c>
      <c r="B56" s="27"/>
      <c r="C56" s="28">
        <v>259917</v>
      </c>
      <c r="D56" s="28">
        <v>243050</v>
      </c>
      <c r="E56" s="28">
        <v>260450</v>
      </c>
      <c r="F56" s="29"/>
      <c r="G56" s="29"/>
      <c r="H56" s="128">
        <v>877.01</v>
      </c>
      <c r="I56" s="128">
        <v>563.635</v>
      </c>
      <c r="J56" s="128">
        <v>777.05</v>
      </c>
      <c r="K56" s="30"/>
    </row>
    <row r="57" spans="1:11" s="31" customFormat="1" ht="11.25" customHeight="1">
      <c r="A57" s="33" t="s">
        <v>44</v>
      </c>
      <c r="B57" s="27"/>
      <c r="C57" s="28">
        <v>89141</v>
      </c>
      <c r="D57" s="28">
        <v>89373</v>
      </c>
      <c r="E57" s="28">
        <v>83018</v>
      </c>
      <c r="F57" s="29"/>
      <c r="G57" s="29"/>
      <c r="H57" s="128">
        <v>276.249</v>
      </c>
      <c r="I57" s="128">
        <v>256.812</v>
      </c>
      <c r="J57" s="128">
        <v>256.812</v>
      </c>
      <c r="K57" s="30"/>
    </row>
    <row r="58" spans="1:11" s="31" customFormat="1" ht="11.25" customHeight="1">
      <c r="A58" s="33" t="s">
        <v>45</v>
      </c>
      <c r="B58" s="27"/>
      <c r="C58" s="28">
        <v>139069</v>
      </c>
      <c r="D58" s="28">
        <v>137178</v>
      </c>
      <c r="E58" s="28">
        <v>136500</v>
      </c>
      <c r="F58" s="29"/>
      <c r="G58" s="29"/>
      <c r="H58" s="128">
        <v>394.665</v>
      </c>
      <c r="I58" s="128">
        <v>330.606</v>
      </c>
      <c r="J58" s="128">
        <v>344</v>
      </c>
      <c r="K58" s="30"/>
    </row>
    <row r="59" spans="1:11" s="22" customFormat="1" ht="11.25" customHeight="1">
      <c r="A59" s="34" t="s">
        <v>46</v>
      </c>
      <c r="B59" s="35"/>
      <c r="C59" s="36">
        <v>742456</v>
      </c>
      <c r="D59" s="36">
        <v>722408</v>
      </c>
      <c r="E59" s="36">
        <v>733563</v>
      </c>
      <c r="F59" s="37">
        <v>101.54414126089412</v>
      </c>
      <c r="G59" s="38"/>
      <c r="H59" s="129">
        <v>2430.4390000000003</v>
      </c>
      <c r="I59" s="130">
        <v>1878.972</v>
      </c>
      <c r="J59" s="130">
        <v>2115.939</v>
      </c>
      <c r="K59" s="39">
        <v>112.61152374809204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8"/>
      <c r="I60" s="128"/>
      <c r="J60" s="128"/>
      <c r="K60" s="30"/>
    </row>
    <row r="61" spans="1:11" s="31" customFormat="1" ht="11.25" customHeight="1">
      <c r="A61" s="33" t="s">
        <v>47</v>
      </c>
      <c r="B61" s="27"/>
      <c r="C61" s="28">
        <v>3020</v>
      </c>
      <c r="D61" s="28">
        <v>2448</v>
      </c>
      <c r="E61" s="28">
        <v>2937</v>
      </c>
      <c r="F61" s="29"/>
      <c r="G61" s="29"/>
      <c r="H61" s="128">
        <v>8.459</v>
      </c>
      <c r="I61" s="128">
        <v>4.412</v>
      </c>
      <c r="J61" s="128">
        <v>6.299</v>
      </c>
      <c r="K61" s="30"/>
    </row>
    <row r="62" spans="1:11" s="31" customFormat="1" ht="11.25" customHeight="1">
      <c r="A62" s="33" t="s">
        <v>48</v>
      </c>
      <c r="B62" s="27"/>
      <c r="C62" s="28">
        <v>3038</v>
      </c>
      <c r="D62" s="28">
        <v>3038</v>
      </c>
      <c r="E62" s="28">
        <v>3013</v>
      </c>
      <c r="F62" s="29"/>
      <c r="G62" s="29"/>
      <c r="H62" s="128">
        <v>5.795</v>
      </c>
      <c r="I62" s="128">
        <v>4.165</v>
      </c>
      <c r="J62" s="128">
        <v>5.671</v>
      </c>
      <c r="K62" s="30"/>
    </row>
    <row r="63" spans="1:11" s="31" customFormat="1" ht="11.25" customHeight="1">
      <c r="A63" s="33" t="s">
        <v>49</v>
      </c>
      <c r="B63" s="27"/>
      <c r="C63" s="28">
        <v>8314</v>
      </c>
      <c r="D63" s="28">
        <v>8314</v>
      </c>
      <c r="E63" s="28">
        <v>8014</v>
      </c>
      <c r="F63" s="29"/>
      <c r="G63" s="29"/>
      <c r="H63" s="128">
        <v>27.495</v>
      </c>
      <c r="I63" s="128">
        <v>16.421</v>
      </c>
      <c r="J63" s="128">
        <v>16.421</v>
      </c>
      <c r="K63" s="30"/>
    </row>
    <row r="64" spans="1:11" s="22" customFormat="1" ht="11.25" customHeight="1">
      <c r="A64" s="34" t="s">
        <v>50</v>
      </c>
      <c r="B64" s="35"/>
      <c r="C64" s="36">
        <v>14372</v>
      </c>
      <c r="D64" s="36">
        <v>13800</v>
      </c>
      <c r="E64" s="36">
        <v>13964</v>
      </c>
      <c r="F64" s="37">
        <v>101.18840579710145</v>
      </c>
      <c r="G64" s="38"/>
      <c r="H64" s="129">
        <v>41.749</v>
      </c>
      <c r="I64" s="130">
        <v>24.997999999999998</v>
      </c>
      <c r="J64" s="130">
        <v>28.391</v>
      </c>
      <c r="K64" s="39">
        <f>IF(I64&gt;0,100*J64/I64,0)</f>
        <v>113.57308584686776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8"/>
      <c r="I65" s="128"/>
      <c r="J65" s="128"/>
      <c r="K65" s="30"/>
    </row>
    <row r="66" spans="1:11" s="22" customFormat="1" ht="11.25" customHeight="1">
      <c r="A66" s="34" t="s">
        <v>51</v>
      </c>
      <c r="B66" s="35"/>
      <c r="C66" s="36">
        <v>20158</v>
      </c>
      <c r="D66" s="36">
        <v>20359.58</v>
      </c>
      <c r="E66" s="36">
        <v>20030</v>
      </c>
      <c r="F66" s="37">
        <v>98.38120432739771</v>
      </c>
      <c r="G66" s="38"/>
      <c r="H66" s="129">
        <v>46.11</v>
      </c>
      <c r="I66" s="130">
        <v>57.648</v>
      </c>
      <c r="J66" s="130">
        <v>24.48</v>
      </c>
      <c r="K66" s="39">
        <v>42.464612822647794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8"/>
      <c r="I67" s="128"/>
      <c r="J67" s="128"/>
      <c r="K67" s="30"/>
    </row>
    <row r="68" spans="1:11" s="31" customFormat="1" ht="11.25" customHeight="1">
      <c r="A68" s="33" t="s">
        <v>52</v>
      </c>
      <c r="B68" s="27"/>
      <c r="C68" s="28">
        <v>51544</v>
      </c>
      <c r="D68" s="28">
        <v>46600</v>
      </c>
      <c r="E68" s="28">
        <v>45850</v>
      </c>
      <c r="F68" s="29"/>
      <c r="G68" s="29"/>
      <c r="H68" s="128">
        <v>139.339</v>
      </c>
      <c r="I68" s="128">
        <v>116</v>
      </c>
      <c r="J68" s="128">
        <v>117.3</v>
      </c>
      <c r="K68" s="30"/>
    </row>
    <row r="69" spans="1:11" s="31" customFormat="1" ht="11.25" customHeight="1">
      <c r="A69" s="33" t="s">
        <v>53</v>
      </c>
      <c r="B69" s="27"/>
      <c r="C69" s="28">
        <v>712</v>
      </c>
      <c r="D69" s="28">
        <v>640</v>
      </c>
      <c r="E69" s="28">
        <v>700</v>
      </c>
      <c r="F69" s="29"/>
      <c r="G69" s="29"/>
      <c r="H69" s="128">
        <v>1.528</v>
      </c>
      <c r="I69" s="128">
        <v>1.26</v>
      </c>
      <c r="J69" s="128">
        <v>1.48</v>
      </c>
      <c r="K69" s="30"/>
    </row>
    <row r="70" spans="1:11" s="22" customFormat="1" ht="11.25" customHeight="1">
      <c r="A70" s="34" t="s">
        <v>54</v>
      </c>
      <c r="B70" s="35"/>
      <c r="C70" s="36">
        <v>52256</v>
      </c>
      <c r="D70" s="36">
        <v>47240</v>
      </c>
      <c r="E70" s="36">
        <v>46550</v>
      </c>
      <c r="F70" s="37">
        <v>98.53937341236241</v>
      </c>
      <c r="G70" s="38"/>
      <c r="H70" s="129">
        <v>140.867</v>
      </c>
      <c r="I70" s="130">
        <v>117.26</v>
      </c>
      <c r="J70" s="130">
        <v>118.78</v>
      </c>
      <c r="K70" s="39">
        <v>101.29626471089885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8"/>
      <c r="I71" s="128"/>
      <c r="J71" s="128"/>
      <c r="K71" s="30"/>
    </row>
    <row r="72" spans="1:11" s="31" customFormat="1" ht="11.25" customHeight="1">
      <c r="A72" s="33" t="s">
        <v>55</v>
      </c>
      <c r="B72" s="27"/>
      <c r="C72" s="28">
        <v>8296</v>
      </c>
      <c r="D72" s="28">
        <v>7854</v>
      </c>
      <c r="E72" s="28">
        <v>7854</v>
      </c>
      <c r="F72" s="29"/>
      <c r="G72" s="29"/>
      <c r="H72" s="128">
        <v>11.588</v>
      </c>
      <c r="I72" s="128">
        <v>8.813</v>
      </c>
      <c r="J72" s="128">
        <v>8.813</v>
      </c>
      <c r="K72" s="30"/>
    </row>
    <row r="73" spans="1:11" s="31" customFormat="1" ht="11.25" customHeight="1">
      <c r="A73" s="33" t="s">
        <v>56</v>
      </c>
      <c r="B73" s="27"/>
      <c r="C73" s="28">
        <v>10103</v>
      </c>
      <c r="D73" s="28">
        <v>6880</v>
      </c>
      <c r="E73" s="28">
        <v>6870</v>
      </c>
      <c r="F73" s="29"/>
      <c r="G73" s="29"/>
      <c r="H73" s="128">
        <v>27.344</v>
      </c>
      <c r="I73" s="128">
        <v>20.494</v>
      </c>
      <c r="J73" s="128">
        <v>20.464</v>
      </c>
      <c r="K73" s="30"/>
    </row>
    <row r="74" spans="1:11" s="31" customFormat="1" ht="11.25" customHeight="1">
      <c r="A74" s="33" t="s">
        <v>57</v>
      </c>
      <c r="B74" s="27"/>
      <c r="C74" s="28">
        <v>18245</v>
      </c>
      <c r="D74" s="28">
        <v>13583</v>
      </c>
      <c r="E74" s="28">
        <v>14500</v>
      </c>
      <c r="F74" s="29"/>
      <c r="G74" s="29"/>
      <c r="H74" s="128">
        <v>40.438</v>
      </c>
      <c r="I74" s="128">
        <v>28.912</v>
      </c>
      <c r="J74" s="128">
        <v>31.275</v>
      </c>
      <c r="K74" s="30"/>
    </row>
    <row r="75" spans="1:11" s="31" customFormat="1" ht="11.25" customHeight="1">
      <c r="A75" s="33" t="s">
        <v>58</v>
      </c>
      <c r="B75" s="27"/>
      <c r="C75" s="28">
        <v>35705</v>
      </c>
      <c r="D75" s="28">
        <v>31914</v>
      </c>
      <c r="E75" s="28">
        <v>33725</v>
      </c>
      <c r="F75" s="29"/>
      <c r="G75" s="29"/>
      <c r="H75" s="128">
        <v>54.9</v>
      </c>
      <c r="I75" s="128">
        <v>49.104</v>
      </c>
      <c r="J75" s="128">
        <v>46.026</v>
      </c>
      <c r="K75" s="30"/>
    </row>
    <row r="76" spans="1:11" s="31" customFormat="1" ht="11.25" customHeight="1">
      <c r="A76" s="33" t="s">
        <v>59</v>
      </c>
      <c r="B76" s="27"/>
      <c r="C76" s="28">
        <v>1423</v>
      </c>
      <c r="D76" s="28">
        <v>660</v>
      </c>
      <c r="E76" s="28">
        <v>660</v>
      </c>
      <c r="F76" s="29"/>
      <c r="G76" s="29"/>
      <c r="H76" s="128">
        <v>4.949</v>
      </c>
      <c r="I76" s="128">
        <v>1.725</v>
      </c>
      <c r="J76" s="128">
        <v>2.067</v>
      </c>
      <c r="K76" s="30"/>
    </row>
    <row r="77" spans="1:11" s="31" customFormat="1" ht="11.25" customHeight="1">
      <c r="A77" s="33" t="s">
        <v>60</v>
      </c>
      <c r="B77" s="27"/>
      <c r="C77" s="28">
        <v>6306</v>
      </c>
      <c r="D77" s="28">
        <v>5533</v>
      </c>
      <c r="E77" s="28">
        <v>5504</v>
      </c>
      <c r="F77" s="29"/>
      <c r="G77" s="29"/>
      <c r="H77" s="128">
        <v>13.853</v>
      </c>
      <c r="I77" s="128">
        <v>9.459</v>
      </c>
      <c r="J77" s="128">
        <v>9.542</v>
      </c>
      <c r="K77" s="30"/>
    </row>
    <row r="78" spans="1:11" s="31" customFormat="1" ht="11.25" customHeight="1">
      <c r="A78" s="33" t="s">
        <v>61</v>
      </c>
      <c r="B78" s="27"/>
      <c r="C78" s="28">
        <v>12202</v>
      </c>
      <c r="D78" s="28">
        <v>9936</v>
      </c>
      <c r="E78" s="28">
        <v>9850</v>
      </c>
      <c r="F78" s="29"/>
      <c r="G78" s="29"/>
      <c r="H78" s="128">
        <v>31.066</v>
      </c>
      <c r="I78" s="128">
        <v>23.886</v>
      </c>
      <c r="J78" s="128">
        <v>21.685</v>
      </c>
      <c r="K78" s="30"/>
    </row>
    <row r="79" spans="1:11" s="31" customFormat="1" ht="11.25" customHeight="1">
      <c r="A79" s="33" t="s">
        <v>62</v>
      </c>
      <c r="B79" s="27"/>
      <c r="C79" s="28">
        <v>19380</v>
      </c>
      <c r="D79" s="28">
        <v>14200</v>
      </c>
      <c r="E79" s="28">
        <v>14200</v>
      </c>
      <c r="F79" s="29"/>
      <c r="G79" s="29"/>
      <c r="H79" s="128">
        <v>59.938</v>
      </c>
      <c r="I79" s="128">
        <v>35.358</v>
      </c>
      <c r="J79" s="128">
        <v>35.358</v>
      </c>
      <c r="K79" s="30"/>
    </row>
    <row r="80" spans="1:11" s="22" customFormat="1" ht="11.25" customHeight="1">
      <c r="A80" s="40" t="s">
        <v>63</v>
      </c>
      <c r="B80" s="35"/>
      <c r="C80" s="36">
        <v>111660</v>
      </c>
      <c r="D80" s="36">
        <v>90560</v>
      </c>
      <c r="E80" s="36">
        <v>93163</v>
      </c>
      <c r="F80" s="37">
        <v>102.87433745583039</v>
      </c>
      <c r="G80" s="38"/>
      <c r="H80" s="129">
        <v>244.07600000000002</v>
      </c>
      <c r="I80" s="130">
        <v>177.751</v>
      </c>
      <c r="J80" s="130">
        <v>175.23000000000002</v>
      </c>
      <c r="K80" s="39">
        <v>98.58172387215824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8"/>
      <c r="I81" s="128"/>
      <c r="J81" s="128"/>
      <c r="K81" s="30"/>
    </row>
    <row r="82" spans="1:11" s="31" customFormat="1" ht="11.25" customHeight="1">
      <c r="A82" s="33" t="s">
        <v>64</v>
      </c>
      <c r="B82" s="27"/>
      <c r="C82" s="28">
        <v>62</v>
      </c>
      <c r="D82" s="28">
        <v>62</v>
      </c>
      <c r="E82" s="28">
        <v>58</v>
      </c>
      <c r="F82" s="29"/>
      <c r="G82" s="29"/>
      <c r="H82" s="128">
        <v>0.092</v>
      </c>
      <c r="I82" s="128">
        <v>0.092</v>
      </c>
      <c r="J82" s="128">
        <v>0.093</v>
      </c>
      <c r="K82" s="30"/>
    </row>
    <row r="83" spans="1:11" s="31" customFormat="1" ht="11.25" customHeight="1">
      <c r="A83" s="33" t="s">
        <v>65</v>
      </c>
      <c r="B83" s="27"/>
      <c r="C83" s="28">
        <v>41</v>
      </c>
      <c r="D83" s="28">
        <v>41</v>
      </c>
      <c r="E83" s="28">
        <v>33</v>
      </c>
      <c r="F83" s="29"/>
      <c r="G83" s="29"/>
      <c r="H83" s="128">
        <v>0.039</v>
      </c>
      <c r="I83" s="128">
        <v>0.039</v>
      </c>
      <c r="J83" s="128">
        <v>0.034</v>
      </c>
      <c r="K83" s="30"/>
    </row>
    <row r="84" spans="1:11" s="22" customFormat="1" ht="11.25" customHeight="1">
      <c r="A84" s="34" t="s">
        <v>66</v>
      </c>
      <c r="B84" s="35"/>
      <c r="C84" s="36">
        <v>103</v>
      </c>
      <c r="D84" s="36">
        <v>103</v>
      </c>
      <c r="E84" s="36">
        <v>91</v>
      </c>
      <c r="F84" s="37">
        <v>88.3495145631068</v>
      </c>
      <c r="G84" s="38"/>
      <c r="H84" s="129">
        <v>0.131</v>
      </c>
      <c r="I84" s="130">
        <v>0.131</v>
      </c>
      <c r="J84" s="130">
        <v>0.127</v>
      </c>
      <c r="K84" s="39">
        <v>96.94656488549617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8"/>
      <c r="I85" s="128"/>
      <c r="J85" s="128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1"/>
      <c r="I86" s="132"/>
      <c r="J86" s="132"/>
      <c r="K86" s="44"/>
    </row>
    <row r="87" spans="1:11" s="22" customFormat="1" ht="11.25" customHeight="1">
      <c r="A87" s="45" t="s">
        <v>67</v>
      </c>
      <c r="B87" s="46"/>
      <c r="C87" s="47">
        <v>2514561</v>
      </c>
      <c r="D87" s="47">
        <v>2387770.58</v>
      </c>
      <c r="E87" s="47">
        <v>2411592</v>
      </c>
      <c r="F87" s="48">
        <v>100.99764274673323</v>
      </c>
      <c r="G87" s="38"/>
      <c r="H87" s="133">
        <v>8863.659000000001</v>
      </c>
      <c r="I87" s="134">
        <v>6691.2</v>
      </c>
      <c r="J87" s="134">
        <v>7398.428184406861</v>
      </c>
      <c r="K87" s="48">
        <f>IF(I87&gt;0,100*J87/I87,0)</f>
        <v>110.56952690708485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2023-04-27T13:10:32Z</cp:lastPrinted>
  <dcterms:created xsi:type="dcterms:W3CDTF">2023-04-13T10:41:52Z</dcterms:created>
  <dcterms:modified xsi:type="dcterms:W3CDTF">2023-04-27T13:11:12Z</dcterms:modified>
  <cp:category/>
  <cp:version/>
  <cp:contentType/>
  <cp:contentStatus/>
</cp:coreProperties>
</file>