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0" yWindow="2380" windowWidth="17310" windowHeight="3760" firstSheet="37" activeTab="43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arr9roz" sheetId="13" r:id="rId13"/>
    <sheet name="hab10cas" sheetId="14" r:id="rId14"/>
    <sheet name="len11jas" sheetId="15" r:id="rId15"/>
    <sheet name="gar12zos" sheetId="16" r:id="rId16"/>
    <sheet name="vez13eza" sheetId="17" r:id="rId17"/>
    <sheet name="yer14ros" sheetId="18" r:id="rId18"/>
    <sheet name="pat15ana" sheetId="19" r:id="rId19"/>
    <sheet name="pat16ana" sheetId="20" r:id="rId20"/>
    <sheet name="pat17ión" sheetId="21" r:id="rId21"/>
    <sheet name="gir18sol" sheetId="22" r:id="rId22"/>
    <sheet name="col19lza" sheetId="23" r:id="rId23"/>
    <sheet name="vez20aje" sheetId="24" r:id="rId24"/>
    <sheet name="lec21tal" sheetId="25" r:id="rId25"/>
    <sheet name="tom22-V)" sheetId="26" r:id="rId26"/>
    <sheet name="tom23rva" sheetId="27" r:id="rId27"/>
    <sheet name="fre24són" sheetId="28" r:id="rId28"/>
    <sheet name="alc25ofa" sheetId="29" r:id="rId29"/>
    <sheet name="ceb26osa" sheetId="30" r:id="rId30"/>
    <sheet name="ceb27ano" sheetId="31" r:id="rId31"/>
    <sheet name="esp28cas" sheetId="32" r:id="rId32"/>
    <sheet name="cha29ñón" sheetId="33" r:id="rId33"/>
    <sheet name="otr30tas" sheetId="34" r:id="rId34"/>
    <sheet name="bró31oli" sheetId="35" r:id="rId35"/>
    <sheet name="cal32cín" sheetId="36" r:id="rId36"/>
    <sheet name="zan33ria" sheetId="37" r:id="rId37"/>
    <sheet name="nar34lce" sheetId="38" r:id="rId38"/>
    <sheet name="lim35món" sheetId="39" r:id="rId39"/>
    <sheet name="pom36elo" sheetId="40" r:id="rId40"/>
    <sheet name="plá37ano" sheetId="41" r:id="rId41"/>
    <sheet name="fra38esa" sheetId="42" r:id="rId42"/>
    <sheet name="ace39ara" sheetId="43" r:id="rId43"/>
    <sheet name="ace40ite" sheetId="44" r:id="rId44"/>
    <sheet name="Hoja_del_programa" sheetId="45" r:id="rId45"/>
  </sheets>
  <externalReferences>
    <externalReference r:id="rId48"/>
    <externalReference r:id="rId49"/>
  </externalReferences>
  <definedNames>
    <definedName name="_xlnm.Print_Area" localSheetId="1">'índice'!$A$1:$I$78</definedName>
    <definedName name="_xlnm.Print_Area" localSheetId="0">'portada'!$A$1:$K$70</definedName>
    <definedName name="_xlnm.Print_Area" localSheetId="2">'resumen nacional'!$A$1:$AB$97</definedName>
    <definedName name="_xlnm.Print_Area" localSheetId="26">'tom23rva'!$A$1:$K$89</definedName>
    <definedName name="_xlnm.Print_Area" localSheetId="23">'vez20aje'!$A$1:$K$89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derno" localSheetId="42">'ace39ara'!#REF!</definedName>
    <definedName name="Menú_cuaderno" localSheetId="43">'ace40ite'!#REF!</definedName>
    <definedName name="Menú_cuaderno" localSheetId="28">'alc25ofa'!#REF!</definedName>
    <definedName name="Menú_cuaderno" localSheetId="12">'arr9roz'!#REF!</definedName>
    <definedName name="Menú_cuaderno" localSheetId="9">'ave6ena'!#REF!</definedName>
    <definedName name="Menú_cuaderno" localSheetId="34">'bró31oli'!#REF!</definedName>
    <definedName name="Menú_cuaderno" localSheetId="35">'cal32cín'!#REF!</definedName>
    <definedName name="Menú_cuaderno" localSheetId="29">'ceb26osa'!#REF!</definedName>
    <definedName name="Menú_cuaderno" localSheetId="30">'ceb27ano'!#REF!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32">'cha29ñón'!#REF!</definedName>
    <definedName name="Menú_cuaderno" localSheetId="22">'col19lza'!#REF!</definedName>
    <definedName name="Menú_cuaderno" localSheetId="31">'esp28cas'!#REF!</definedName>
    <definedName name="Menú_cuaderno" localSheetId="41">'fra38esa'!#REF!</definedName>
    <definedName name="Menú_cuaderno" localSheetId="27">'fre24són'!#REF!</definedName>
    <definedName name="Menú_cuaderno" localSheetId="15">'gar12zos'!#REF!</definedName>
    <definedName name="Menú_cuaderno" localSheetId="21">'gir18sol'!#REF!</definedName>
    <definedName name="Menú_cuaderno" localSheetId="13">'hab10cas'!#REF!</definedName>
    <definedName name="Menú_cuaderno" localSheetId="24">'lec21tal'!#REF!</definedName>
    <definedName name="Menú_cuaderno" localSheetId="14">'len11jas'!#REF!</definedName>
    <definedName name="Menú_cuaderno" localSheetId="38">'lim35món'!#REF!</definedName>
    <definedName name="Menú_cuaderno" localSheetId="37">'nar34lce'!#REF!</definedName>
    <definedName name="Menú_cuaderno" localSheetId="33">'otr30tas'!#REF!</definedName>
    <definedName name="Menú_cuaderno" localSheetId="18">'pat15ana'!#REF!</definedName>
    <definedName name="Menú_cuaderno" localSheetId="19">'pat16ana'!#REF!</definedName>
    <definedName name="Menú_cuaderno" localSheetId="20">'pat17ión'!#REF!</definedName>
    <definedName name="Menú_cuaderno" localSheetId="40">'plá37ano'!#REF!</definedName>
    <definedName name="Menú_cuaderno" localSheetId="39">'pom36elo'!#REF!</definedName>
    <definedName name="Menú_cuaderno" localSheetId="0">'[2]tri0ndo'!#REF!</definedName>
    <definedName name="Menú_cuaderno" localSheetId="25">'tom22-V)'!#REF!</definedName>
    <definedName name="Menú_cuaderno" localSheetId="26">'tom23rva'!#REF!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 localSheetId="16">'vez13eza'!#REF!</definedName>
    <definedName name="Menú_cuaderno" localSheetId="23">'vez20aje'!#REF!</definedName>
    <definedName name="Menú_cuaderno" localSheetId="17">'yer14ros'!#REF!</definedName>
    <definedName name="Menú_cuaderno" localSheetId="36">'zan33ria'!#REF!</definedName>
    <definedName name="Menú_cuaderno">'tri0ndo'!#REF!</definedName>
    <definedName name="Menú_índice">'índice'!$A$89:$D$106</definedName>
    <definedName name="Menú_portada" localSheetId="0">'portada'!$A$77:$D$90</definedName>
    <definedName name="Menú_portada">#REF!</definedName>
    <definedName name="Menú_resumen">'resumen nacional'!$A$167:$D$180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<sst xmlns="http://schemas.openxmlformats.org/spreadsheetml/2006/main" count="3230" uniqueCount="317">
  <si>
    <t>NO BORRAR ESTA HOJA YA QUE SU PRESENCIA ES NECESARIA PARA EL FUNCIONAMIENTO DEL PROGRAMA</t>
  </si>
  <si>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</si>
  <si>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</si>
  <si>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</si>
  <si>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</si>
  <si>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</si>
  <si>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</si>
  <si>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</si>
  <si>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</si>
  <si>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</si>
  <si>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</si>
  <si>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</si>
  <si>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</si>
  <si>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</si>
  <si>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</si>
  <si>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</si>
  <si>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</si>
  <si>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</si>
  <si>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</si>
  <si>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</si>
  <si>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</si>
  <si>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</si>
  <si>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</si>
  <si>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</si>
  <si>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</si>
  <si>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</si>
  <si>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</si>
  <si>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</si>
  <si>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</si>
  <si>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</si>
  <si>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</si>
  <si>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</si>
  <si>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</si>
  <si>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</si>
  <si>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</si>
  <si>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</si>
  <si>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</si>
  <si>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</si>
  <si>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</si>
  <si>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</si>
  <si>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</si>
  <si>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</si>
  <si>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</si>
  <si>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</si>
  <si>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</si>
  <si>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</si>
  <si>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</si>
  <si>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</si>
  <si>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</si>
  <si>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</si>
  <si>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</si>
  <si>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</si>
  <si>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</si>
  <si>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</si>
  <si>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</si>
  <si>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</si>
  <si>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</si>
  <si>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</si>
  <si>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</si>
  <si>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</si>
  <si>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</si>
  <si>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</si>
  <si>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</si>
  <si>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</si>
  <si>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</si>
  <si>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</si>
  <si>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</si>
  <si>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</si>
  <si>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</si>
  <si>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</si>
  <si>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2017 FEBRERO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</si>
  <si>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</si>
  <si>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</si>
  <si>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</si>
  <si>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</si>
  <si>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</si>
  <si>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</si>
  <si>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</si>
  <si>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</si>
  <si>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HABAS SECAS</t>
  </si>
  <si>
    <t>LENTEJAS</t>
  </si>
  <si>
    <t>GARBANZOS</t>
  </si>
  <si>
    <t>VEZA</t>
  </si>
  <si>
    <t>YEROS</t>
  </si>
  <si>
    <t>PATATA EXTRATEMPRANA</t>
  </si>
  <si>
    <t>PATATA TEMPRANA</t>
  </si>
  <si>
    <t>PATATA MEDIA ESTACIÓN</t>
  </si>
  <si>
    <t>GIRASOL</t>
  </si>
  <si>
    <t>COLZA</t>
  </si>
  <si>
    <t>LECHUGA TOTAL</t>
  </si>
  <si>
    <t>TOMATE (REC. 1-I/31-V)</t>
  </si>
  <si>
    <t>FRESA Y FRESÓN</t>
  </si>
  <si>
    <t>ALCACHOFA</t>
  </si>
  <si>
    <t>CEBOLLA BABOSA</t>
  </si>
  <si>
    <t>CEBOLLA GRANO Y MEDIO GRANO</t>
  </si>
  <si>
    <t>ESPINACAS</t>
  </si>
  <si>
    <t>CHAMPIÑÓN</t>
  </si>
  <si>
    <t>OTRAS SETAS</t>
  </si>
  <si>
    <t>BRÓCOLI</t>
  </si>
  <si>
    <t>CALABACÍN</t>
  </si>
  <si>
    <t>ZANAHORIA</t>
  </si>
  <si>
    <t>NARANJA DULCE</t>
  </si>
  <si>
    <t>LIMÓN</t>
  </si>
  <si>
    <t>POMELO</t>
  </si>
  <si>
    <t>PLÁTANO</t>
  </si>
  <si>
    <t>FRAMBUESA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</si>
  <si>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</si>
  <si>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</si>
  <si>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</si>
  <si>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</si>
  <si>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</si>
  <si>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</si>
  <si>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</si>
  <si>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</si>
  <si>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</si>
  <si>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FEBRERO 2017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</si>
  <si>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</si>
  <si>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</si>
  <si>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</si>
  <si>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</si>
  <si>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</si>
  <si>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</si>
  <si>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</si>
  <si>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</si>
  <si>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</si>
  <si>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</si>
  <si>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</si>
  <si>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</si>
  <si>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</si>
  <si>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</si>
  <si>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</si>
  <si>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</si>
  <si>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</si>
  <si>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</si>
  <si>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</si>
  <si>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</si>
  <si>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</si>
  <si>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</si>
  <si>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</si>
  <si>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</si>
  <si>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</si>
  <si>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</si>
  <si>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</si>
  <si>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</si>
  <si>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</si>
  <si>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</si>
  <si>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girasol</t>
  </si>
  <si>
    <t>soja</t>
  </si>
  <si>
    <t>colza</t>
  </si>
  <si>
    <t>CULTIVOS FORRAJEROS</t>
  </si>
  <si>
    <t>HORTALIZAS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</si>
  <si>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</si>
  <si>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</si>
  <si>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</si>
  <si>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</si>
  <si>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</si>
  <si>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</si>
  <si>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</si>
  <si>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</si>
  <si>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</si>
  <si>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</si>
  <si>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</si>
  <si>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</si>
  <si>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</si>
  <si>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</si>
  <si>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</si>
  <si>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</si>
  <si>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</si>
  <si>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</si>
  <si>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</si>
  <si>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escarolas</t>
  </si>
  <si>
    <t>espinacas</t>
  </si>
  <si>
    <t>brócoli</t>
  </si>
  <si>
    <t>apio</t>
  </si>
  <si>
    <t>pepino</t>
  </si>
  <si>
    <t>berenjena</t>
  </si>
  <si>
    <t>calabaza</t>
  </si>
  <si>
    <t>calabacín</t>
  </si>
  <si>
    <t>zanahoria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</si>
  <si>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</si>
  <si>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</si>
  <si>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</si>
  <si>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</si>
  <si>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</si>
  <si>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</si>
  <si>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</si>
  <si>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</si>
  <si>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</si>
  <si>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</si>
  <si>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</si>
  <si>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</si>
  <si>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</si>
  <si>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</si>
  <si>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</si>
  <si>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</si>
  <si>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</si>
  <si>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</si>
  <si>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</si>
  <si>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</si>
  <si>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</si>
  <si>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</si>
  <si>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</si>
  <si>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</si>
  <si>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uva vinificación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</si>
  <si>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</si>
  <si>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</si>
  <si>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</si>
  <si>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</si>
  <si>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</si>
  <si>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</si>
  <si>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</si>
  <si>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</si>
  <si>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</si>
  <si>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</si>
  <si>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</si>
  <si>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</si>
  <si>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</si>
  <si>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</si>
  <si>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</si>
  <si>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</si>
  <si>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</si>
  <si>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arroz</t>
  </si>
  <si>
    <t xml:space="preserve"> habas secas</t>
  </si>
  <si>
    <t xml:space="preserve"> lentejas</t>
  </si>
  <si>
    <t xml:space="preserve"> garbanzos</t>
  </si>
  <si>
    <t xml:space="preserve"> veza</t>
  </si>
  <si>
    <t xml:space="preserve"> yeros</t>
  </si>
  <si>
    <t xml:space="preserve"> patata extratemprana</t>
  </si>
  <si>
    <t xml:space="preserve"> patata temprana</t>
  </si>
  <si>
    <t xml:space="preserve"> patata media estación</t>
  </si>
  <si>
    <t xml:space="preserve"> girasol</t>
  </si>
  <si>
    <t xml:space="preserve"> colza</t>
  </si>
  <si>
    <t xml:space="preserve"> veza para forraje</t>
  </si>
  <si>
    <t xml:space="preserve"> lechuga total</t>
  </si>
  <si>
    <t xml:space="preserve"> tomate (rec. 1-i/31-v)</t>
  </si>
  <si>
    <t xml:space="preserve"> tomate conserva</t>
  </si>
  <si>
    <t xml:space="preserve"> fresa y fresón</t>
  </si>
  <si>
    <t xml:space="preserve"> alcachofa</t>
  </si>
  <si>
    <t xml:space="preserve"> cebolla babosa</t>
  </si>
  <si>
    <t xml:space="preserve"> cebolla grano y medio grano</t>
  </si>
  <si>
    <t xml:space="preserve"> espinacas</t>
  </si>
  <si>
    <t xml:space="preserve"> champiñón</t>
  </si>
  <si>
    <t xml:space="preserve"> otras setas</t>
  </si>
  <si>
    <t xml:space="preserve"> brócoli</t>
  </si>
  <si>
    <t xml:space="preserve"> calabacín</t>
  </si>
  <si>
    <t xml:space="preserve"> zanahoria</t>
  </si>
  <si>
    <t xml:space="preserve"> naranja dulce</t>
  </si>
  <si>
    <t xml:space="preserve"> limón</t>
  </si>
  <si>
    <t xml:space="preserve"> pomelo</t>
  </si>
  <si>
    <t xml:space="preserve"> plátano</t>
  </si>
  <si>
    <t xml:space="preserve"> frambuesa</t>
  </si>
  <si>
    <t xml:space="preserve"> aceituna de almazara</t>
  </si>
  <si>
    <t xml:space="preserve"> aceite</t>
  </si>
  <si>
    <t xml:space="preserve"> </t>
  </si>
  <si>
    <t>DEFINITIVO</t>
  </si>
  <si>
    <t>DEFINIT.</t>
  </si>
  <si>
    <t xml:space="preserve"> Notas: 1. En Madrid sin actualizar información por falta de envío de datos por la comunidad autónoma</t>
  </si>
  <si>
    <t xml:space="preserve"> Notas: En Madrid sin actualizar información por falta de envío de datos por la comunidad autónoma</t>
  </si>
  <si>
    <t>(1) Mes al que corresponde la última estimación</t>
  </si>
  <si>
    <t>MES (1)</t>
  </si>
  <si>
    <t>arroz (2)</t>
  </si>
  <si>
    <t>(2) Arroz cáscara</t>
  </si>
  <si>
    <t>ARROZ (*)</t>
  </si>
  <si>
    <t>(*) Arroz cáscara</t>
  </si>
  <si>
    <t>algodón (3)</t>
  </si>
  <si>
    <t>(3) Producción bruta para fibra</t>
  </si>
  <si>
    <t>(4) Tabaco seco no fermentado</t>
  </si>
  <si>
    <t>tabaco (4)</t>
  </si>
  <si>
    <t>(5) Producción en verde</t>
  </si>
  <si>
    <t>maíz forrajero (5)</t>
  </si>
  <si>
    <t>alfalfa (5)</t>
  </si>
  <si>
    <t>veza para forraje (5)</t>
  </si>
  <si>
    <t>VEZA PARA FORRAJE(*)</t>
  </si>
  <si>
    <t>(*) En verde</t>
  </si>
  <si>
    <t>tomate conserva (6)</t>
  </si>
  <si>
    <t>(6) Incluido en el tomate "de verano" (rec. 1-vi/30-ix)</t>
  </si>
  <si>
    <t>(8) Con vaina</t>
  </si>
  <si>
    <t>guisantes verdes (8)</t>
  </si>
  <si>
    <t>habas verdes (8)</t>
  </si>
  <si>
    <t>pimiento total (7)</t>
  </si>
  <si>
    <t>(7) Incluye el de conserva y el destinado a pimentón</t>
  </si>
  <si>
    <t>TOMATE CONSERVA (*)</t>
  </si>
  <si>
    <t xml:space="preserve">(*) Incluido en el tomate de verano (Rec. 1-VI a 30-IX) </t>
  </si>
  <si>
    <t>(9) La superficie se expresa en miles de áreas</t>
  </si>
  <si>
    <t>endivias (9)</t>
  </si>
  <si>
    <t>champiñón (9)</t>
  </si>
  <si>
    <t>otras setas (9)</t>
  </si>
  <si>
    <t>pepinillo (9)</t>
  </si>
  <si>
    <t>rábano (9)</t>
  </si>
  <si>
    <t>nabo (10)</t>
  </si>
  <si>
    <t>manzana total</t>
  </si>
  <si>
    <t>(10) Incluye los grelos pero no el nabo forrajero</t>
  </si>
  <si>
    <t>mandarina total (11)</t>
  </si>
  <si>
    <t>melocotón (12)</t>
  </si>
  <si>
    <t>(12) Incluye el paraguayo o "melocotón plano" y las "pavías", pero no las nectarinas</t>
  </si>
  <si>
    <t>(11) Satsumas, Clementinas e Híbridos de mandarina</t>
  </si>
  <si>
    <t>nuez (13)</t>
  </si>
  <si>
    <t>almendra (13)</t>
  </si>
  <si>
    <t>avellana (13)</t>
  </si>
  <si>
    <t>vino + mosto (14)</t>
  </si>
  <si>
    <t>(14) Producción total de Vino y Mosto en miles de Hectolitros. Incluye a los pequeños productores (autoconsumo) y los mostos concentrados convertidos a mosto natural, con coeficiente 3´5</t>
  </si>
  <si>
    <t>(15)Producción de uva, no de pasa</t>
  </si>
  <si>
    <t>uva pasa (15)</t>
  </si>
  <si>
    <t>cereales otoño invierno</t>
  </si>
  <si>
    <t>remolacha total</t>
  </si>
  <si>
    <t xml:space="preserve">            2. Datos INFOVI 2016 Vino + Mosto: 43.092.442 hl. No incluye a los pequeños productores (autoconsumo) ni los mostos concentrados </t>
  </si>
  <si>
    <t xml:space="preserve">(13) Los datos se dan con cáscara, no en grano. Coeficientes de conversión, según variedades: Almendra y Nuez: 3´3 - 4 , Avellana: 2 - 2´3 </t>
  </si>
  <si>
    <t>MINISTERIO DE AGRICULTURA Y PESCA, ALIMENTACIÓN Y MEDIO AMBIENTE</t>
  </si>
  <si>
    <t>SECRETARÍA GENERAL TÉCNICA</t>
  </si>
  <si>
    <t>SUBDIRECCIÓN GENERAL DE ESTADÍSTICA</t>
  </si>
  <si>
    <t>Área de Estadísticas Agroalimentarias Físicas</t>
  </si>
  <si>
    <t>AVANCES DE SUPERFICIES Y PRODUCCIONES AGRÍCOLAS</t>
  </si>
  <si>
    <t>ESTIMACIONES DE FEBRERO</t>
  </si>
  <si>
    <t xml:space="preserve"> DISPONIBLE EN LA WEB DEL MAPAMA:</t>
  </si>
  <si>
    <t xml:space="preserve">     http://www.mapama.es/</t>
  </si>
  <si>
    <t>FECHA:  28/02/2017</t>
  </si>
  <si>
    <t>contestarle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</si>
</sst>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0"/>
    <numFmt numFmtId="173" formatCode="000"/>
    <numFmt numFmtId="174" formatCode="#,##0.0"/>
    <numFmt numFmtId="175" formatCode="#,##0.0_);\(#,##0.0\)"/>
    <numFmt numFmtId="176" formatCode="0_)"/>
    <numFmt numFmtId="177" formatCode="#,##0.000"/>
    <numFmt numFmtId="178" formatCode="#,##0.00_);\(#,##0.00\)"/>
    <numFmt numFmtId="179" formatCode="#,##0.000_);\(#,##0.000\)"/>
    <numFmt numFmtId="180" formatCode="#,##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Courier"/>
      <family val="0"/>
    </font>
    <font>
      <sz val="8"/>
      <name val="Courier"/>
      <family val="0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03">
    <xf numFmtId="0" fontId="0" fillId="0" borderId="0" xfId="0" applyAlignment="1">
      <alignment/>
    </xf>
    <xf numFmtId="0" fontId="5" fillId="0" borderId="0" xfId="0" applyFont="1" applyAlignment="1">
      <alignment vertical="justify"/>
    </xf>
    <xf numFmtId="0" fontId="5" fillId="33" borderId="0" xfId="0" applyFont="1" applyFill="1" applyAlignment="1">
      <alignment vertical="justify"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justify"/>
    </xf>
    <xf numFmtId="0" fontId="6" fillId="33" borderId="0" xfId="0" applyFont="1" applyFill="1" applyBorder="1" applyAlignment="1" quotePrefix="1">
      <alignment horizontal="left" vertical="justify"/>
    </xf>
    <xf numFmtId="0" fontId="6" fillId="33" borderId="0" xfId="0" applyFont="1" applyFill="1" applyBorder="1" applyAlignment="1">
      <alignment horizontal="left" vertical="center"/>
    </xf>
    <xf numFmtId="0" fontId="7" fillId="34" borderId="10" xfId="0" applyFont="1" applyFill="1" applyBorder="1" applyAlignment="1" quotePrefix="1">
      <alignment horizontal="center" vertical="justify"/>
    </xf>
    <xf numFmtId="0" fontId="7" fillId="33" borderId="0" xfId="0" applyFont="1" applyFill="1" applyBorder="1" applyAlignment="1">
      <alignment vertical="justify"/>
    </xf>
    <xf numFmtId="0" fontId="7" fillId="33" borderId="0" xfId="0" applyFont="1" applyFill="1" applyAlignment="1">
      <alignment vertical="justify"/>
    </xf>
    <xf numFmtId="0" fontId="6" fillId="0" borderId="0" xfId="0" applyFont="1" applyAlignment="1">
      <alignment vertical="justify"/>
    </xf>
    <xf numFmtId="0" fontId="7" fillId="34" borderId="11" xfId="0" applyFont="1" applyFill="1" applyBorder="1" applyAlignment="1" quotePrefix="1">
      <alignment horizontal="center" vertical="justify"/>
    </xf>
    <xf numFmtId="0" fontId="7" fillId="34" borderId="12" xfId="0" applyFont="1" applyFill="1" applyBorder="1" applyAlignment="1">
      <alignment vertical="justify"/>
    </xf>
    <xf numFmtId="0" fontId="7" fillId="34" borderId="13" xfId="0" applyFont="1" applyFill="1" applyBorder="1" applyAlignment="1">
      <alignment vertical="justify"/>
    </xf>
    <xf numFmtId="0" fontId="7" fillId="34" borderId="14" xfId="0" applyFont="1" applyFill="1" applyBorder="1" applyAlignment="1">
      <alignment vertical="justify"/>
    </xf>
    <xf numFmtId="1" fontId="7" fillId="34" borderId="15" xfId="0" applyNumberFormat="1" applyFont="1" applyFill="1" applyBorder="1" applyAlignment="1">
      <alignment horizontal="center" vertical="justify"/>
    </xf>
    <xf numFmtId="1" fontId="7" fillId="34" borderId="16" xfId="0" applyNumberFormat="1" applyFont="1" applyFill="1" applyBorder="1" applyAlignment="1">
      <alignment horizontal="center" vertical="justify"/>
    </xf>
    <xf numFmtId="1" fontId="7" fillId="34" borderId="17" xfId="0" applyNumberFormat="1" applyFont="1" applyFill="1" applyBorder="1" applyAlignment="1">
      <alignment horizontal="center" vertical="justify"/>
    </xf>
    <xf numFmtId="1" fontId="7" fillId="33" borderId="0" xfId="0" applyNumberFormat="1" applyFont="1" applyFill="1" applyAlignment="1">
      <alignment horizontal="center" vertical="justify"/>
    </xf>
    <xf numFmtId="0" fontId="7" fillId="34" borderId="18" xfId="0" applyFont="1" applyFill="1" applyBorder="1" applyAlignment="1">
      <alignment vertical="justify"/>
    </xf>
    <xf numFmtId="0" fontId="7" fillId="34" borderId="12" xfId="0" applyFont="1" applyFill="1" applyBorder="1" applyAlignment="1">
      <alignment horizontal="center" vertical="justify"/>
    </xf>
    <xf numFmtId="0" fontId="7" fillId="34" borderId="13" xfId="0" applyFont="1" applyFill="1" applyBorder="1" applyAlignment="1">
      <alignment horizontal="center" vertical="justify"/>
    </xf>
    <xf numFmtId="0" fontId="7" fillId="34" borderId="14" xfId="0" applyFont="1" applyFill="1" applyBorder="1" applyAlignment="1">
      <alignment horizontal="center" vertical="justify"/>
    </xf>
    <xf numFmtId="0" fontId="7" fillId="33" borderId="0" xfId="0" applyFont="1" applyFill="1" applyAlignment="1">
      <alignment horizontal="center" vertical="justify"/>
    </xf>
    <xf numFmtId="0" fontId="5" fillId="33" borderId="19" xfId="0" applyFont="1" applyFill="1" applyBorder="1" applyAlignment="1">
      <alignment horizontal="fill" vertical="justify"/>
    </xf>
    <xf numFmtId="0" fontId="5" fillId="33" borderId="0" xfId="0" applyFont="1" applyFill="1" applyAlignment="1">
      <alignment horizontal="fill" vertical="justify"/>
    </xf>
    <xf numFmtId="0" fontId="5" fillId="33" borderId="0" xfId="0" applyFont="1" applyFill="1" applyBorder="1" applyAlignment="1">
      <alignment horizontal="fill" vertical="justify"/>
    </xf>
    <xf numFmtId="0" fontId="5" fillId="33" borderId="20" xfId="0" applyFont="1" applyFill="1" applyBorder="1" applyAlignment="1">
      <alignment horizontal="fill" vertical="justify"/>
    </xf>
    <xf numFmtId="0" fontId="1" fillId="33" borderId="19" xfId="0" applyFont="1" applyFill="1" applyBorder="1" applyAlignment="1" quotePrefix="1">
      <alignment horizontal="left" vertical="justify"/>
    </xf>
    <xf numFmtId="0" fontId="1" fillId="33" borderId="0" xfId="0" applyFont="1" applyFill="1" applyAlignment="1">
      <alignment vertical="justify"/>
    </xf>
    <xf numFmtId="3" fontId="1" fillId="33" borderId="0" xfId="0" applyNumberFormat="1" applyFont="1" applyFill="1" applyAlignment="1" applyProtection="1">
      <alignment vertical="justify"/>
      <protection/>
    </xf>
    <xf numFmtId="175" fontId="1" fillId="33" borderId="0" xfId="0" applyNumberFormat="1" applyFont="1" applyFill="1" applyAlignment="1" applyProtection="1">
      <alignment vertical="justify"/>
      <protection/>
    </xf>
    <xf numFmtId="175" fontId="1" fillId="33" borderId="20" xfId="0" applyNumberFormat="1" applyFont="1" applyFill="1" applyBorder="1" applyAlignment="1" applyProtection="1">
      <alignment vertical="justify"/>
      <protection/>
    </xf>
    <xf numFmtId="0" fontId="1" fillId="0" borderId="0" xfId="0" applyFont="1" applyAlignment="1">
      <alignment vertical="justify"/>
    </xf>
    <xf numFmtId="0" fontId="1" fillId="0" borderId="19" xfId="0" applyFont="1" applyBorder="1" applyAlignment="1">
      <alignment vertical="justify"/>
    </xf>
    <xf numFmtId="0" fontId="1" fillId="33" borderId="19" xfId="0" applyFont="1" applyFill="1" applyBorder="1" applyAlignment="1">
      <alignment vertical="justify"/>
    </xf>
    <xf numFmtId="0" fontId="7" fillId="34" borderId="21" xfId="0" applyFont="1" applyFill="1" applyBorder="1" applyAlignment="1">
      <alignment vertical="justify"/>
    </xf>
    <xf numFmtId="0" fontId="7" fillId="34" borderId="22" xfId="0" applyFont="1" applyFill="1" applyBorder="1" applyAlignment="1">
      <alignment vertical="justify"/>
    </xf>
    <xf numFmtId="3" fontId="7" fillId="34" borderId="22" xfId="0" applyNumberFormat="1" applyFont="1" applyFill="1" applyBorder="1" applyAlignment="1" applyProtection="1">
      <alignment vertical="justify"/>
      <protection/>
    </xf>
    <xf numFmtId="175" fontId="7" fillId="34" borderId="23" xfId="0" applyNumberFormat="1" applyFont="1" applyFill="1" applyBorder="1" applyAlignment="1" applyProtection="1">
      <alignment vertical="justify"/>
      <protection/>
    </xf>
    <xf numFmtId="175" fontId="7" fillId="33" borderId="0" xfId="0" applyNumberFormat="1" applyFont="1" applyFill="1" applyAlignment="1" applyProtection="1">
      <alignment vertical="justify"/>
      <protection/>
    </xf>
    <xf numFmtId="175" fontId="7" fillId="34" borderId="24" xfId="0" applyNumberFormat="1" applyFont="1" applyFill="1" applyBorder="1" applyAlignment="1" applyProtection="1">
      <alignment vertical="justify"/>
      <protection/>
    </xf>
    <xf numFmtId="0" fontId="7" fillId="0" borderId="0" xfId="0" applyFont="1" applyAlignment="1">
      <alignment vertical="justify"/>
    </xf>
    <xf numFmtId="0" fontId="7" fillId="34" borderId="21" xfId="0" applyFont="1" applyFill="1" applyBorder="1" applyAlignment="1" quotePrefix="1">
      <alignment horizontal="left" vertical="justify"/>
    </xf>
    <xf numFmtId="0" fontId="1" fillId="33" borderId="0" xfId="0" applyFont="1" applyFill="1" applyBorder="1" applyAlignment="1">
      <alignment vertical="justify"/>
    </xf>
    <xf numFmtId="3" fontId="1" fillId="33" borderId="0" xfId="0" applyNumberFormat="1" applyFont="1" applyFill="1" applyBorder="1" applyAlignment="1" applyProtection="1">
      <alignment vertical="justify"/>
      <protection/>
    </xf>
    <xf numFmtId="175" fontId="1" fillId="33" borderId="0" xfId="0" applyNumberFormat="1" applyFont="1" applyFill="1" applyBorder="1" applyAlignment="1" applyProtection="1">
      <alignment vertical="justify"/>
      <protection/>
    </xf>
    <xf numFmtId="0" fontId="1" fillId="34" borderId="25" xfId="0" applyFont="1" applyFill="1" applyBorder="1" applyAlignment="1">
      <alignment vertical="justify"/>
    </xf>
    <xf numFmtId="0" fontId="1" fillId="34" borderId="16" xfId="0" applyFont="1" applyFill="1" applyBorder="1" applyAlignment="1">
      <alignment vertical="justify"/>
    </xf>
    <xf numFmtId="3" fontId="1" fillId="34" borderId="16" xfId="0" applyNumberFormat="1" applyFont="1" applyFill="1" applyBorder="1" applyAlignment="1" applyProtection="1">
      <alignment vertical="justify"/>
      <protection/>
    </xf>
    <xf numFmtId="175" fontId="1" fillId="34" borderId="17" xfId="0" applyNumberFormat="1" applyFont="1" applyFill="1" applyBorder="1" applyAlignment="1" applyProtection="1">
      <alignment vertical="justify"/>
      <protection/>
    </xf>
    <xf numFmtId="0" fontId="7" fillId="34" borderId="19" xfId="0" applyFont="1" applyFill="1" applyBorder="1" applyAlignment="1">
      <alignment vertical="justify"/>
    </xf>
    <xf numFmtId="0" fontId="7" fillId="34" borderId="0" xfId="0" applyFont="1" applyFill="1" applyBorder="1" applyAlignment="1">
      <alignment vertical="justify"/>
    </xf>
    <xf numFmtId="3" fontId="7" fillId="34" borderId="0" xfId="0" applyNumberFormat="1" applyFont="1" applyFill="1" applyBorder="1" applyAlignment="1" applyProtection="1">
      <alignment vertical="justify"/>
      <protection/>
    </xf>
    <xf numFmtId="175" fontId="7" fillId="34" borderId="20" xfId="0" applyNumberFormat="1" applyFont="1" applyFill="1" applyBorder="1" applyAlignment="1" applyProtection="1">
      <alignment vertical="justify"/>
      <protection/>
    </xf>
    <xf numFmtId="0" fontId="0" fillId="34" borderId="26" xfId="0" applyFont="1" applyFill="1" applyBorder="1" applyAlignment="1">
      <alignment vertical="justify"/>
    </xf>
    <xf numFmtId="0" fontId="0" fillId="34" borderId="13" xfId="0" applyFont="1" applyFill="1" applyBorder="1" applyAlignment="1">
      <alignment vertical="justify"/>
    </xf>
    <xf numFmtId="3" fontId="0" fillId="34" borderId="13" xfId="0" applyNumberFormat="1" applyFont="1" applyFill="1" applyBorder="1" applyAlignment="1">
      <alignment vertical="justify"/>
    </xf>
    <xf numFmtId="0" fontId="0" fillId="34" borderId="14" xfId="0" applyFont="1" applyFill="1" applyBorder="1" applyAlignment="1">
      <alignment vertical="justify"/>
    </xf>
    <xf numFmtId="0" fontId="0" fillId="33" borderId="13" xfId="0" applyFont="1" applyFill="1" applyBorder="1" applyAlignment="1">
      <alignment vertical="justify"/>
    </xf>
    <xf numFmtId="174" fontId="0" fillId="34" borderId="12" xfId="0" applyNumberFormat="1" applyFont="1" applyFill="1" applyBorder="1" applyAlignment="1">
      <alignment vertical="justify"/>
    </xf>
    <xf numFmtId="174" fontId="0" fillId="34" borderId="13" xfId="0" applyNumberFormat="1" applyFont="1" applyFill="1" applyBorder="1" applyAlignment="1">
      <alignment vertical="justify"/>
    </xf>
    <xf numFmtId="0" fontId="0" fillId="0" borderId="0" xfId="0" applyFont="1" applyAlignment="1">
      <alignment vertical="justify"/>
    </xf>
    <xf numFmtId="37" fontId="0" fillId="0" borderId="0" xfId="0" applyNumberFormat="1" applyFont="1" applyAlignment="1" applyProtection="1">
      <alignment vertical="justify"/>
      <protection/>
    </xf>
    <xf numFmtId="0" fontId="9" fillId="0" borderId="0" xfId="56" applyFont="1" applyFill="1">
      <alignment/>
      <protection/>
    </xf>
    <xf numFmtId="0" fontId="9" fillId="0" borderId="0" xfId="56" applyFont="1">
      <alignment/>
      <protection/>
    </xf>
    <xf numFmtId="0" fontId="7" fillId="0" borderId="0" xfId="56" applyFont="1" applyFill="1" applyAlignment="1" quotePrefix="1">
      <alignment horizontal="left"/>
      <protection/>
    </xf>
    <xf numFmtId="0" fontId="7" fillId="0" borderId="0" xfId="56" applyFont="1" applyFill="1">
      <alignment/>
      <protection/>
    </xf>
    <xf numFmtId="0" fontId="7" fillId="0" borderId="0" xfId="56" applyFont="1">
      <alignment/>
      <protection/>
    </xf>
    <xf numFmtId="0" fontId="7" fillId="34" borderId="15" xfId="56" applyFont="1" applyFill="1" applyBorder="1">
      <alignment/>
      <protection/>
    </xf>
    <xf numFmtId="0" fontId="7" fillId="34" borderId="17" xfId="56" applyFont="1" applyFill="1" applyBorder="1">
      <alignment/>
      <protection/>
    </xf>
    <xf numFmtId="0" fontId="7" fillId="0" borderId="0" xfId="56" applyFont="1" applyFill="1" applyBorder="1">
      <alignment/>
      <protection/>
    </xf>
    <xf numFmtId="0" fontId="7" fillId="34" borderId="27" xfId="56" applyFont="1" applyFill="1" applyBorder="1" applyAlignment="1" quotePrefix="1">
      <alignment horizontal="center"/>
      <protection/>
    </xf>
    <xf numFmtId="0" fontId="7" fillId="34" borderId="20" xfId="56" applyFont="1" applyFill="1" applyBorder="1">
      <alignment/>
      <protection/>
    </xf>
    <xf numFmtId="0" fontId="7" fillId="34" borderId="16" xfId="56" applyFont="1" applyFill="1" applyBorder="1" applyAlignment="1">
      <alignment horizontal="center"/>
      <protection/>
    </xf>
    <xf numFmtId="0" fontId="7" fillId="34" borderId="17" xfId="56" applyNumberFormat="1" applyFont="1" applyFill="1" applyBorder="1" applyAlignment="1" applyProtection="1">
      <alignment horizontal="center"/>
      <protection/>
    </xf>
    <xf numFmtId="0" fontId="7" fillId="34" borderId="12" xfId="56" applyFont="1" applyFill="1" applyBorder="1" applyAlignment="1">
      <alignment vertical="center"/>
      <protection/>
    </xf>
    <xf numFmtId="0" fontId="7" fillId="34" borderId="14" xfId="56" applyFont="1" applyFill="1" applyBorder="1" applyAlignment="1">
      <alignment vertical="center"/>
      <protection/>
    </xf>
    <xf numFmtId="0" fontId="7" fillId="0" borderId="0" xfId="56" applyFont="1" applyFill="1" applyBorder="1" applyAlignment="1">
      <alignment vertical="center"/>
      <protection/>
    </xf>
    <xf numFmtId="0" fontId="7" fillId="34" borderId="12" xfId="56" applyFont="1" applyFill="1" applyBorder="1" applyAlignment="1">
      <alignment horizontal="center" vertical="center"/>
      <protection/>
    </xf>
    <xf numFmtId="0" fontId="7" fillId="34" borderId="13" xfId="56" applyNumberFormat="1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>
      <alignment horizontal="center" vertical="center"/>
    </xf>
    <xf numFmtId="0" fontId="7" fillId="0" borderId="0" xfId="56" applyFont="1" applyAlignment="1">
      <alignment vertical="center"/>
      <protection/>
    </xf>
    <xf numFmtId="0" fontId="1" fillId="0" borderId="0" xfId="56" applyFont="1" applyFill="1" applyAlignment="1">
      <alignment vertical="justify"/>
      <protection/>
    </xf>
    <xf numFmtId="0" fontId="5" fillId="0" borderId="0" xfId="56" applyFont="1" applyFill="1" applyAlignment="1">
      <alignment vertical="justify"/>
      <protection/>
    </xf>
    <xf numFmtId="174" fontId="5" fillId="0" borderId="0" xfId="56" applyNumberFormat="1" applyFont="1" applyFill="1" applyAlignment="1">
      <alignment vertical="justify"/>
      <protection/>
    </xf>
    <xf numFmtId="0" fontId="5" fillId="0" borderId="0" xfId="56" applyFont="1" applyAlignment="1">
      <alignment vertical="justify"/>
      <protection/>
    </xf>
    <xf numFmtId="174" fontId="5" fillId="0" borderId="0" xfId="56" applyNumberFormat="1" applyFont="1" applyAlignment="1">
      <alignment vertical="justify"/>
      <protection/>
    </xf>
    <xf numFmtId="174" fontId="5" fillId="0" borderId="0" xfId="56" applyNumberFormat="1" applyFont="1" applyAlignment="1" applyProtection="1">
      <alignment vertical="justify"/>
      <protection/>
    </xf>
    <xf numFmtId="0" fontId="1" fillId="0" borderId="0" xfId="56" applyFont="1" applyAlignment="1">
      <alignment vertical="justify"/>
      <protection/>
    </xf>
    <xf numFmtId="0" fontId="5" fillId="0" borderId="0" xfId="56" applyFont="1" applyAlignment="1">
      <alignment horizontal="right" vertical="justify"/>
      <protection/>
    </xf>
    <xf numFmtId="174" fontId="5" fillId="0" borderId="0" xfId="56" applyNumberFormat="1" applyFont="1" applyFill="1" applyAlignment="1" applyProtection="1">
      <alignment vertical="justify"/>
      <protection/>
    </xf>
    <xf numFmtId="0" fontId="1" fillId="0" borderId="0" xfId="56" applyFont="1" applyAlignment="1">
      <alignment vertical="center"/>
      <protection/>
    </xf>
    <xf numFmtId="0" fontId="5" fillId="0" borderId="0" xfId="56" applyFont="1">
      <alignment/>
      <protection/>
    </xf>
    <xf numFmtId="0" fontId="8" fillId="0" borderId="0" xfId="56">
      <alignment/>
      <protection/>
    </xf>
    <xf numFmtId="0" fontId="1" fillId="0" borderId="0" xfId="56" applyFont="1">
      <alignment/>
      <protection/>
    </xf>
    <xf numFmtId="174" fontId="5" fillId="0" borderId="0" xfId="56" applyNumberFormat="1" applyFont="1" applyFill="1" applyAlignment="1">
      <alignment horizontal="right" vertical="justify"/>
      <protection/>
    </xf>
    <xf numFmtId="174" fontId="5" fillId="0" borderId="0" xfId="56" applyNumberFormat="1" applyFont="1" applyAlignment="1">
      <alignment horizontal="right" vertical="justify"/>
      <protection/>
    </xf>
    <xf numFmtId="3" fontId="1" fillId="0" borderId="0" xfId="56" applyNumberFormat="1" applyFont="1" applyFill="1" applyAlignment="1">
      <alignment horizontal="right" vertical="justify"/>
      <protection/>
    </xf>
    <xf numFmtId="3" fontId="1" fillId="0" borderId="0" xfId="56" applyNumberFormat="1" applyFont="1" applyAlignment="1">
      <alignment horizontal="right" vertical="justify"/>
      <protection/>
    </xf>
    <xf numFmtId="0" fontId="0" fillId="33" borderId="0" xfId="0" applyFill="1" applyAlignment="1">
      <alignment/>
    </xf>
    <xf numFmtId="0" fontId="6" fillId="33" borderId="0" xfId="0" applyFont="1" applyFill="1" applyAlignment="1" quotePrefix="1">
      <alignment horizontal="left"/>
    </xf>
    <xf numFmtId="0" fontId="6" fillId="33" borderId="0" xfId="0" applyFont="1" applyFill="1" applyAlignment="1" quotePrefix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4" borderId="28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0" fontId="6" fillId="34" borderId="30" xfId="0" applyFont="1" applyFill="1" applyBorder="1" applyAlignment="1" quotePrefix="1">
      <alignment horizontal="center"/>
    </xf>
    <xf numFmtId="0" fontId="6" fillId="33" borderId="0" xfId="0" applyFont="1" applyFill="1" applyAlignment="1">
      <alignment/>
    </xf>
    <xf numFmtId="0" fontId="6" fillId="34" borderId="19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31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19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left"/>
    </xf>
    <xf numFmtId="0" fontId="6" fillId="34" borderId="33" xfId="0" applyFont="1" applyFill="1" applyBorder="1" applyAlignment="1">
      <alignment horizontal="left"/>
    </xf>
    <xf numFmtId="0" fontId="6" fillId="34" borderId="34" xfId="0" applyFont="1" applyFill="1" applyBorder="1" applyAlignment="1">
      <alignment horizontal="center"/>
    </xf>
    <xf numFmtId="0" fontId="0" fillId="0" borderId="0" xfId="0" applyBorder="1" applyAlignment="1">
      <alignment/>
    </xf>
    <xf numFmtId="177" fontId="1" fillId="33" borderId="0" xfId="0" applyNumberFormat="1" applyFont="1" applyFill="1" applyBorder="1" applyAlignment="1" applyProtection="1">
      <alignment vertical="justify"/>
      <protection/>
    </xf>
    <xf numFmtId="177" fontId="7" fillId="34" borderId="21" xfId="0" applyNumberFormat="1" applyFont="1" applyFill="1" applyBorder="1" applyAlignment="1" applyProtection="1">
      <alignment vertical="justify"/>
      <protection/>
    </xf>
    <xf numFmtId="177" fontId="7" fillId="34" borderId="22" xfId="0" applyNumberFormat="1" applyFont="1" applyFill="1" applyBorder="1" applyAlignment="1" applyProtection="1">
      <alignment vertical="justify"/>
      <protection/>
    </xf>
    <xf numFmtId="177" fontId="1" fillId="34" borderId="15" xfId="0" applyNumberFormat="1" applyFont="1" applyFill="1" applyBorder="1" applyAlignment="1" applyProtection="1">
      <alignment vertical="justify"/>
      <protection/>
    </xf>
    <xf numFmtId="177" fontId="1" fillId="34" borderId="16" xfId="0" applyNumberFormat="1" applyFont="1" applyFill="1" applyBorder="1" applyAlignment="1" applyProtection="1">
      <alignment vertical="justify"/>
      <protection/>
    </xf>
    <xf numFmtId="177" fontId="7" fillId="34" borderId="27" xfId="0" applyNumberFormat="1" applyFont="1" applyFill="1" applyBorder="1" applyAlignment="1" applyProtection="1">
      <alignment vertical="justify"/>
      <protection/>
    </xf>
    <xf numFmtId="177" fontId="7" fillId="34" borderId="0" xfId="0" applyNumberFormat="1" applyFont="1" applyFill="1" applyBorder="1" applyAlignment="1" applyProtection="1">
      <alignment vertical="justify"/>
      <protection/>
    </xf>
    <xf numFmtId="177" fontId="1" fillId="0" borderId="0" xfId="0" applyNumberFormat="1" applyFont="1" applyAlignment="1">
      <alignment vertical="justify"/>
    </xf>
    <xf numFmtId="174" fontId="7" fillId="34" borderId="22" xfId="0" applyNumberFormat="1" applyFont="1" applyFill="1" applyBorder="1" applyAlignment="1" applyProtection="1">
      <alignment vertical="justify"/>
      <protection/>
    </xf>
    <xf numFmtId="4" fontId="7" fillId="34" borderId="22" xfId="0" applyNumberFormat="1" applyFont="1" applyFill="1" applyBorder="1" applyAlignment="1" applyProtection="1">
      <alignment vertical="justify"/>
      <protection/>
    </xf>
    <xf numFmtId="174" fontId="1" fillId="33" borderId="0" xfId="0" applyNumberFormat="1" applyFont="1" applyFill="1" applyAlignment="1" applyProtection="1">
      <alignment vertical="justify"/>
      <protection/>
    </xf>
    <xf numFmtId="174" fontId="7" fillId="34" borderId="0" xfId="0" applyNumberFormat="1" applyFont="1" applyFill="1" applyBorder="1" applyAlignment="1" applyProtection="1">
      <alignment vertical="justify"/>
      <protection/>
    </xf>
    <xf numFmtId="174" fontId="1" fillId="34" borderId="16" xfId="0" applyNumberFormat="1" applyFont="1" applyFill="1" applyBorder="1" applyAlignment="1" applyProtection="1">
      <alignment vertical="justify"/>
      <protection/>
    </xf>
    <xf numFmtId="4" fontId="7" fillId="34" borderId="0" xfId="0" applyNumberFormat="1" applyFont="1" applyFill="1" applyBorder="1" applyAlignment="1" applyProtection="1">
      <alignment vertical="justify"/>
      <protection/>
    </xf>
    <xf numFmtId="0" fontId="1" fillId="0" borderId="0" xfId="56" applyNumberFormat="1" applyFont="1" applyAlignment="1">
      <alignment vertical="center"/>
      <protection/>
    </xf>
    <xf numFmtId="0" fontId="1" fillId="0" borderId="0" xfId="56" applyFont="1" applyAlignment="1">
      <alignment vertical="justify" wrapText="1"/>
      <protection/>
    </xf>
    <xf numFmtId="174" fontId="1" fillId="0" borderId="0" xfId="56" applyNumberFormat="1" applyFont="1" applyAlignment="1">
      <alignment vertical="justify"/>
      <protection/>
    </xf>
    <xf numFmtId="0" fontId="1" fillId="0" borderId="13" xfId="56" applyFont="1" applyBorder="1" applyAlignment="1">
      <alignment vertical="justify"/>
      <protection/>
    </xf>
    <xf numFmtId="0" fontId="1" fillId="0" borderId="0" xfId="56" applyFont="1" applyBorder="1" applyAlignment="1">
      <alignment vertical="justify"/>
      <protection/>
    </xf>
    <xf numFmtId="174" fontId="5" fillId="0" borderId="0" xfId="56" applyNumberFormat="1" applyFont="1" applyFill="1" applyBorder="1" applyAlignment="1" applyProtection="1">
      <alignment vertical="justify"/>
      <protection/>
    </xf>
    <xf numFmtId="174" fontId="5" fillId="0" borderId="13" xfId="56" applyNumberFormat="1" applyFont="1" applyBorder="1" applyAlignment="1" applyProtection="1">
      <alignment vertical="justify"/>
      <protection/>
    </xf>
    <xf numFmtId="0" fontId="0" fillId="33" borderId="0" xfId="55" applyFill="1">
      <alignment/>
      <protection/>
    </xf>
    <xf numFmtId="0" fontId="0" fillId="0" borderId="0" xfId="55">
      <alignment/>
      <protection/>
    </xf>
    <xf numFmtId="0" fontId="0" fillId="33" borderId="0" xfId="55" applyFill="1" applyAlignment="1">
      <alignment/>
      <protection/>
    </xf>
    <xf numFmtId="0" fontId="0" fillId="33" borderId="19" xfId="55" applyFill="1" applyBorder="1" applyAlignment="1">
      <alignment horizontal="left"/>
      <protection/>
    </xf>
    <xf numFmtId="0" fontId="5" fillId="33" borderId="0" xfId="55" applyFont="1" applyFill="1" applyBorder="1" applyAlignment="1">
      <alignment horizontal="left"/>
      <protection/>
    </xf>
    <xf numFmtId="0" fontId="5" fillId="33" borderId="31" xfId="55" applyFont="1" applyFill="1" applyBorder="1" applyAlignment="1">
      <alignment horizontal="left"/>
      <protection/>
    </xf>
    <xf numFmtId="0" fontId="5" fillId="33" borderId="0" xfId="55" applyFont="1" applyFill="1" applyAlignment="1">
      <alignment horizontal="left"/>
      <protection/>
    </xf>
    <xf numFmtId="0" fontId="0" fillId="33" borderId="0" xfId="55" applyFill="1" applyAlignment="1">
      <alignment horizontal="left"/>
      <protection/>
    </xf>
    <xf numFmtId="0" fontId="1" fillId="33" borderId="0" xfId="55" applyFont="1" applyFill="1" applyAlignment="1">
      <alignment horizontal="center"/>
      <protection/>
    </xf>
    <xf numFmtId="0" fontId="0" fillId="34" borderId="35" xfId="55" applyFill="1" applyBorder="1">
      <alignment/>
      <protection/>
    </xf>
    <xf numFmtId="0" fontId="0" fillId="34" borderId="36" xfId="55" applyFill="1" applyBorder="1">
      <alignment/>
      <protection/>
    </xf>
    <xf numFmtId="0" fontId="0" fillId="34" borderId="37" xfId="55" applyFill="1" applyBorder="1">
      <alignment/>
      <protection/>
    </xf>
    <xf numFmtId="0" fontId="0" fillId="34" borderId="38" xfId="55" applyFill="1" applyBorder="1">
      <alignment/>
      <protection/>
    </xf>
    <xf numFmtId="0" fontId="0" fillId="34" borderId="0" xfId="55" applyFill="1" applyBorder="1">
      <alignment/>
      <protection/>
    </xf>
    <xf numFmtId="0" fontId="0" fillId="34" borderId="39" xfId="55" applyFill="1" applyBorder="1">
      <alignment/>
      <protection/>
    </xf>
    <xf numFmtId="0" fontId="0" fillId="34" borderId="40" xfId="55" applyFill="1" applyBorder="1">
      <alignment/>
      <protection/>
    </xf>
    <xf numFmtId="0" fontId="0" fillId="34" borderId="41" xfId="55" applyFill="1" applyBorder="1">
      <alignment/>
      <protection/>
    </xf>
    <xf numFmtId="0" fontId="0" fillId="34" borderId="42" xfId="55" applyFill="1" applyBorder="1">
      <alignment/>
      <protection/>
    </xf>
    <xf numFmtId="0" fontId="10" fillId="33" borderId="0" xfId="55" applyFont="1" applyFill="1" applyAlignment="1">
      <alignment/>
      <protection/>
    </xf>
    <xf numFmtId="0" fontId="13" fillId="33" borderId="0" xfId="55" applyFont="1" applyFill="1">
      <alignment/>
      <protection/>
    </xf>
    <xf numFmtId="0" fontId="4" fillId="33" borderId="0" xfId="55" applyFont="1" applyFill="1" applyAlignment="1">
      <alignment horizontal="center"/>
      <protection/>
    </xf>
    <xf numFmtId="0" fontId="10" fillId="33" borderId="0" xfId="55" applyFont="1" applyFill="1" applyBorder="1" applyAlignment="1" quotePrefix="1">
      <alignment horizontal="center" vertical="center"/>
      <protection/>
    </xf>
    <xf numFmtId="0" fontId="13" fillId="0" borderId="0" xfId="55" applyFont="1">
      <alignment/>
      <protection/>
    </xf>
    <xf numFmtId="0" fontId="0" fillId="0" borderId="0" xfId="55" applyBorder="1">
      <alignment/>
      <protection/>
    </xf>
    <xf numFmtId="0" fontId="0" fillId="33" borderId="0" xfId="55" applyFill="1" applyAlignment="1">
      <alignment horizontal="center" vertical="center" wrapText="1"/>
      <protection/>
    </xf>
    <xf numFmtId="0" fontId="5" fillId="33" borderId="28" xfId="55" applyFont="1" applyFill="1" applyBorder="1" applyAlignment="1">
      <alignment horizontal="left"/>
      <protection/>
    </xf>
    <xf numFmtId="0" fontId="5" fillId="33" borderId="29" xfId="55" applyFont="1" applyFill="1" applyBorder="1" applyAlignment="1">
      <alignment horizontal="left"/>
      <protection/>
    </xf>
    <xf numFmtId="0" fontId="5" fillId="33" borderId="30" xfId="55" applyFont="1" applyFill="1" applyBorder="1" applyAlignment="1">
      <alignment horizontal="left"/>
      <protection/>
    </xf>
    <xf numFmtId="0" fontId="5" fillId="33" borderId="19" xfId="55" applyFont="1" applyFill="1" applyBorder="1" applyAlignment="1">
      <alignment horizontal="center" vertical="center"/>
      <protection/>
    </xf>
    <xf numFmtId="0" fontId="5" fillId="33" borderId="0" xfId="55" applyFont="1" applyFill="1" applyBorder="1" applyAlignment="1">
      <alignment horizontal="center" vertical="center"/>
      <protection/>
    </xf>
    <xf numFmtId="0" fontId="5" fillId="33" borderId="31" xfId="55" applyFont="1" applyFill="1" applyBorder="1" applyAlignment="1">
      <alignment horizontal="center" vertical="center"/>
      <protection/>
    </xf>
    <xf numFmtId="0" fontId="5" fillId="33" borderId="32" xfId="55" applyFont="1" applyFill="1" applyBorder="1" applyAlignment="1">
      <alignment horizontal="left"/>
      <protection/>
    </xf>
    <xf numFmtId="0" fontId="5" fillId="33" borderId="33" xfId="55" applyFont="1" applyFill="1" applyBorder="1" applyAlignment="1">
      <alignment horizontal="left"/>
      <protection/>
    </xf>
    <xf numFmtId="0" fontId="5" fillId="33" borderId="34" xfId="55" applyFont="1" applyFill="1" applyBorder="1" applyAlignment="1">
      <alignment horizontal="left"/>
      <protection/>
    </xf>
    <xf numFmtId="0" fontId="1" fillId="33" borderId="0" xfId="55" applyFont="1" applyFill="1" applyAlignment="1">
      <alignment horizontal="left"/>
      <protection/>
    </xf>
    <xf numFmtId="0" fontId="4" fillId="33" borderId="0" xfId="55" applyFont="1" applyFill="1" applyAlignment="1">
      <alignment horizontal="left"/>
      <protection/>
    </xf>
    <xf numFmtId="0" fontId="10" fillId="33" borderId="43" xfId="55" applyFont="1" applyFill="1" applyBorder="1" applyAlignment="1">
      <alignment horizontal="center" vertical="center"/>
      <protection/>
    </xf>
    <xf numFmtId="0" fontId="10" fillId="33" borderId="44" xfId="55" applyFont="1" applyFill="1" applyBorder="1" applyAlignment="1" quotePrefix="1">
      <alignment horizontal="center" vertical="center"/>
      <protection/>
    </xf>
    <xf numFmtId="0" fontId="10" fillId="33" borderId="45" xfId="55" applyFont="1" applyFill="1" applyBorder="1" applyAlignment="1" quotePrefix="1">
      <alignment horizontal="center" vertical="center"/>
      <protection/>
    </xf>
    <xf numFmtId="0" fontId="12" fillId="34" borderId="38" xfId="55" applyFont="1" applyFill="1" applyBorder="1" applyAlignment="1">
      <alignment horizontal="center" vertical="center"/>
      <protection/>
    </xf>
    <xf numFmtId="0" fontId="12" fillId="34" borderId="0" xfId="55" applyFont="1" applyFill="1" applyBorder="1" applyAlignment="1">
      <alignment horizontal="center" vertical="center"/>
      <protection/>
    </xf>
    <xf numFmtId="0" fontId="12" fillId="34" borderId="39" xfId="55" applyFont="1" applyFill="1" applyBorder="1" applyAlignment="1">
      <alignment horizontal="center" vertical="center"/>
      <protection/>
    </xf>
    <xf numFmtId="0" fontId="10" fillId="33" borderId="0" xfId="55" applyFont="1" applyFill="1" applyAlignment="1">
      <alignment horizontal="left"/>
      <protection/>
    </xf>
    <xf numFmtId="0" fontId="0" fillId="33" borderId="0" xfId="55" applyFill="1" applyAlignment="1">
      <alignment horizontal="center"/>
      <protection/>
    </xf>
    <xf numFmtId="0" fontId="10" fillId="33" borderId="0" xfId="0" applyFont="1" applyFill="1" applyAlignment="1">
      <alignment horizontal="center"/>
    </xf>
    <xf numFmtId="2" fontId="7" fillId="0" borderId="0" xfId="55" applyNumberFormat="1" applyFont="1" applyBorder="1" applyAlignment="1">
      <alignment horizontal="left" vertical="top" wrapText="1"/>
      <protection/>
    </xf>
    <xf numFmtId="0" fontId="7" fillId="34" borderId="46" xfId="56" applyFont="1" applyFill="1" applyBorder="1" applyAlignment="1" quotePrefix="1">
      <alignment horizontal="center"/>
      <protection/>
    </xf>
    <xf numFmtId="0" fontId="7" fillId="34" borderId="47" xfId="56" applyFont="1" applyFill="1" applyBorder="1" applyAlignment="1" quotePrefix="1">
      <alignment horizontal="center"/>
      <protection/>
    </xf>
    <xf numFmtId="0" fontId="7" fillId="34" borderId="48" xfId="56" applyFont="1" applyFill="1" applyBorder="1" applyAlignment="1" quotePrefix="1">
      <alignment horizontal="center"/>
      <protection/>
    </xf>
    <xf numFmtId="0" fontId="1" fillId="0" borderId="0" xfId="56" applyNumberFormat="1" applyFont="1" applyAlignment="1">
      <alignment vertical="justify" wrapText="1"/>
      <protection/>
    </xf>
    <xf numFmtId="0" fontId="0" fillId="0" borderId="0" xfId="0" applyAlignment="1">
      <alignment vertical="justify" wrapText="1"/>
    </xf>
    <xf numFmtId="0" fontId="1" fillId="0" borderId="0" xfId="56" applyFont="1" applyAlignment="1">
      <alignment vertical="justify" wrapText="1"/>
      <protection/>
    </xf>
    <xf numFmtId="0" fontId="4" fillId="33" borderId="0" xfId="0" applyFont="1" applyFill="1" applyBorder="1" applyAlignment="1" quotePrefix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5" xfId="0" applyFont="1" applyFill="1" applyBorder="1" applyAlignment="1" quotePrefix="1">
      <alignment horizontal="center" vertical="center"/>
    </xf>
    <xf numFmtId="0" fontId="7" fillId="34" borderId="16" xfId="0" applyFont="1" applyFill="1" applyBorder="1" applyAlignment="1" quotePrefix="1">
      <alignment horizontal="center" vertical="center"/>
    </xf>
    <xf numFmtId="0" fontId="7" fillId="34" borderId="17" xfId="0" applyFont="1" applyFill="1" applyBorder="1" applyAlignment="1" quotePrefix="1">
      <alignment horizontal="center" vertical="center"/>
    </xf>
    <xf numFmtId="0" fontId="6" fillId="33" borderId="0" xfId="0" applyFont="1" applyFill="1" applyBorder="1" applyAlignment="1">
      <alignment horizontal="center" vertical="justify"/>
    </xf>
    <xf numFmtId="0" fontId="0" fillId="0" borderId="16" xfId="0" applyFont="1" applyBorder="1" applyAlignment="1">
      <alignment vertical="justify" wrapText="1"/>
    </xf>
    <xf numFmtId="0" fontId="49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3 2" xfId="55"/>
    <cellStyle name="Normal_AVAGFORM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externalLink" Target="externalLinks/externalLink1.xml" /><Relationship Id="rId49" Type="http://schemas.openxmlformats.org/officeDocument/2006/relationships/externalLink" Target="externalLinks/externalLink2.xml" /><Relationship Id="rId5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</xdr:row>
      <xdr:rowOff>95250</xdr:rowOff>
    </xdr:from>
    <xdr:to>
      <xdr:col>1</xdr:col>
      <xdr:colOff>247650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19125"/>
          <a:ext cx="857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rtada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erno_Agosto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maí8aíz"/>
      <sheetName val="arr9roz"/>
      <sheetName val="jud10cas"/>
      <sheetName val="hab11cas"/>
      <sheetName val="len12jas"/>
      <sheetName val="gar13zos"/>
      <sheetName val="gui14cos"/>
      <sheetName val="vez15eza"/>
      <sheetName val="alt16lce"/>
      <sheetName val="yer17ros"/>
      <sheetName val="pat18ión"/>
      <sheetName val="pat19día"/>
      <sheetName val="rem20no)"/>
      <sheetName val="alg21dón"/>
      <sheetName val="gir22sol"/>
      <sheetName val="tab23aco"/>
      <sheetName val="maí24ero"/>
      <sheetName val="alf25lfa"/>
      <sheetName val="vez26aje"/>
      <sheetName val="lec27tal"/>
      <sheetName val="tom28IX)"/>
      <sheetName val="tom29II)"/>
      <sheetName val="tom30rva"/>
      <sheetName val="pim31rva"/>
      <sheetName val="fre32són"/>
      <sheetName val="alc33ofa"/>
      <sheetName val="ajo34ajo"/>
      <sheetName val="ceb35osa"/>
      <sheetName val="ceb36ano"/>
      <sheetName val="otr37las"/>
      <sheetName val="ceb38tal"/>
      <sheetName val="end39ias"/>
      <sheetName val="esc40las"/>
      <sheetName val="ber41ena"/>
      <sheetName val="cal42cín"/>
      <sheetName val="nar43lce"/>
      <sheetName val="lim45món"/>
      <sheetName val="man46dra"/>
      <sheetName val="man47esa"/>
      <sheetName val="per48tal"/>
      <sheetName val="alb49que"/>
      <sheetName val="mel50tón"/>
      <sheetName val="plá51ano"/>
      <sheetName val="hig52igo"/>
      <sheetName val="nec53ina"/>
      <sheetName val="alm54dra"/>
      <sheetName val="ave55ana"/>
      <sheetName val="uva56esa"/>
      <sheetName val="uva57ión"/>
      <sheetName val="uva59asa"/>
      <sheetName val="ace60ezo"/>
      <sheetName val="ace61ara"/>
      <sheetName val="ace62ite"/>
      <sheetName val="Hoja_del_pr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6"/>
  <sheetViews>
    <sheetView zoomScalePageLayoutView="0" workbookViewId="0" topLeftCell="A67">
      <selection activeCell="E62" sqref="E62"/>
    </sheetView>
  </sheetViews>
  <sheetFormatPr defaultColWidth="11.57421875" defaultRowHeight="12.75"/>
  <cols>
    <col min="1" max="1" width="11.57421875" style="142" customWidth="1"/>
    <col min="2" max="2" width="14.140625" style="142" customWidth="1"/>
    <col min="3" max="10" width="11.57421875" style="142" customWidth="1"/>
    <col min="11" max="11" width="1.57421875" style="142" customWidth="1"/>
    <col min="12" max="16384" width="11.57421875" style="142" customWidth="1"/>
  </cols>
  <sheetData>
    <row r="1" spans="1:11" ht="12">
      <c r="A1" s="141"/>
      <c r="B1" s="165" t="s">
        <v>307</v>
      </c>
      <c r="C1" s="165"/>
      <c r="D1" s="165"/>
      <c r="E1" s="141"/>
      <c r="F1" s="141"/>
      <c r="G1" s="141"/>
      <c r="H1" s="141"/>
      <c r="I1" s="141"/>
      <c r="J1" s="141"/>
      <c r="K1" s="141"/>
    </row>
    <row r="2" spans="1:11" ht="12">
      <c r="A2" s="141"/>
      <c r="B2" s="165"/>
      <c r="C2" s="165"/>
      <c r="D2" s="165"/>
      <c r="E2" s="141"/>
      <c r="F2" s="141"/>
      <c r="G2" s="166"/>
      <c r="H2" s="167"/>
      <c r="I2" s="167"/>
      <c r="J2" s="168"/>
      <c r="K2" s="143"/>
    </row>
    <row r="3" spans="1:11" ht="5.25" customHeight="1">
      <c r="A3" s="141"/>
      <c r="B3" s="165"/>
      <c r="C3" s="165"/>
      <c r="D3" s="165"/>
      <c r="E3" s="141"/>
      <c r="F3" s="141"/>
      <c r="G3" s="144"/>
      <c r="H3" s="145"/>
      <c r="I3" s="145"/>
      <c r="J3" s="146"/>
      <c r="K3" s="143"/>
    </row>
    <row r="4" spans="1:11" ht="12">
      <c r="A4" s="141"/>
      <c r="B4" s="165"/>
      <c r="C4" s="165"/>
      <c r="D4" s="165"/>
      <c r="E4" s="141"/>
      <c r="F4" s="141"/>
      <c r="G4" s="169" t="s">
        <v>308</v>
      </c>
      <c r="H4" s="170"/>
      <c r="I4" s="170"/>
      <c r="J4" s="171"/>
      <c r="K4" s="143"/>
    </row>
    <row r="5" spans="1:11" ht="12">
      <c r="A5" s="141"/>
      <c r="B5" s="141"/>
      <c r="C5" s="141"/>
      <c r="D5" s="141"/>
      <c r="E5" s="141"/>
      <c r="F5" s="141"/>
      <c r="G5" s="172"/>
      <c r="H5" s="173"/>
      <c r="I5" s="173"/>
      <c r="J5" s="174"/>
      <c r="K5" s="143"/>
    </row>
    <row r="6" spans="1:11" ht="12">
      <c r="A6" s="141"/>
      <c r="B6" s="141"/>
      <c r="C6" s="141"/>
      <c r="D6" s="141"/>
      <c r="E6" s="141"/>
      <c r="F6" s="141"/>
      <c r="G6" s="147"/>
      <c r="H6" s="147"/>
      <c r="I6" s="147"/>
      <c r="J6" s="147"/>
      <c r="K6" s="143"/>
    </row>
    <row r="7" spans="1:11" ht="5.25" customHeight="1">
      <c r="A7" s="141"/>
      <c r="B7" s="141"/>
      <c r="C7" s="141"/>
      <c r="D7" s="141"/>
      <c r="E7" s="141"/>
      <c r="F7" s="141"/>
      <c r="G7" s="148"/>
      <c r="H7" s="148"/>
      <c r="I7" s="148"/>
      <c r="J7" s="148"/>
      <c r="K7" s="143"/>
    </row>
    <row r="8" spans="1:11" ht="12">
      <c r="A8" s="141"/>
      <c r="B8" s="141"/>
      <c r="C8" s="141"/>
      <c r="D8" s="141"/>
      <c r="E8" s="141"/>
      <c r="F8" s="141"/>
      <c r="G8" s="175" t="s">
        <v>309</v>
      </c>
      <c r="H8" s="175"/>
      <c r="I8" s="175"/>
      <c r="J8" s="175"/>
      <c r="K8" s="175"/>
    </row>
    <row r="9" spans="1:11" ht="16.5" customHeight="1">
      <c r="A9" s="141"/>
      <c r="B9" s="141"/>
      <c r="C9" s="141"/>
      <c r="D9" s="149"/>
      <c r="E9" s="149"/>
      <c r="F9" s="141"/>
      <c r="G9" s="175" t="s">
        <v>310</v>
      </c>
      <c r="H9" s="175"/>
      <c r="I9" s="175"/>
      <c r="J9" s="175"/>
      <c r="K9" s="175"/>
    </row>
    <row r="10" spans="1:11" ht="12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</row>
    <row r="11" spans="1:11" ht="12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</row>
    <row r="12" spans="1:11" ht="12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</row>
    <row r="13" spans="1:11" ht="12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</row>
    <row r="14" spans="1:11" ht="12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</row>
    <row r="15" spans="1:11" ht="12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</row>
    <row r="16" spans="1:11" ht="12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</row>
    <row r="17" spans="1:11" ht="12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</row>
    <row r="18" spans="1:11" ht="12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</row>
    <row r="19" spans="1:11" ht="12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</row>
    <row r="20" spans="1:11" ht="12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</row>
    <row r="21" spans="1:11" ht="12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</row>
    <row r="22" spans="1:11" ht="12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</row>
    <row r="23" spans="1:11" ht="12.75" thickBot="1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</row>
    <row r="24" spans="1:11" ht="12.75" thickTop="1">
      <c r="A24" s="141"/>
      <c r="B24" s="141"/>
      <c r="C24" s="150"/>
      <c r="D24" s="151"/>
      <c r="E24" s="151"/>
      <c r="F24" s="151"/>
      <c r="G24" s="151"/>
      <c r="H24" s="151"/>
      <c r="I24" s="152"/>
      <c r="J24" s="141"/>
      <c r="K24" s="141"/>
    </row>
    <row r="25" spans="1:11" ht="12">
      <c r="A25" s="141"/>
      <c r="B25" s="141"/>
      <c r="C25" s="153"/>
      <c r="D25" s="154"/>
      <c r="E25" s="154"/>
      <c r="F25" s="154"/>
      <c r="G25" s="154"/>
      <c r="H25" s="154"/>
      <c r="I25" s="155"/>
      <c r="J25" s="141"/>
      <c r="K25" s="141"/>
    </row>
    <row r="26" spans="1:11" ht="12">
      <c r="A26" s="141"/>
      <c r="B26" s="141"/>
      <c r="C26" s="153"/>
      <c r="D26" s="154"/>
      <c r="E26" s="154"/>
      <c r="F26" s="154"/>
      <c r="G26" s="154"/>
      <c r="H26" s="154"/>
      <c r="I26" s="155"/>
      <c r="J26" s="141"/>
      <c r="K26" s="141"/>
    </row>
    <row r="27" spans="1:11" ht="18.75" customHeight="1">
      <c r="A27" s="141"/>
      <c r="B27" s="141"/>
      <c r="C27" s="180" t="s">
        <v>311</v>
      </c>
      <c r="D27" s="181"/>
      <c r="E27" s="181"/>
      <c r="F27" s="181"/>
      <c r="G27" s="181"/>
      <c r="H27" s="181"/>
      <c r="I27" s="182"/>
      <c r="J27" s="141"/>
      <c r="K27" s="141"/>
    </row>
    <row r="28" spans="1:11" ht="12">
      <c r="A28" s="141"/>
      <c r="B28" s="141"/>
      <c r="C28" s="153"/>
      <c r="D28" s="154"/>
      <c r="E28" s="154"/>
      <c r="F28" s="154"/>
      <c r="G28" s="154"/>
      <c r="H28" s="154"/>
      <c r="I28" s="155"/>
      <c r="J28" s="141"/>
      <c r="K28" s="141"/>
    </row>
    <row r="29" spans="1:11" ht="12">
      <c r="A29" s="141"/>
      <c r="B29" s="141"/>
      <c r="C29" s="153"/>
      <c r="D29" s="154"/>
      <c r="E29" s="154"/>
      <c r="F29" s="154"/>
      <c r="G29" s="154"/>
      <c r="H29" s="154"/>
      <c r="I29" s="155"/>
      <c r="J29" s="141"/>
      <c r="K29" s="141"/>
    </row>
    <row r="30" spans="1:11" ht="18.75" customHeight="1">
      <c r="A30" s="141"/>
      <c r="B30" s="141"/>
      <c r="C30" s="180" t="s">
        <v>312</v>
      </c>
      <c r="D30" s="181"/>
      <c r="E30" s="181"/>
      <c r="F30" s="181"/>
      <c r="G30" s="181"/>
      <c r="H30" s="181"/>
      <c r="I30" s="182"/>
      <c r="J30" s="141"/>
      <c r="K30" s="141"/>
    </row>
    <row r="31" spans="1:11" ht="12">
      <c r="A31" s="141"/>
      <c r="B31" s="141"/>
      <c r="C31" s="153"/>
      <c r="D31" s="154"/>
      <c r="E31" s="154"/>
      <c r="F31" s="154"/>
      <c r="G31" s="154"/>
      <c r="H31" s="154"/>
      <c r="I31" s="155"/>
      <c r="J31" s="141"/>
      <c r="K31" s="141"/>
    </row>
    <row r="32" spans="1:11" ht="12">
      <c r="A32" s="141"/>
      <c r="B32" s="141"/>
      <c r="C32" s="153"/>
      <c r="D32" s="154"/>
      <c r="E32" s="154"/>
      <c r="F32" s="154"/>
      <c r="G32" s="154"/>
      <c r="H32" s="154"/>
      <c r="I32" s="155"/>
      <c r="J32" s="141"/>
      <c r="K32" s="141"/>
    </row>
    <row r="33" spans="1:11" ht="12">
      <c r="A33" s="141"/>
      <c r="B33" s="141"/>
      <c r="C33" s="153"/>
      <c r="D33" s="154"/>
      <c r="E33" s="154"/>
      <c r="F33" s="154"/>
      <c r="G33" s="154"/>
      <c r="H33" s="154"/>
      <c r="I33" s="155"/>
      <c r="J33" s="141"/>
      <c r="K33" s="141"/>
    </row>
    <row r="34" spans="1:11" ht="12.75" thickBot="1">
      <c r="A34" s="141"/>
      <c r="B34" s="141"/>
      <c r="C34" s="156"/>
      <c r="D34" s="157"/>
      <c r="E34" s="157"/>
      <c r="F34" s="157"/>
      <c r="G34" s="157"/>
      <c r="H34" s="157"/>
      <c r="I34" s="158"/>
      <c r="J34" s="141"/>
      <c r="K34" s="141"/>
    </row>
    <row r="35" spans="1:11" ht="12.75" thickTop="1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</row>
    <row r="36" spans="1:11" ht="12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</row>
    <row r="37" spans="1:11" ht="12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</row>
    <row r="38" spans="1:11" ht="12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</row>
    <row r="39" spans="1:11" ht="12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</row>
    <row r="40" spans="1:11" ht="15">
      <c r="A40" s="141"/>
      <c r="B40" s="141"/>
      <c r="C40" s="141"/>
      <c r="D40" s="141"/>
      <c r="E40" s="183"/>
      <c r="F40" s="183"/>
      <c r="G40" s="183"/>
      <c r="H40" s="141"/>
      <c r="I40" s="141"/>
      <c r="J40" s="141"/>
      <c r="K40" s="141"/>
    </row>
    <row r="41" spans="1:11" ht="12">
      <c r="A41" s="141"/>
      <c r="B41" s="141"/>
      <c r="C41" s="141"/>
      <c r="D41" s="141"/>
      <c r="E41" s="184"/>
      <c r="F41" s="184"/>
      <c r="G41" s="184"/>
      <c r="H41" s="141"/>
      <c r="I41" s="141"/>
      <c r="J41" s="141"/>
      <c r="K41" s="141"/>
    </row>
    <row r="42" spans="1:11" ht="15">
      <c r="A42" s="141"/>
      <c r="B42" s="141"/>
      <c r="C42" s="141"/>
      <c r="D42" s="141"/>
      <c r="E42" s="183"/>
      <c r="F42" s="183"/>
      <c r="G42" s="183"/>
      <c r="H42" s="141"/>
      <c r="I42" s="141"/>
      <c r="J42" s="141"/>
      <c r="K42" s="141"/>
    </row>
    <row r="43" spans="1:11" ht="12">
      <c r="A43" s="141"/>
      <c r="B43" s="141"/>
      <c r="C43" s="141"/>
      <c r="D43" s="141"/>
      <c r="E43" s="184"/>
      <c r="F43" s="184"/>
      <c r="G43" s="184"/>
      <c r="H43" s="141"/>
      <c r="I43" s="141"/>
      <c r="J43" s="141"/>
      <c r="K43" s="141"/>
    </row>
    <row r="44" spans="1:11" ht="15">
      <c r="A44" s="141"/>
      <c r="B44" s="141"/>
      <c r="C44" s="141"/>
      <c r="D44" s="141"/>
      <c r="E44" s="159" t="s">
        <v>313</v>
      </c>
      <c r="F44" s="159"/>
      <c r="G44" s="159"/>
      <c r="H44" s="141"/>
      <c r="I44" s="141"/>
      <c r="J44" s="141"/>
      <c r="K44" s="141"/>
    </row>
    <row r="45" spans="1:11" ht="12.75">
      <c r="A45" s="141"/>
      <c r="B45" s="141"/>
      <c r="C45" s="141"/>
      <c r="D45" s="141"/>
      <c r="E45" s="176" t="s">
        <v>314</v>
      </c>
      <c r="F45" s="176"/>
      <c r="G45" s="176"/>
      <c r="H45" s="141"/>
      <c r="I45" s="141"/>
      <c r="J45" s="141"/>
      <c r="K45" s="141"/>
    </row>
    <row r="46" spans="1:11" ht="12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</row>
    <row r="47" spans="1:11" ht="12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</row>
    <row r="48" spans="1:11" ht="12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</row>
    <row r="49" spans="1:11" ht="12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</row>
    <row r="50" spans="1:11" ht="12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</row>
    <row r="51" spans="1:11" ht="12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</row>
    <row r="52" spans="1:11" ht="12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</row>
    <row r="53" spans="1:11" ht="15">
      <c r="A53" s="141"/>
      <c r="B53" s="141"/>
      <c r="C53" s="141"/>
      <c r="D53" s="160"/>
      <c r="E53" s="141"/>
      <c r="F53" s="161"/>
      <c r="G53" s="161"/>
      <c r="H53" s="141"/>
      <c r="I53" s="141"/>
      <c r="J53" s="141"/>
      <c r="K53" s="141"/>
    </row>
    <row r="54" spans="1:11" ht="12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</row>
    <row r="55" spans="1:11" ht="12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</row>
    <row r="56" spans="1:11" ht="12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</row>
    <row r="57" spans="1:11" ht="12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</row>
    <row r="58" spans="1:11" ht="12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</row>
    <row r="59" spans="1:11" ht="12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</row>
    <row r="60" spans="1:11" ht="12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</row>
    <row r="61" spans="1:11" ht="12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</row>
    <row r="62" spans="1:11" ht="12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</row>
    <row r="63" spans="1:11" ht="12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</row>
    <row r="64" spans="1:11" ht="12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</row>
    <row r="65" spans="1:11" ht="12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</row>
    <row r="66" spans="1:11" ht="12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</row>
    <row r="67" spans="1:11" ht="12.75" thickBot="1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</row>
    <row r="68" spans="1:11" ht="19.5" customHeight="1" thickBot="1" thickTop="1">
      <c r="A68" s="141"/>
      <c r="B68" s="141"/>
      <c r="C68" s="141"/>
      <c r="D68" s="141"/>
      <c r="E68" s="141"/>
      <c r="F68" s="141"/>
      <c r="G68" s="141"/>
      <c r="H68" s="177" t="s">
        <v>315</v>
      </c>
      <c r="I68" s="178"/>
      <c r="J68" s="179"/>
      <c r="K68" s="162"/>
    </row>
    <row r="69" spans="1:11" s="163" customFormat="1" ht="12.75" customHeight="1" thickTop="1">
      <c r="A69" s="160"/>
      <c r="B69" s="160"/>
      <c r="C69" s="160"/>
      <c r="D69" s="160"/>
      <c r="E69" s="160"/>
      <c r="F69" s="160"/>
      <c r="G69" s="160"/>
      <c r="H69" s="160"/>
      <c r="I69" s="160"/>
      <c r="J69" s="160"/>
      <c r="K69" s="160"/>
    </row>
    <row r="70" spans="1:11" ht="12.75" customHeight="1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</row>
    <row r="71" spans="1:11" ht="12.75" customHeight="1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</row>
    <row r="72" spans="1:11" ht="12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</row>
    <row r="73" spans="1:11" ht="12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</row>
    <row r="76" spans="1:4" ht="12">
      <c r="A76" s="164"/>
      <c r="B76" s="164"/>
      <c r="C76" s="164"/>
      <c r="D76" s="164"/>
    </row>
  </sheetData>
  <sheetProtection/>
  <mergeCells count="14">
    <mergeCell ref="E45:G45"/>
    <mergeCell ref="H68:J68"/>
    <mergeCell ref="C27:I27"/>
    <mergeCell ref="C30:I30"/>
    <mergeCell ref="E40:G40"/>
    <mergeCell ref="E41:G41"/>
    <mergeCell ref="E42:G42"/>
    <mergeCell ref="E43:G43"/>
    <mergeCell ref="B1:D4"/>
    <mergeCell ref="G2:J2"/>
    <mergeCell ref="G4:J4"/>
    <mergeCell ref="G5:J5"/>
    <mergeCell ref="G8:K8"/>
    <mergeCell ref="G9:K9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zoomScale="90" zoomScaleNormal="90" zoomScalePageLayoutView="0" workbookViewId="0" topLeftCell="A56">
      <selection activeCell="M85" sqref="M8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200" t="s">
        <v>70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4" t="s">
        <v>3</v>
      </c>
      <c r="D4" s="195"/>
      <c r="E4" s="195"/>
      <c r="F4" s="196"/>
      <c r="G4" s="9"/>
      <c r="H4" s="197" t="s">
        <v>4</v>
      </c>
      <c r="I4" s="198"/>
      <c r="J4" s="198"/>
      <c r="K4" s="19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254</v>
      </c>
      <c r="D7" s="21" t="s">
        <v>7</v>
      </c>
      <c r="E7" s="21">
        <v>2</v>
      </c>
      <c r="F7" s="22" t="str">
        <f>CONCATENATE(D6,"=100")</f>
        <v>2016=100</v>
      </c>
      <c r="G7" s="23"/>
      <c r="H7" s="20" t="s">
        <v>254</v>
      </c>
      <c r="I7" s="21" t="s">
        <v>7</v>
      </c>
      <c r="J7" s="21">
        <v>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22</v>
      </c>
      <c r="D9" s="30">
        <v>7</v>
      </c>
      <c r="E9" s="30">
        <v>80</v>
      </c>
      <c r="F9" s="31"/>
      <c r="G9" s="31"/>
      <c r="H9" s="120">
        <v>0.031</v>
      </c>
      <c r="I9" s="120">
        <v>0.009</v>
      </c>
      <c r="J9" s="120">
        <v>0.16</v>
      </c>
      <c r="K9" s="32"/>
    </row>
    <row r="10" spans="1:11" s="33" customFormat="1" ht="11.25" customHeight="1">
      <c r="A10" s="35" t="s">
        <v>9</v>
      </c>
      <c r="B10" s="29"/>
      <c r="C10" s="30">
        <v>60</v>
      </c>
      <c r="D10" s="30">
        <v>60</v>
      </c>
      <c r="E10" s="30">
        <v>32</v>
      </c>
      <c r="F10" s="31"/>
      <c r="G10" s="31"/>
      <c r="H10" s="120">
        <v>0.085</v>
      </c>
      <c r="I10" s="120">
        <v>0.086</v>
      </c>
      <c r="J10" s="120">
        <v>0.08</v>
      </c>
      <c r="K10" s="32"/>
    </row>
    <row r="11" spans="1:11" s="33" customFormat="1" ht="11.25" customHeight="1">
      <c r="A11" s="28" t="s">
        <v>10</v>
      </c>
      <c r="B11" s="29"/>
      <c r="C11" s="30">
        <v>7</v>
      </c>
      <c r="D11" s="30">
        <v>42</v>
      </c>
      <c r="E11" s="30">
        <v>50</v>
      </c>
      <c r="F11" s="31"/>
      <c r="G11" s="31"/>
      <c r="H11" s="120">
        <v>0.01</v>
      </c>
      <c r="I11" s="120">
        <v>0.06149</v>
      </c>
      <c r="J11" s="120">
        <v>0.155</v>
      </c>
      <c r="K11" s="32"/>
    </row>
    <row r="12" spans="1:11" s="33" customFormat="1" ht="11.25" customHeight="1">
      <c r="A12" s="35" t="s">
        <v>11</v>
      </c>
      <c r="B12" s="29"/>
      <c r="C12" s="30">
        <v>40</v>
      </c>
      <c r="D12" s="30">
        <v>41</v>
      </c>
      <c r="E12" s="30">
        <v>6</v>
      </c>
      <c r="F12" s="31"/>
      <c r="G12" s="31"/>
      <c r="H12" s="120">
        <v>0.056</v>
      </c>
      <c r="I12" s="120">
        <v>0.06</v>
      </c>
      <c r="J12" s="120">
        <v>0.01</v>
      </c>
      <c r="K12" s="32"/>
    </row>
    <row r="13" spans="1:11" s="42" customFormat="1" ht="11.25" customHeight="1">
      <c r="A13" s="36" t="s">
        <v>12</v>
      </c>
      <c r="B13" s="37"/>
      <c r="C13" s="38">
        <v>129</v>
      </c>
      <c r="D13" s="38">
        <v>150</v>
      </c>
      <c r="E13" s="38">
        <v>168</v>
      </c>
      <c r="F13" s="39">
        <f>IF(D13&gt;0,100*E13/D13,0)</f>
        <v>112</v>
      </c>
      <c r="G13" s="40"/>
      <c r="H13" s="121">
        <v>0.182</v>
      </c>
      <c r="I13" s="122">
        <v>0.21649</v>
      </c>
      <c r="J13" s="122">
        <v>0.405</v>
      </c>
      <c r="K13" s="41">
        <f>IF(I13&gt;0,100*J13/I13,0)</f>
        <v>187.07561550187077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0"/>
      <c r="I14" s="120"/>
      <c r="J14" s="120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1"/>
      <c r="I15" s="122"/>
      <c r="J15" s="12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0"/>
      <c r="I16" s="120"/>
      <c r="J16" s="120"/>
      <c r="K16" s="32"/>
    </row>
    <row r="17" spans="1:11" s="42" customFormat="1" ht="11.25" customHeight="1">
      <c r="A17" s="36" t="s">
        <v>14</v>
      </c>
      <c r="B17" s="37"/>
      <c r="C17" s="38">
        <v>79</v>
      </c>
      <c r="D17" s="38">
        <v>49</v>
      </c>
      <c r="E17" s="38">
        <v>49</v>
      </c>
      <c r="F17" s="39">
        <f>IF(D17&gt;0,100*E17/D17,0)</f>
        <v>100</v>
      </c>
      <c r="G17" s="40"/>
      <c r="H17" s="121">
        <v>0.079</v>
      </c>
      <c r="I17" s="122">
        <v>0.049</v>
      </c>
      <c r="J17" s="12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0"/>
      <c r="I18" s="120"/>
      <c r="J18" s="120"/>
      <c r="K18" s="32"/>
    </row>
    <row r="19" spans="1:11" s="33" customFormat="1" ht="11.25" customHeight="1">
      <c r="A19" s="28" t="s">
        <v>15</v>
      </c>
      <c r="B19" s="29"/>
      <c r="C19" s="30">
        <v>5681</v>
      </c>
      <c r="D19" s="30">
        <v>6368</v>
      </c>
      <c r="E19" s="30">
        <v>6368</v>
      </c>
      <c r="F19" s="31"/>
      <c r="G19" s="31"/>
      <c r="H19" s="120">
        <v>21.588</v>
      </c>
      <c r="I19" s="120">
        <v>38.208</v>
      </c>
      <c r="J19" s="120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0"/>
      <c r="I20" s="120"/>
      <c r="J20" s="120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0"/>
      <c r="I21" s="120"/>
      <c r="J21" s="120"/>
      <c r="K21" s="32"/>
    </row>
    <row r="22" spans="1:11" s="42" customFormat="1" ht="11.25" customHeight="1">
      <c r="A22" s="36" t="s">
        <v>18</v>
      </c>
      <c r="B22" s="37"/>
      <c r="C22" s="38">
        <v>5681</v>
      </c>
      <c r="D22" s="38">
        <v>6368</v>
      </c>
      <c r="E22" s="38">
        <v>6368</v>
      </c>
      <c r="F22" s="39">
        <f>IF(D22&gt;0,100*E22/D22,0)</f>
        <v>100</v>
      </c>
      <c r="G22" s="40"/>
      <c r="H22" s="121">
        <v>21.588</v>
      </c>
      <c r="I22" s="122">
        <v>38.208</v>
      </c>
      <c r="J22" s="12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0"/>
      <c r="I23" s="120"/>
      <c r="J23" s="120"/>
      <c r="K23" s="32"/>
    </row>
    <row r="24" spans="1:11" s="42" customFormat="1" ht="11.25" customHeight="1">
      <c r="A24" s="36" t="s">
        <v>19</v>
      </c>
      <c r="B24" s="37"/>
      <c r="C24" s="38">
        <v>9066</v>
      </c>
      <c r="D24" s="38">
        <v>11577</v>
      </c>
      <c r="E24" s="38">
        <v>11750</v>
      </c>
      <c r="F24" s="39">
        <f>IF(D24&gt;0,100*E24/D24,0)</f>
        <v>101.49434223028419</v>
      </c>
      <c r="G24" s="40"/>
      <c r="H24" s="121">
        <v>31.093</v>
      </c>
      <c r="I24" s="122">
        <v>57.897</v>
      </c>
      <c r="J24" s="12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0"/>
      <c r="I25" s="120"/>
      <c r="J25" s="120"/>
      <c r="K25" s="32"/>
    </row>
    <row r="26" spans="1:11" s="42" customFormat="1" ht="11.25" customHeight="1">
      <c r="A26" s="36" t="s">
        <v>20</v>
      </c>
      <c r="B26" s="37"/>
      <c r="C26" s="38">
        <v>348</v>
      </c>
      <c r="D26" s="38">
        <v>450</v>
      </c>
      <c r="E26" s="38">
        <v>400</v>
      </c>
      <c r="F26" s="39">
        <f>IF(D26&gt;0,100*E26/D26,0)</f>
        <v>88.88888888888889</v>
      </c>
      <c r="G26" s="40"/>
      <c r="H26" s="121">
        <v>1.126</v>
      </c>
      <c r="I26" s="122">
        <v>2.3</v>
      </c>
      <c r="J26" s="122">
        <v>1.5</v>
      </c>
      <c r="K26" s="41">
        <f>IF(I26&gt;0,100*J26/I26,0)</f>
        <v>65.21739130434783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0"/>
      <c r="I27" s="120"/>
      <c r="J27" s="120"/>
      <c r="K27" s="32"/>
    </row>
    <row r="28" spans="1:11" s="33" customFormat="1" ht="11.25" customHeight="1">
      <c r="A28" s="35" t="s">
        <v>21</v>
      </c>
      <c r="B28" s="29"/>
      <c r="C28" s="30">
        <v>2386</v>
      </c>
      <c r="D28" s="30">
        <v>2655</v>
      </c>
      <c r="E28" s="30">
        <v>3162</v>
      </c>
      <c r="F28" s="31"/>
      <c r="G28" s="31"/>
      <c r="H28" s="120">
        <v>6.908</v>
      </c>
      <c r="I28" s="120">
        <v>9.01</v>
      </c>
      <c r="J28" s="120">
        <v>7.881</v>
      </c>
      <c r="K28" s="32"/>
    </row>
    <row r="29" spans="1:11" s="33" customFormat="1" ht="11.25" customHeight="1">
      <c r="A29" s="35" t="s">
        <v>22</v>
      </c>
      <c r="B29" s="29"/>
      <c r="C29" s="30">
        <v>16214</v>
      </c>
      <c r="D29" s="30">
        <v>15783</v>
      </c>
      <c r="E29" s="30">
        <v>15783</v>
      </c>
      <c r="F29" s="31"/>
      <c r="G29" s="31"/>
      <c r="H29" s="120">
        <v>31.994</v>
      </c>
      <c r="I29" s="120">
        <v>34.421</v>
      </c>
      <c r="J29" s="120">
        <v>28.658</v>
      </c>
      <c r="K29" s="32"/>
    </row>
    <row r="30" spans="1:11" s="33" customFormat="1" ht="11.25" customHeight="1">
      <c r="A30" s="35" t="s">
        <v>23</v>
      </c>
      <c r="B30" s="29"/>
      <c r="C30" s="30">
        <v>7562</v>
      </c>
      <c r="D30" s="30">
        <v>7562</v>
      </c>
      <c r="E30" s="30">
        <v>7562</v>
      </c>
      <c r="F30" s="31"/>
      <c r="G30" s="31"/>
      <c r="H30" s="120">
        <v>8.052</v>
      </c>
      <c r="I30" s="120">
        <v>12.197</v>
      </c>
      <c r="J30" s="120">
        <v>12.197</v>
      </c>
      <c r="K30" s="32"/>
    </row>
    <row r="31" spans="1:11" s="42" customFormat="1" ht="11.25" customHeight="1">
      <c r="A31" s="43" t="s">
        <v>24</v>
      </c>
      <c r="B31" s="37"/>
      <c r="C31" s="38">
        <v>26162</v>
      </c>
      <c r="D31" s="38">
        <v>26000</v>
      </c>
      <c r="E31" s="38">
        <v>26507</v>
      </c>
      <c r="F31" s="39">
        <f>IF(D31&gt;0,100*E31/D31,0)</f>
        <v>101.95</v>
      </c>
      <c r="G31" s="40"/>
      <c r="H31" s="121">
        <v>46.954</v>
      </c>
      <c r="I31" s="122">
        <v>55.628</v>
      </c>
      <c r="J31" s="122">
        <v>48.736000000000004</v>
      </c>
      <c r="K31" s="41">
        <f>IF(I31&gt;0,100*J31/I31,0)</f>
        <v>87.61055583519092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0"/>
      <c r="I32" s="120"/>
      <c r="J32" s="120"/>
      <c r="K32" s="32"/>
    </row>
    <row r="33" spans="1:11" s="33" customFormat="1" ht="11.25" customHeight="1">
      <c r="A33" s="35" t="s">
        <v>25</v>
      </c>
      <c r="B33" s="29"/>
      <c r="C33" s="30">
        <v>2295</v>
      </c>
      <c r="D33" s="30">
        <v>2000</v>
      </c>
      <c r="E33" s="30">
        <v>2000</v>
      </c>
      <c r="F33" s="31"/>
      <c r="G33" s="31"/>
      <c r="H33" s="120">
        <v>2.991</v>
      </c>
      <c r="I33" s="120">
        <v>4.85</v>
      </c>
      <c r="J33" s="120"/>
      <c r="K33" s="32"/>
    </row>
    <row r="34" spans="1:11" s="33" customFormat="1" ht="11.25" customHeight="1">
      <c r="A34" s="35" t="s">
        <v>26</v>
      </c>
      <c r="B34" s="29"/>
      <c r="C34" s="30">
        <v>4145</v>
      </c>
      <c r="D34" s="30">
        <v>4500</v>
      </c>
      <c r="E34" s="30">
        <v>4000</v>
      </c>
      <c r="F34" s="31"/>
      <c r="G34" s="31"/>
      <c r="H34" s="120">
        <v>8.982</v>
      </c>
      <c r="I34" s="120">
        <v>9.715</v>
      </c>
      <c r="J34" s="120"/>
      <c r="K34" s="32"/>
    </row>
    <row r="35" spans="1:11" s="33" customFormat="1" ht="11.25" customHeight="1">
      <c r="A35" s="35" t="s">
        <v>27</v>
      </c>
      <c r="B35" s="29"/>
      <c r="C35" s="30">
        <v>1761</v>
      </c>
      <c r="D35" s="30">
        <v>2000</v>
      </c>
      <c r="E35" s="30">
        <v>2500</v>
      </c>
      <c r="F35" s="31"/>
      <c r="G35" s="31"/>
      <c r="H35" s="120">
        <v>3.064</v>
      </c>
      <c r="I35" s="120">
        <v>4.5</v>
      </c>
      <c r="J35" s="120">
        <v>5.5</v>
      </c>
      <c r="K35" s="32"/>
    </row>
    <row r="36" spans="1:11" s="33" customFormat="1" ht="11.25" customHeight="1">
      <c r="A36" s="35" t="s">
        <v>28</v>
      </c>
      <c r="B36" s="29"/>
      <c r="C36" s="30">
        <v>1539</v>
      </c>
      <c r="D36" s="30">
        <v>1650</v>
      </c>
      <c r="E36" s="30">
        <v>1815</v>
      </c>
      <c r="F36" s="31"/>
      <c r="G36" s="31"/>
      <c r="H36" s="120">
        <v>2.77</v>
      </c>
      <c r="I36" s="120">
        <v>3.7949999999999995</v>
      </c>
      <c r="J36" s="120">
        <v>4.175</v>
      </c>
      <c r="K36" s="32"/>
    </row>
    <row r="37" spans="1:11" s="42" customFormat="1" ht="11.25" customHeight="1">
      <c r="A37" s="36" t="s">
        <v>29</v>
      </c>
      <c r="B37" s="37"/>
      <c r="C37" s="38">
        <v>9740</v>
      </c>
      <c r="D37" s="38">
        <v>10150</v>
      </c>
      <c r="E37" s="38">
        <v>10315</v>
      </c>
      <c r="F37" s="39">
        <f>IF(D37&gt;0,100*E37/D37,0)</f>
        <v>101.6256157635468</v>
      </c>
      <c r="G37" s="40"/>
      <c r="H37" s="121">
        <v>17.807</v>
      </c>
      <c r="I37" s="122">
        <v>22.859999999999996</v>
      </c>
      <c r="J37" s="12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0"/>
      <c r="I38" s="120"/>
      <c r="J38" s="120"/>
      <c r="K38" s="32"/>
    </row>
    <row r="39" spans="1:11" s="42" customFormat="1" ht="11.25" customHeight="1">
      <c r="A39" s="36" t="s">
        <v>30</v>
      </c>
      <c r="B39" s="37"/>
      <c r="C39" s="38">
        <v>14467</v>
      </c>
      <c r="D39" s="38">
        <v>14480</v>
      </c>
      <c r="E39" s="38">
        <v>14400</v>
      </c>
      <c r="F39" s="39">
        <f>IF(D39&gt;0,100*E39/D39,0)</f>
        <v>99.4475138121547</v>
      </c>
      <c r="G39" s="40"/>
      <c r="H39" s="121">
        <v>8.174</v>
      </c>
      <c r="I39" s="122">
        <v>8.1</v>
      </c>
      <c r="J39" s="122">
        <v>8.64</v>
      </c>
      <c r="K39" s="41">
        <f>IF(I39&gt;0,100*J39/I39,0)</f>
        <v>106.66666666666667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0"/>
      <c r="I40" s="120"/>
      <c r="J40" s="120"/>
      <c r="K40" s="32"/>
    </row>
    <row r="41" spans="1:11" s="33" customFormat="1" ht="11.25" customHeight="1">
      <c r="A41" s="28" t="s">
        <v>31</v>
      </c>
      <c r="B41" s="29"/>
      <c r="C41" s="30">
        <v>1567</v>
      </c>
      <c r="D41" s="30">
        <v>2477</v>
      </c>
      <c r="E41" s="30">
        <v>1880</v>
      </c>
      <c r="F41" s="31"/>
      <c r="G41" s="31"/>
      <c r="H41" s="120">
        <v>2.877</v>
      </c>
      <c r="I41" s="120">
        <v>7.342</v>
      </c>
      <c r="J41" s="120">
        <v>3.558</v>
      </c>
      <c r="K41" s="32"/>
    </row>
    <row r="42" spans="1:11" s="33" customFormat="1" ht="11.25" customHeight="1">
      <c r="A42" s="35" t="s">
        <v>32</v>
      </c>
      <c r="B42" s="29"/>
      <c r="C42" s="30">
        <v>7782</v>
      </c>
      <c r="D42" s="30">
        <v>10353</v>
      </c>
      <c r="E42" s="30">
        <v>10700</v>
      </c>
      <c r="F42" s="31"/>
      <c r="G42" s="31"/>
      <c r="H42" s="120">
        <v>24.34</v>
      </c>
      <c r="I42" s="120">
        <v>41.065</v>
      </c>
      <c r="J42" s="120">
        <v>34.44</v>
      </c>
      <c r="K42" s="32"/>
    </row>
    <row r="43" spans="1:11" s="33" customFormat="1" ht="11.25" customHeight="1">
      <c r="A43" s="35" t="s">
        <v>33</v>
      </c>
      <c r="B43" s="29"/>
      <c r="C43" s="30">
        <v>13017</v>
      </c>
      <c r="D43" s="30">
        <v>13135</v>
      </c>
      <c r="E43" s="30">
        <v>14000</v>
      </c>
      <c r="F43" s="31"/>
      <c r="G43" s="31"/>
      <c r="H43" s="120">
        <v>29.697</v>
      </c>
      <c r="I43" s="120">
        <v>45.657</v>
      </c>
      <c r="J43" s="120">
        <v>32.8</v>
      </c>
      <c r="K43" s="32"/>
    </row>
    <row r="44" spans="1:11" s="33" customFormat="1" ht="11.25" customHeight="1">
      <c r="A44" s="35" t="s">
        <v>34</v>
      </c>
      <c r="B44" s="29"/>
      <c r="C44" s="30">
        <v>16563</v>
      </c>
      <c r="D44" s="30">
        <v>22258</v>
      </c>
      <c r="E44" s="30">
        <v>22000</v>
      </c>
      <c r="F44" s="31"/>
      <c r="G44" s="31"/>
      <c r="H44" s="120">
        <v>46.861</v>
      </c>
      <c r="I44" s="120">
        <v>81.865</v>
      </c>
      <c r="J44" s="120">
        <v>55</v>
      </c>
      <c r="K44" s="32"/>
    </row>
    <row r="45" spans="1:11" s="33" customFormat="1" ht="11.25" customHeight="1">
      <c r="A45" s="35" t="s">
        <v>35</v>
      </c>
      <c r="B45" s="29"/>
      <c r="C45" s="30">
        <v>10846</v>
      </c>
      <c r="D45" s="30">
        <v>12512</v>
      </c>
      <c r="E45" s="30">
        <v>12500</v>
      </c>
      <c r="F45" s="31"/>
      <c r="G45" s="31"/>
      <c r="H45" s="120">
        <v>19.773</v>
      </c>
      <c r="I45" s="120">
        <v>40.699</v>
      </c>
      <c r="J45" s="120">
        <v>32.75</v>
      </c>
      <c r="K45" s="32"/>
    </row>
    <row r="46" spans="1:11" s="33" customFormat="1" ht="11.25" customHeight="1">
      <c r="A46" s="35" t="s">
        <v>36</v>
      </c>
      <c r="B46" s="29"/>
      <c r="C46" s="30">
        <v>2350</v>
      </c>
      <c r="D46" s="30">
        <v>1347</v>
      </c>
      <c r="E46" s="30">
        <v>1350</v>
      </c>
      <c r="F46" s="31"/>
      <c r="G46" s="31"/>
      <c r="H46" s="120">
        <v>2.912</v>
      </c>
      <c r="I46" s="120">
        <v>3.117</v>
      </c>
      <c r="J46" s="120">
        <v>2.43</v>
      </c>
      <c r="K46" s="32"/>
    </row>
    <row r="47" spans="1:11" s="33" customFormat="1" ht="11.25" customHeight="1">
      <c r="A47" s="35" t="s">
        <v>37</v>
      </c>
      <c r="B47" s="29"/>
      <c r="C47" s="30">
        <v>859</v>
      </c>
      <c r="D47" s="30">
        <v>1034</v>
      </c>
      <c r="E47" s="30">
        <v>1040</v>
      </c>
      <c r="F47" s="31"/>
      <c r="G47" s="31"/>
      <c r="H47" s="120">
        <v>1.209</v>
      </c>
      <c r="I47" s="120">
        <v>2.399</v>
      </c>
      <c r="J47" s="120">
        <v>1.7</v>
      </c>
      <c r="K47" s="32"/>
    </row>
    <row r="48" spans="1:11" s="33" customFormat="1" ht="11.25" customHeight="1">
      <c r="A48" s="35" t="s">
        <v>38</v>
      </c>
      <c r="B48" s="29"/>
      <c r="C48" s="30">
        <v>7962</v>
      </c>
      <c r="D48" s="30">
        <v>8128</v>
      </c>
      <c r="E48" s="30">
        <v>8000</v>
      </c>
      <c r="F48" s="31"/>
      <c r="G48" s="31"/>
      <c r="H48" s="120">
        <v>10.817</v>
      </c>
      <c r="I48" s="120">
        <v>26.17</v>
      </c>
      <c r="J48" s="120">
        <v>14.5</v>
      </c>
      <c r="K48" s="32"/>
    </row>
    <row r="49" spans="1:11" s="33" customFormat="1" ht="11.25" customHeight="1">
      <c r="A49" s="35" t="s">
        <v>39</v>
      </c>
      <c r="B49" s="29"/>
      <c r="C49" s="30">
        <v>9882</v>
      </c>
      <c r="D49" s="30">
        <v>15992</v>
      </c>
      <c r="E49" s="30">
        <v>17500</v>
      </c>
      <c r="F49" s="31"/>
      <c r="G49" s="31"/>
      <c r="H49" s="120">
        <v>17.382</v>
      </c>
      <c r="I49" s="120">
        <v>52.425</v>
      </c>
      <c r="J49" s="120">
        <v>35.8</v>
      </c>
      <c r="K49" s="32"/>
    </row>
    <row r="50" spans="1:11" s="42" customFormat="1" ht="11.25" customHeight="1">
      <c r="A50" s="43" t="s">
        <v>40</v>
      </c>
      <c r="B50" s="37"/>
      <c r="C50" s="38">
        <v>70828</v>
      </c>
      <c r="D50" s="38">
        <v>87236</v>
      </c>
      <c r="E50" s="38">
        <v>88970</v>
      </c>
      <c r="F50" s="39">
        <f>IF(D50&gt;0,100*E50/D50,0)</f>
        <v>101.98771149525426</v>
      </c>
      <c r="G50" s="40"/>
      <c r="H50" s="121">
        <v>155.86800000000002</v>
      </c>
      <c r="I50" s="122">
        <v>300.739</v>
      </c>
      <c r="J50" s="122">
        <v>212.978</v>
      </c>
      <c r="K50" s="41">
        <f>IF(I50&gt;0,100*J50/I50,0)</f>
        <v>70.81821779017687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0"/>
      <c r="I51" s="120"/>
      <c r="J51" s="120"/>
      <c r="K51" s="32"/>
    </row>
    <row r="52" spans="1:11" s="42" customFormat="1" ht="11.25" customHeight="1">
      <c r="A52" s="36" t="s">
        <v>41</v>
      </c>
      <c r="B52" s="37"/>
      <c r="C52" s="38">
        <v>4774</v>
      </c>
      <c r="D52" s="38">
        <v>4774</v>
      </c>
      <c r="E52" s="38">
        <v>4774</v>
      </c>
      <c r="F52" s="39">
        <f>IF(D52&gt;0,100*E52/D52,0)</f>
        <v>100</v>
      </c>
      <c r="G52" s="40"/>
      <c r="H52" s="121">
        <v>8.179</v>
      </c>
      <c r="I52" s="122">
        <v>8.179</v>
      </c>
      <c r="J52" s="122">
        <v>8.179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0"/>
      <c r="I53" s="120"/>
      <c r="J53" s="120"/>
      <c r="K53" s="32"/>
    </row>
    <row r="54" spans="1:11" s="33" customFormat="1" ht="11.25" customHeight="1">
      <c r="A54" s="35" t="s">
        <v>42</v>
      </c>
      <c r="B54" s="29"/>
      <c r="C54" s="30">
        <v>37294</v>
      </c>
      <c r="D54" s="30">
        <v>39042</v>
      </c>
      <c r="E54" s="30">
        <v>41800</v>
      </c>
      <c r="F54" s="31"/>
      <c r="G54" s="31"/>
      <c r="H54" s="120">
        <v>58.203</v>
      </c>
      <c r="I54" s="120">
        <v>89.66</v>
      </c>
      <c r="J54" s="120">
        <v>83.82</v>
      </c>
      <c r="K54" s="32"/>
    </row>
    <row r="55" spans="1:11" s="33" customFormat="1" ht="11.25" customHeight="1">
      <c r="A55" s="35" t="s">
        <v>43</v>
      </c>
      <c r="B55" s="29"/>
      <c r="C55" s="30">
        <v>79208</v>
      </c>
      <c r="D55" s="30">
        <v>79605</v>
      </c>
      <c r="E55" s="30">
        <v>79000</v>
      </c>
      <c r="F55" s="31"/>
      <c r="G55" s="31"/>
      <c r="H55" s="120">
        <v>126.036</v>
      </c>
      <c r="I55" s="120">
        <v>150</v>
      </c>
      <c r="J55" s="120">
        <v>142.2</v>
      </c>
      <c r="K55" s="32"/>
    </row>
    <row r="56" spans="1:11" s="33" customFormat="1" ht="11.25" customHeight="1">
      <c r="A56" s="35" t="s">
        <v>44</v>
      </c>
      <c r="B56" s="29"/>
      <c r="C56" s="30">
        <v>7341</v>
      </c>
      <c r="D56" s="30">
        <v>8500</v>
      </c>
      <c r="E56" s="30">
        <v>8500</v>
      </c>
      <c r="F56" s="31"/>
      <c r="G56" s="31"/>
      <c r="H56" s="120">
        <v>19.999</v>
      </c>
      <c r="I56" s="120">
        <v>17</v>
      </c>
      <c r="J56" s="120">
        <v>32.5</v>
      </c>
      <c r="K56" s="32"/>
    </row>
    <row r="57" spans="1:11" s="33" customFormat="1" ht="11.25" customHeight="1">
      <c r="A57" s="35" t="s">
        <v>45</v>
      </c>
      <c r="B57" s="29"/>
      <c r="C57" s="30">
        <v>4292</v>
      </c>
      <c r="D57" s="30">
        <v>4693</v>
      </c>
      <c r="E57" s="30">
        <v>4693</v>
      </c>
      <c r="F57" s="31"/>
      <c r="G57" s="31"/>
      <c r="H57" s="120">
        <v>3.084</v>
      </c>
      <c r="I57" s="120">
        <v>14.079</v>
      </c>
      <c r="J57" s="120">
        <v>14.079</v>
      </c>
      <c r="K57" s="32"/>
    </row>
    <row r="58" spans="1:11" s="33" customFormat="1" ht="11.25" customHeight="1">
      <c r="A58" s="35" t="s">
        <v>46</v>
      </c>
      <c r="B58" s="29"/>
      <c r="C58" s="30">
        <v>42049</v>
      </c>
      <c r="D58" s="30">
        <v>45284</v>
      </c>
      <c r="E58" s="30">
        <v>45284</v>
      </c>
      <c r="F58" s="31"/>
      <c r="G58" s="31"/>
      <c r="H58" s="120">
        <v>32.222</v>
      </c>
      <c r="I58" s="120">
        <v>96.546</v>
      </c>
      <c r="J58" s="120">
        <v>74.581</v>
      </c>
      <c r="K58" s="32"/>
    </row>
    <row r="59" spans="1:11" s="42" customFormat="1" ht="11.25" customHeight="1">
      <c r="A59" s="36" t="s">
        <v>47</v>
      </c>
      <c r="B59" s="37"/>
      <c r="C59" s="38">
        <v>170184</v>
      </c>
      <c r="D59" s="38">
        <v>177124</v>
      </c>
      <c r="E59" s="38">
        <v>179277</v>
      </c>
      <c r="F59" s="39">
        <f>IF(D59&gt;0,100*E59/D59,0)</f>
        <v>101.21553262121452</v>
      </c>
      <c r="G59" s="40"/>
      <c r="H59" s="121">
        <v>239.544</v>
      </c>
      <c r="I59" s="122">
        <v>367.28499999999997</v>
      </c>
      <c r="J59" s="122">
        <v>347.18</v>
      </c>
      <c r="K59" s="41">
        <f>IF(I59&gt;0,100*J59/I59,0)</f>
        <v>94.52604925330466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0"/>
      <c r="I60" s="120"/>
      <c r="J60" s="120"/>
      <c r="K60" s="32"/>
    </row>
    <row r="61" spans="1:11" s="33" customFormat="1" ht="11.25" customHeight="1">
      <c r="A61" s="35" t="s">
        <v>48</v>
      </c>
      <c r="B61" s="29"/>
      <c r="C61" s="30">
        <v>3024</v>
      </c>
      <c r="D61" s="30">
        <v>2550</v>
      </c>
      <c r="E61" s="30">
        <v>2736.8</v>
      </c>
      <c r="F61" s="31"/>
      <c r="G61" s="31"/>
      <c r="H61" s="120">
        <v>5.174</v>
      </c>
      <c r="I61" s="120">
        <v>3.585</v>
      </c>
      <c r="J61" s="120">
        <v>5.90524</v>
      </c>
      <c r="K61" s="32"/>
    </row>
    <row r="62" spans="1:11" s="33" customFormat="1" ht="11.25" customHeight="1">
      <c r="A62" s="35" t="s">
        <v>49</v>
      </c>
      <c r="B62" s="29"/>
      <c r="C62" s="30">
        <v>1027</v>
      </c>
      <c r="D62" s="30">
        <v>1002</v>
      </c>
      <c r="E62" s="30">
        <v>1002</v>
      </c>
      <c r="F62" s="31"/>
      <c r="G62" s="31"/>
      <c r="H62" s="120">
        <v>1.731</v>
      </c>
      <c r="I62" s="120">
        <v>1.516</v>
      </c>
      <c r="J62" s="120"/>
      <c r="K62" s="32"/>
    </row>
    <row r="63" spans="1:11" s="33" customFormat="1" ht="11.25" customHeight="1">
      <c r="A63" s="35" t="s">
        <v>50</v>
      </c>
      <c r="B63" s="29"/>
      <c r="C63" s="30">
        <v>2059</v>
      </c>
      <c r="D63" s="30">
        <v>1808</v>
      </c>
      <c r="E63" s="30">
        <v>1752</v>
      </c>
      <c r="F63" s="31"/>
      <c r="G63" s="31"/>
      <c r="H63" s="120">
        <v>2.387</v>
      </c>
      <c r="I63" s="120">
        <v>1.546151724137931</v>
      </c>
      <c r="J63" s="120"/>
      <c r="K63" s="32"/>
    </row>
    <row r="64" spans="1:11" s="42" customFormat="1" ht="11.25" customHeight="1">
      <c r="A64" s="36" t="s">
        <v>51</v>
      </c>
      <c r="B64" s="37"/>
      <c r="C64" s="38">
        <v>6110</v>
      </c>
      <c r="D64" s="38">
        <v>5360</v>
      </c>
      <c r="E64" s="38">
        <v>5490.8</v>
      </c>
      <c r="F64" s="39">
        <f>IF(D64&gt;0,100*E64/D64,0)</f>
        <v>102.44029850746269</v>
      </c>
      <c r="G64" s="40"/>
      <c r="H64" s="121">
        <v>9.292</v>
      </c>
      <c r="I64" s="122">
        <v>6.647151724137931</v>
      </c>
      <c r="J64" s="12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0"/>
      <c r="I65" s="120"/>
      <c r="J65" s="120"/>
      <c r="K65" s="32"/>
    </row>
    <row r="66" spans="1:11" s="42" customFormat="1" ht="11.25" customHeight="1">
      <c r="A66" s="36" t="s">
        <v>52</v>
      </c>
      <c r="B66" s="37"/>
      <c r="C66" s="38">
        <v>16988</v>
      </c>
      <c r="D66" s="38">
        <v>11684</v>
      </c>
      <c r="E66" s="38">
        <v>19291</v>
      </c>
      <c r="F66" s="39">
        <f>IF(D66&gt;0,100*E66/D66,0)</f>
        <v>165.10612803834303</v>
      </c>
      <c r="G66" s="40"/>
      <c r="H66" s="121">
        <v>12.558</v>
      </c>
      <c r="I66" s="122">
        <v>8.637</v>
      </c>
      <c r="J66" s="122">
        <v>15.57</v>
      </c>
      <c r="K66" s="41">
        <f>IF(I66&gt;0,100*J66/I66,0)</f>
        <v>180.27092740534906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0"/>
      <c r="I67" s="120"/>
      <c r="J67" s="120"/>
      <c r="K67" s="32"/>
    </row>
    <row r="68" spans="1:11" s="33" customFormat="1" ht="11.25" customHeight="1">
      <c r="A68" s="35" t="s">
        <v>53</v>
      </c>
      <c r="B68" s="29"/>
      <c r="C68" s="30">
        <v>44466</v>
      </c>
      <c r="D68" s="30">
        <v>44500</v>
      </c>
      <c r="E68" s="30">
        <v>45000</v>
      </c>
      <c r="F68" s="31"/>
      <c r="G68" s="31"/>
      <c r="H68" s="120">
        <v>65.988</v>
      </c>
      <c r="I68" s="120">
        <v>71</v>
      </c>
      <c r="J68" s="120">
        <v>64</v>
      </c>
      <c r="K68" s="32"/>
    </row>
    <row r="69" spans="1:11" s="33" customFormat="1" ht="11.25" customHeight="1">
      <c r="A69" s="35" t="s">
        <v>54</v>
      </c>
      <c r="B69" s="29"/>
      <c r="C69" s="30">
        <v>7484</v>
      </c>
      <c r="D69" s="30">
        <v>8000</v>
      </c>
      <c r="E69" s="30">
        <v>8000</v>
      </c>
      <c r="F69" s="31"/>
      <c r="G69" s="31"/>
      <c r="H69" s="120">
        <v>7.783</v>
      </c>
      <c r="I69" s="120">
        <v>10</v>
      </c>
      <c r="J69" s="120">
        <v>8</v>
      </c>
      <c r="K69" s="32"/>
    </row>
    <row r="70" spans="1:11" s="42" customFormat="1" ht="11.25" customHeight="1">
      <c r="A70" s="36" t="s">
        <v>55</v>
      </c>
      <c r="B70" s="37"/>
      <c r="C70" s="38">
        <v>51950</v>
      </c>
      <c r="D70" s="38">
        <v>52500</v>
      </c>
      <c r="E70" s="38">
        <v>53000</v>
      </c>
      <c r="F70" s="39">
        <f>IF(D70&gt;0,100*E70/D70,0)</f>
        <v>100.95238095238095</v>
      </c>
      <c r="G70" s="40"/>
      <c r="H70" s="121">
        <v>73.771</v>
      </c>
      <c r="I70" s="122">
        <v>81</v>
      </c>
      <c r="J70" s="122">
        <v>72</v>
      </c>
      <c r="K70" s="41">
        <f>IF(I70&gt;0,100*J70/I70,0)</f>
        <v>88.88888888888889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0"/>
      <c r="I71" s="120"/>
      <c r="J71" s="120"/>
      <c r="K71" s="32"/>
    </row>
    <row r="72" spans="1:11" s="33" customFormat="1" ht="11.25" customHeight="1">
      <c r="A72" s="35" t="s">
        <v>56</v>
      </c>
      <c r="B72" s="29"/>
      <c r="C72" s="30">
        <v>4758</v>
      </c>
      <c r="D72" s="30">
        <v>4292</v>
      </c>
      <c r="E72" s="30">
        <v>4317</v>
      </c>
      <c r="F72" s="31"/>
      <c r="G72" s="31"/>
      <c r="H72" s="120">
        <v>6.119</v>
      </c>
      <c r="I72" s="120">
        <v>1.265</v>
      </c>
      <c r="J72" s="120">
        <v>5.522</v>
      </c>
      <c r="K72" s="32"/>
    </row>
    <row r="73" spans="1:11" s="33" customFormat="1" ht="11.25" customHeight="1">
      <c r="A73" s="35" t="s">
        <v>57</v>
      </c>
      <c r="B73" s="29"/>
      <c r="C73" s="30">
        <v>11266</v>
      </c>
      <c r="D73" s="30">
        <v>10600</v>
      </c>
      <c r="E73" s="30">
        <v>10600</v>
      </c>
      <c r="F73" s="31"/>
      <c r="G73" s="31"/>
      <c r="H73" s="120">
        <v>25.574</v>
      </c>
      <c r="I73" s="120">
        <v>27.56</v>
      </c>
      <c r="J73" s="120">
        <v>27.56</v>
      </c>
      <c r="K73" s="32"/>
    </row>
    <row r="74" spans="1:11" s="33" customFormat="1" ht="11.25" customHeight="1">
      <c r="A74" s="35" t="s">
        <v>58</v>
      </c>
      <c r="B74" s="29"/>
      <c r="C74" s="30">
        <v>25347</v>
      </c>
      <c r="D74" s="30">
        <v>27430</v>
      </c>
      <c r="E74" s="30">
        <v>27610</v>
      </c>
      <c r="F74" s="31"/>
      <c r="G74" s="31"/>
      <c r="H74" s="120">
        <v>37.289</v>
      </c>
      <c r="I74" s="120">
        <v>49.374</v>
      </c>
      <c r="J74" s="120">
        <v>46.937</v>
      </c>
      <c r="K74" s="32"/>
    </row>
    <row r="75" spans="1:11" s="33" customFormat="1" ht="11.25" customHeight="1">
      <c r="A75" s="35" t="s">
        <v>59</v>
      </c>
      <c r="B75" s="29"/>
      <c r="C75" s="30">
        <v>25956</v>
      </c>
      <c r="D75" s="30">
        <v>24808.2555</v>
      </c>
      <c r="E75" s="30">
        <v>24119</v>
      </c>
      <c r="F75" s="31"/>
      <c r="G75" s="31"/>
      <c r="H75" s="120">
        <v>26.247</v>
      </c>
      <c r="I75" s="120">
        <v>34.38371840492821</v>
      </c>
      <c r="J75" s="120">
        <v>51.590540999999995</v>
      </c>
      <c r="K75" s="32"/>
    </row>
    <row r="76" spans="1:11" s="33" customFormat="1" ht="11.25" customHeight="1">
      <c r="A76" s="35" t="s">
        <v>60</v>
      </c>
      <c r="B76" s="29"/>
      <c r="C76" s="30">
        <v>1932</v>
      </c>
      <c r="D76" s="30">
        <v>445</v>
      </c>
      <c r="E76" s="30">
        <v>500</v>
      </c>
      <c r="F76" s="31"/>
      <c r="G76" s="31"/>
      <c r="H76" s="120">
        <v>4.838</v>
      </c>
      <c r="I76" s="120">
        <v>0.935</v>
      </c>
      <c r="J76" s="120">
        <v>1.25</v>
      </c>
      <c r="K76" s="32"/>
    </row>
    <row r="77" spans="1:11" s="33" customFormat="1" ht="11.25" customHeight="1">
      <c r="A77" s="35" t="s">
        <v>61</v>
      </c>
      <c r="B77" s="29"/>
      <c r="C77" s="30">
        <v>4970</v>
      </c>
      <c r="D77" s="30">
        <v>4784</v>
      </c>
      <c r="E77" s="30">
        <v>5000</v>
      </c>
      <c r="F77" s="31"/>
      <c r="G77" s="31"/>
      <c r="H77" s="120">
        <v>11.764</v>
      </c>
      <c r="I77" s="120">
        <v>7.465</v>
      </c>
      <c r="J77" s="120">
        <v>7.8</v>
      </c>
      <c r="K77" s="32"/>
    </row>
    <row r="78" spans="1:11" s="33" customFormat="1" ht="11.25" customHeight="1">
      <c r="A78" s="35" t="s">
        <v>62</v>
      </c>
      <c r="B78" s="29"/>
      <c r="C78" s="30">
        <v>9729</v>
      </c>
      <c r="D78" s="30">
        <v>8463</v>
      </c>
      <c r="E78" s="30">
        <v>8463</v>
      </c>
      <c r="F78" s="31"/>
      <c r="G78" s="31"/>
      <c r="H78" s="120">
        <v>20.789</v>
      </c>
      <c r="I78" s="120">
        <v>10.579</v>
      </c>
      <c r="J78" s="120">
        <v>12.695</v>
      </c>
      <c r="K78" s="32"/>
    </row>
    <row r="79" spans="1:11" s="33" customFormat="1" ht="11.25" customHeight="1">
      <c r="A79" s="35" t="s">
        <v>63</v>
      </c>
      <c r="B79" s="29"/>
      <c r="C79" s="30">
        <v>12891</v>
      </c>
      <c r="D79" s="30">
        <v>11838</v>
      </c>
      <c r="E79" s="30">
        <v>11706</v>
      </c>
      <c r="F79" s="31"/>
      <c r="G79" s="31"/>
      <c r="H79" s="120">
        <v>21.952</v>
      </c>
      <c r="I79" s="120">
        <v>26.131</v>
      </c>
      <c r="J79" s="120">
        <v>31.513</v>
      </c>
      <c r="K79" s="32"/>
    </row>
    <row r="80" spans="1:11" s="42" customFormat="1" ht="11.25" customHeight="1">
      <c r="A80" s="43" t="s">
        <v>64</v>
      </c>
      <c r="B80" s="37"/>
      <c r="C80" s="38">
        <v>96849</v>
      </c>
      <c r="D80" s="38">
        <v>92660.2555</v>
      </c>
      <c r="E80" s="38">
        <v>92315</v>
      </c>
      <c r="F80" s="39">
        <f>IF(D80&gt;0,100*E80/D80,0)</f>
        <v>99.62739634362437</v>
      </c>
      <c r="G80" s="40"/>
      <c r="H80" s="121">
        <v>154.572</v>
      </c>
      <c r="I80" s="122">
        <v>157.69271840492823</v>
      </c>
      <c r="J80" s="122">
        <v>184.86754100000002</v>
      </c>
      <c r="K80" s="41">
        <f>IF(I80&gt;0,100*J80/I80,0)</f>
        <v>117.23276944550568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0"/>
      <c r="I81" s="120"/>
      <c r="J81" s="120"/>
      <c r="K81" s="32"/>
    </row>
    <row r="82" spans="1:11" s="33" customFormat="1" ht="11.25" customHeight="1">
      <c r="A82" s="35" t="s">
        <v>65</v>
      </c>
      <c r="B82" s="29"/>
      <c r="C82" s="30">
        <v>145</v>
      </c>
      <c r="D82" s="30">
        <v>145</v>
      </c>
      <c r="E82" s="30">
        <v>145</v>
      </c>
      <c r="F82" s="31"/>
      <c r="G82" s="31"/>
      <c r="H82" s="120">
        <v>0.102</v>
      </c>
      <c r="I82" s="120">
        <v>0.102</v>
      </c>
      <c r="J82" s="120">
        <v>0.102</v>
      </c>
      <c r="K82" s="32"/>
    </row>
    <row r="83" spans="1:11" s="33" customFormat="1" ht="11.25" customHeight="1">
      <c r="A83" s="35" t="s">
        <v>66</v>
      </c>
      <c r="B83" s="29"/>
      <c r="C83" s="30">
        <v>227</v>
      </c>
      <c r="D83" s="30">
        <v>229</v>
      </c>
      <c r="E83" s="30">
        <v>230</v>
      </c>
      <c r="F83" s="31"/>
      <c r="G83" s="31"/>
      <c r="H83" s="120">
        <v>0.159</v>
      </c>
      <c r="I83" s="120">
        <v>0.16</v>
      </c>
      <c r="J83" s="120"/>
      <c r="K83" s="32"/>
    </row>
    <row r="84" spans="1:11" s="42" customFormat="1" ht="11.25" customHeight="1">
      <c r="A84" s="36" t="s">
        <v>67</v>
      </c>
      <c r="B84" s="37"/>
      <c r="C84" s="38">
        <v>372</v>
      </c>
      <c r="D84" s="38">
        <v>374</v>
      </c>
      <c r="E84" s="38">
        <v>375</v>
      </c>
      <c r="F84" s="39">
        <f>IF(D84&gt;0,100*E84/D84,0)</f>
        <v>100.26737967914438</v>
      </c>
      <c r="G84" s="40"/>
      <c r="H84" s="121">
        <v>0.261</v>
      </c>
      <c r="I84" s="122">
        <v>0.262</v>
      </c>
      <c r="J84" s="12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0"/>
      <c r="I85" s="120"/>
      <c r="J85" s="12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3"/>
      <c r="I86" s="124"/>
      <c r="J86" s="124"/>
      <c r="K86" s="50"/>
    </row>
    <row r="87" spans="1:11" s="42" customFormat="1" ht="11.25" customHeight="1">
      <c r="A87" s="51" t="s">
        <v>68</v>
      </c>
      <c r="B87" s="52"/>
      <c r="C87" s="53">
        <v>483727</v>
      </c>
      <c r="D87" s="53">
        <v>500936.25549999997</v>
      </c>
      <c r="E87" s="53">
        <v>513449.8</v>
      </c>
      <c r="F87" s="54">
        <f>IF(D87&gt;0,100*E87/D87,0)</f>
        <v>102.49803130889575</v>
      </c>
      <c r="G87" s="40"/>
      <c r="H87" s="125">
        <v>781.0479999999999</v>
      </c>
      <c r="I87" s="126">
        <v>1115.646360129066</v>
      </c>
      <c r="J87" s="12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3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zoomScale="90" zoomScaleNormal="90" zoomScalePageLayoutView="0" workbookViewId="0" topLeftCell="A61">
      <selection activeCell="N86" sqref="N86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200" t="s">
        <v>70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4" t="s">
        <v>3</v>
      </c>
      <c r="D4" s="195"/>
      <c r="E4" s="195"/>
      <c r="F4" s="196"/>
      <c r="G4" s="9"/>
      <c r="H4" s="197" t="s">
        <v>4</v>
      </c>
      <c r="I4" s="198"/>
      <c r="J4" s="198"/>
      <c r="K4" s="19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254</v>
      </c>
      <c r="D7" s="21" t="s">
        <v>7</v>
      </c>
      <c r="E7" s="21">
        <v>2</v>
      </c>
      <c r="F7" s="22" t="str">
        <f>CONCATENATE(D6,"=100")</f>
        <v>2016=100</v>
      </c>
      <c r="G7" s="23"/>
      <c r="H7" s="20" t="s">
        <v>254</v>
      </c>
      <c r="I7" s="21" t="s">
        <v>7</v>
      </c>
      <c r="J7" s="21">
        <v>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57</v>
      </c>
      <c r="D9" s="30">
        <v>59</v>
      </c>
      <c r="E9" s="30">
        <v>56</v>
      </c>
      <c r="F9" s="31"/>
      <c r="G9" s="31"/>
      <c r="H9" s="120">
        <v>0.133</v>
      </c>
      <c r="I9" s="120">
        <v>0.137</v>
      </c>
      <c r="J9" s="120">
        <v>0.16</v>
      </c>
      <c r="K9" s="32"/>
    </row>
    <row r="10" spans="1:11" s="33" customFormat="1" ht="11.25" customHeight="1">
      <c r="A10" s="35" t="s">
        <v>9</v>
      </c>
      <c r="B10" s="29"/>
      <c r="C10" s="30">
        <v>852</v>
      </c>
      <c r="D10" s="30">
        <v>862</v>
      </c>
      <c r="E10" s="30">
        <v>822</v>
      </c>
      <c r="F10" s="31"/>
      <c r="G10" s="31"/>
      <c r="H10" s="120">
        <v>1.273</v>
      </c>
      <c r="I10" s="120">
        <v>1.29</v>
      </c>
      <c r="J10" s="120"/>
      <c r="K10" s="32"/>
    </row>
    <row r="11" spans="1:11" s="33" customFormat="1" ht="11.25" customHeight="1">
      <c r="A11" s="28" t="s">
        <v>10</v>
      </c>
      <c r="B11" s="29"/>
      <c r="C11" s="30">
        <v>4897</v>
      </c>
      <c r="D11" s="30">
        <v>5173</v>
      </c>
      <c r="E11" s="30">
        <v>3260</v>
      </c>
      <c r="F11" s="31"/>
      <c r="G11" s="31"/>
      <c r="H11" s="120">
        <v>11.723</v>
      </c>
      <c r="I11" s="120">
        <v>12.365</v>
      </c>
      <c r="J11" s="120"/>
      <c r="K11" s="32"/>
    </row>
    <row r="12" spans="1:11" s="33" customFormat="1" ht="11.25" customHeight="1">
      <c r="A12" s="35" t="s">
        <v>11</v>
      </c>
      <c r="B12" s="29"/>
      <c r="C12" s="30">
        <v>5</v>
      </c>
      <c r="D12" s="30">
        <v>41</v>
      </c>
      <c r="E12" s="30">
        <v>19</v>
      </c>
      <c r="F12" s="31"/>
      <c r="G12" s="31"/>
      <c r="H12" s="120">
        <v>0.009</v>
      </c>
      <c r="I12" s="120">
        <v>0.071</v>
      </c>
      <c r="J12" s="120">
        <v>0.05</v>
      </c>
      <c r="K12" s="32"/>
    </row>
    <row r="13" spans="1:11" s="42" customFormat="1" ht="11.25" customHeight="1">
      <c r="A13" s="36" t="s">
        <v>12</v>
      </c>
      <c r="B13" s="37"/>
      <c r="C13" s="38">
        <v>5811</v>
      </c>
      <c r="D13" s="38">
        <v>6135</v>
      </c>
      <c r="E13" s="38">
        <v>4157</v>
      </c>
      <c r="F13" s="39">
        <f>IF(D13&gt;0,100*E13/D13,0)</f>
        <v>67.75876120619397</v>
      </c>
      <c r="G13" s="40"/>
      <c r="H13" s="121">
        <v>13.138000000000002</v>
      </c>
      <c r="I13" s="122">
        <v>13.863</v>
      </c>
      <c r="J13" s="12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0"/>
      <c r="I14" s="120"/>
      <c r="J14" s="120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1"/>
      <c r="I15" s="122"/>
      <c r="J15" s="12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0"/>
      <c r="I16" s="120"/>
      <c r="J16" s="120"/>
      <c r="K16" s="32"/>
    </row>
    <row r="17" spans="1:11" s="42" customFormat="1" ht="11.25" customHeight="1">
      <c r="A17" s="36" t="s">
        <v>14</v>
      </c>
      <c r="B17" s="37"/>
      <c r="C17" s="38">
        <v>45</v>
      </c>
      <c r="D17" s="38">
        <v>45</v>
      </c>
      <c r="E17" s="38">
        <v>45</v>
      </c>
      <c r="F17" s="39">
        <f>IF(D17&gt;0,100*E17/D17,0)</f>
        <v>100</v>
      </c>
      <c r="G17" s="40"/>
      <c r="H17" s="121">
        <v>0.054</v>
      </c>
      <c r="I17" s="122">
        <v>0.054</v>
      </c>
      <c r="J17" s="12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0"/>
      <c r="I18" s="120"/>
      <c r="J18" s="120"/>
      <c r="K18" s="32"/>
    </row>
    <row r="19" spans="1:11" s="33" customFormat="1" ht="11.25" customHeight="1">
      <c r="A19" s="28" t="s">
        <v>15</v>
      </c>
      <c r="B19" s="29"/>
      <c r="C19" s="30">
        <v>271</v>
      </c>
      <c r="D19" s="30">
        <v>181</v>
      </c>
      <c r="E19" s="30">
        <v>181</v>
      </c>
      <c r="F19" s="31"/>
      <c r="G19" s="31"/>
      <c r="H19" s="120">
        <v>0.949</v>
      </c>
      <c r="I19" s="120">
        <v>0.816</v>
      </c>
      <c r="J19" s="120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0"/>
      <c r="I20" s="120"/>
      <c r="J20" s="120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0"/>
      <c r="I21" s="120"/>
      <c r="J21" s="120"/>
      <c r="K21" s="32"/>
    </row>
    <row r="22" spans="1:11" s="42" customFormat="1" ht="11.25" customHeight="1">
      <c r="A22" s="36" t="s">
        <v>18</v>
      </c>
      <c r="B22" s="37"/>
      <c r="C22" s="38">
        <v>271</v>
      </c>
      <c r="D22" s="38">
        <v>181</v>
      </c>
      <c r="E22" s="38">
        <v>181</v>
      </c>
      <c r="F22" s="39">
        <f>IF(D22&gt;0,100*E22/D22,0)</f>
        <v>100</v>
      </c>
      <c r="G22" s="40"/>
      <c r="H22" s="121">
        <v>0.949</v>
      </c>
      <c r="I22" s="122">
        <v>0.816</v>
      </c>
      <c r="J22" s="12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0"/>
      <c r="I23" s="120"/>
      <c r="J23" s="120"/>
      <c r="K23" s="32"/>
    </row>
    <row r="24" spans="1:11" s="42" customFormat="1" ht="11.25" customHeight="1">
      <c r="A24" s="36" t="s">
        <v>19</v>
      </c>
      <c r="B24" s="37"/>
      <c r="C24" s="38">
        <v>145</v>
      </c>
      <c r="D24" s="38">
        <v>76</v>
      </c>
      <c r="E24" s="38">
        <v>75</v>
      </c>
      <c r="F24" s="39">
        <f>IF(D24&gt;0,100*E24/D24,0)</f>
        <v>98.6842105263158</v>
      </c>
      <c r="G24" s="40"/>
      <c r="H24" s="121">
        <v>0.521</v>
      </c>
      <c r="I24" s="122">
        <v>0.293</v>
      </c>
      <c r="J24" s="12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0"/>
      <c r="I25" s="120"/>
      <c r="J25" s="120"/>
      <c r="K25" s="32"/>
    </row>
    <row r="26" spans="1:11" s="42" customFormat="1" ht="11.25" customHeight="1">
      <c r="A26" s="36" t="s">
        <v>20</v>
      </c>
      <c r="B26" s="37"/>
      <c r="C26" s="38">
        <v>195</v>
      </c>
      <c r="D26" s="38">
        <v>150</v>
      </c>
      <c r="E26" s="38">
        <v>180</v>
      </c>
      <c r="F26" s="39">
        <f>IF(D26&gt;0,100*E26/D26,0)</f>
        <v>120</v>
      </c>
      <c r="G26" s="40"/>
      <c r="H26" s="121">
        <v>0.549</v>
      </c>
      <c r="I26" s="122">
        <v>0.75</v>
      </c>
      <c r="J26" s="122">
        <v>0.6</v>
      </c>
      <c r="K26" s="41">
        <f>IF(I26&gt;0,100*J26/I26,0)</f>
        <v>80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0"/>
      <c r="I27" s="120"/>
      <c r="J27" s="120"/>
      <c r="K27" s="32"/>
    </row>
    <row r="28" spans="1:11" s="33" customFormat="1" ht="11.25" customHeight="1">
      <c r="A28" s="35" t="s">
        <v>21</v>
      </c>
      <c r="B28" s="29"/>
      <c r="C28" s="30">
        <v>427</v>
      </c>
      <c r="D28" s="30">
        <v>446</v>
      </c>
      <c r="E28" s="30">
        <v>1032</v>
      </c>
      <c r="F28" s="31"/>
      <c r="G28" s="31"/>
      <c r="H28" s="120">
        <v>1.111</v>
      </c>
      <c r="I28" s="120">
        <v>1.458</v>
      </c>
      <c r="J28" s="120">
        <v>2.473</v>
      </c>
      <c r="K28" s="32"/>
    </row>
    <row r="29" spans="1:11" s="33" customFormat="1" ht="11.25" customHeight="1">
      <c r="A29" s="35" t="s">
        <v>22</v>
      </c>
      <c r="B29" s="29"/>
      <c r="C29" s="30">
        <v>10392</v>
      </c>
      <c r="D29" s="30">
        <v>13327</v>
      </c>
      <c r="E29" s="30">
        <v>13327</v>
      </c>
      <c r="F29" s="31"/>
      <c r="G29" s="31"/>
      <c r="H29" s="120">
        <v>22.533</v>
      </c>
      <c r="I29" s="120">
        <v>29.448</v>
      </c>
      <c r="J29" s="120"/>
      <c r="K29" s="32"/>
    </row>
    <row r="30" spans="1:11" s="33" customFormat="1" ht="11.25" customHeight="1">
      <c r="A30" s="35" t="s">
        <v>23</v>
      </c>
      <c r="B30" s="29"/>
      <c r="C30" s="30">
        <v>3976</v>
      </c>
      <c r="D30" s="30">
        <v>5679</v>
      </c>
      <c r="E30" s="30">
        <v>5679</v>
      </c>
      <c r="F30" s="31"/>
      <c r="G30" s="31"/>
      <c r="H30" s="120">
        <v>5.993</v>
      </c>
      <c r="I30" s="120">
        <v>11.59</v>
      </c>
      <c r="J30" s="120">
        <v>9.534</v>
      </c>
      <c r="K30" s="32"/>
    </row>
    <row r="31" spans="1:11" s="42" customFormat="1" ht="11.25" customHeight="1">
      <c r="A31" s="43" t="s">
        <v>24</v>
      </c>
      <c r="B31" s="37"/>
      <c r="C31" s="38">
        <v>14795</v>
      </c>
      <c r="D31" s="38">
        <v>19452</v>
      </c>
      <c r="E31" s="38">
        <v>20038</v>
      </c>
      <c r="F31" s="39">
        <f>IF(D31&gt;0,100*E31/D31,0)</f>
        <v>103.01254369730619</v>
      </c>
      <c r="G31" s="40"/>
      <c r="H31" s="121">
        <v>29.637</v>
      </c>
      <c r="I31" s="122">
        <v>42.495999999999995</v>
      </c>
      <c r="J31" s="12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0"/>
      <c r="I32" s="120"/>
      <c r="J32" s="120"/>
      <c r="K32" s="32"/>
    </row>
    <row r="33" spans="1:11" s="33" customFormat="1" ht="11.25" customHeight="1">
      <c r="A33" s="35" t="s">
        <v>25</v>
      </c>
      <c r="B33" s="29"/>
      <c r="C33" s="30">
        <v>48</v>
      </c>
      <c r="D33" s="30">
        <v>67</v>
      </c>
      <c r="E33" s="30">
        <v>70</v>
      </c>
      <c r="F33" s="31"/>
      <c r="G33" s="31"/>
      <c r="H33" s="120">
        <v>0.072</v>
      </c>
      <c r="I33" s="120">
        <v>0.27</v>
      </c>
      <c r="J33" s="120"/>
      <c r="K33" s="32"/>
    </row>
    <row r="34" spans="1:11" s="33" customFormat="1" ht="11.25" customHeight="1">
      <c r="A34" s="35" t="s">
        <v>26</v>
      </c>
      <c r="B34" s="29"/>
      <c r="C34" s="30">
        <v>362</v>
      </c>
      <c r="D34" s="30">
        <v>666</v>
      </c>
      <c r="E34" s="30">
        <v>450</v>
      </c>
      <c r="F34" s="31"/>
      <c r="G34" s="31"/>
      <c r="H34" s="120">
        <v>1.173</v>
      </c>
      <c r="I34" s="120">
        <v>2</v>
      </c>
      <c r="J34" s="120"/>
      <c r="K34" s="32"/>
    </row>
    <row r="35" spans="1:11" s="33" customFormat="1" ht="11.25" customHeight="1">
      <c r="A35" s="35" t="s">
        <v>27</v>
      </c>
      <c r="B35" s="29"/>
      <c r="C35" s="30">
        <v>455</v>
      </c>
      <c r="D35" s="30">
        <v>700</v>
      </c>
      <c r="E35" s="30">
        <v>700</v>
      </c>
      <c r="F35" s="31"/>
      <c r="G35" s="31"/>
      <c r="H35" s="120">
        <v>1.373</v>
      </c>
      <c r="I35" s="120">
        <v>2</v>
      </c>
      <c r="J35" s="120">
        <v>1.9</v>
      </c>
      <c r="K35" s="32"/>
    </row>
    <row r="36" spans="1:11" s="33" customFormat="1" ht="11.25" customHeight="1">
      <c r="A36" s="35" t="s">
        <v>28</v>
      </c>
      <c r="B36" s="29"/>
      <c r="C36" s="30">
        <v>7</v>
      </c>
      <c r="D36" s="30">
        <v>13</v>
      </c>
      <c r="E36" s="30">
        <v>13</v>
      </c>
      <c r="F36" s="31"/>
      <c r="G36" s="31"/>
      <c r="H36" s="120">
        <v>0.015</v>
      </c>
      <c r="I36" s="120">
        <v>0.039</v>
      </c>
      <c r="J36" s="120">
        <v>0.039</v>
      </c>
      <c r="K36" s="32"/>
    </row>
    <row r="37" spans="1:11" s="42" customFormat="1" ht="11.25" customHeight="1">
      <c r="A37" s="36" t="s">
        <v>29</v>
      </c>
      <c r="B37" s="37"/>
      <c r="C37" s="38">
        <v>872</v>
      </c>
      <c r="D37" s="38">
        <v>1446</v>
      </c>
      <c r="E37" s="38">
        <v>1233</v>
      </c>
      <c r="F37" s="39">
        <f>IF(D37&gt;0,100*E37/D37,0)</f>
        <v>85.26970954356847</v>
      </c>
      <c r="G37" s="40"/>
      <c r="H37" s="121">
        <v>2.6330000000000005</v>
      </c>
      <c r="I37" s="122">
        <v>4.308999999999999</v>
      </c>
      <c r="J37" s="12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0"/>
      <c r="I38" s="120"/>
      <c r="J38" s="120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21"/>
      <c r="I39" s="122"/>
      <c r="J39" s="12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0"/>
      <c r="I40" s="120"/>
      <c r="J40" s="120"/>
      <c r="K40" s="32"/>
    </row>
    <row r="41" spans="1:11" s="33" customFormat="1" ht="11.25" customHeight="1">
      <c r="A41" s="28" t="s">
        <v>31</v>
      </c>
      <c r="B41" s="29"/>
      <c r="C41" s="30">
        <v>15780</v>
      </c>
      <c r="D41" s="30">
        <v>13484</v>
      </c>
      <c r="E41" s="30">
        <v>14100</v>
      </c>
      <c r="F41" s="31"/>
      <c r="G41" s="31"/>
      <c r="H41" s="120">
        <v>23.075</v>
      </c>
      <c r="I41" s="120">
        <v>28.162</v>
      </c>
      <c r="J41" s="120">
        <v>23.432</v>
      </c>
      <c r="K41" s="32"/>
    </row>
    <row r="42" spans="1:11" s="33" customFormat="1" ht="11.25" customHeight="1">
      <c r="A42" s="35" t="s">
        <v>32</v>
      </c>
      <c r="B42" s="29"/>
      <c r="C42" s="30">
        <v>2851</v>
      </c>
      <c r="D42" s="30">
        <v>3957</v>
      </c>
      <c r="E42" s="30">
        <v>4070</v>
      </c>
      <c r="F42" s="31"/>
      <c r="G42" s="31"/>
      <c r="H42" s="120">
        <v>7.598</v>
      </c>
      <c r="I42" s="120">
        <v>14.606</v>
      </c>
      <c r="J42" s="120">
        <v>12.588</v>
      </c>
      <c r="K42" s="32"/>
    </row>
    <row r="43" spans="1:11" s="33" customFormat="1" ht="11.25" customHeight="1">
      <c r="A43" s="35" t="s">
        <v>33</v>
      </c>
      <c r="B43" s="29"/>
      <c r="C43" s="30">
        <v>9678</v>
      </c>
      <c r="D43" s="30">
        <v>8997</v>
      </c>
      <c r="E43" s="30">
        <v>9100</v>
      </c>
      <c r="F43" s="31"/>
      <c r="G43" s="31"/>
      <c r="H43" s="120">
        <v>23.649</v>
      </c>
      <c r="I43" s="120">
        <v>27.558</v>
      </c>
      <c r="J43" s="120">
        <v>15.16</v>
      </c>
      <c r="K43" s="32"/>
    </row>
    <row r="44" spans="1:11" s="33" customFormat="1" ht="11.25" customHeight="1">
      <c r="A44" s="35" t="s">
        <v>34</v>
      </c>
      <c r="B44" s="29"/>
      <c r="C44" s="30">
        <v>16069</v>
      </c>
      <c r="D44" s="30">
        <v>16098</v>
      </c>
      <c r="E44" s="30">
        <v>16500</v>
      </c>
      <c r="F44" s="31"/>
      <c r="G44" s="31"/>
      <c r="H44" s="120">
        <v>43.212</v>
      </c>
      <c r="I44" s="120">
        <v>35.927</v>
      </c>
      <c r="J44" s="120">
        <v>40.4</v>
      </c>
      <c r="K44" s="32"/>
    </row>
    <row r="45" spans="1:11" s="33" customFormat="1" ht="11.25" customHeight="1">
      <c r="A45" s="35" t="s">
        <v>35</v>
      </c>
      <c r="B45" s="29"/>
      <c r="C45" s="30">
        <v>10758</v>
      </c>
      <c r="D45" s="30">
        <v>11674</v>
      </c>
      <c r="E45" s="30">
        <v>11500</v>
      </c>
      <c r="F45" s="31"/>
      <c r="G45" s="31"/>
      <c r="H45" s="120">
        <v>17.224</v>
      </c>
      <c r="I45" s="120">
        <v>30.929</v>
      </c>
      <c r="J45" s="120">
        <v>26.25</v>
      </c>
      <c r="K45" s="32"/>
    </row>
    <row r="46" spans="1:11" s="33" customFormat="1" ht="11.25" customHeight="1">
      <c r="A46" s="35" t="s">
        <v>36</v>
      </c>
      <c r="B46" s="29"/>
      <c r="C46" s="30">
        <v>13077</v>
      </c>
      <c r="D46" s="30">
        <v>11331</v>
      </c>
      <c r="E46" s="30">
        <v>11300</v>
      </c>
      <c r="F46" s="31"/>
      <c r="G46" s="31"/>
      <c r="H46" s="120">
        <v>18.721</v>
      </c>
      <c r="I46" s="120">
        <v>29.457</v>
      </c>
      <c r="J46" s="120">
        <v>22.6</v>
      </c>
      <c r="K46" s="32"/>
    </row>
    <row r="47" spans="1:11" s="33" customFormat="1" ht="11.25" customHeight="1">
      <c r="A47" s="35" t="s">
        <v>37</v>
      </c>
      <c r="B47" s="29"/>
      <c r="C47" s="30">
        <v>11328</v>
      </c>
      <c r="D47" s="30">
        <v>16724</v>
      </c>
      <c r="E47" s="30">
        <v>16250</v>
      </c>
      <c r="F47" s="31"/>
      <c r="G47" s="31"/>
      <c r="H47" s="120">
        <v>30.637</v>
      </c>
      <c r="I47" s="120">
        <v>51.948</v>
      </c>
      <c r="J47" s="120">
        <v>44.2</v>
      </c>
      <c r="K47" s="32"/>
    </row>
    <row r="48" spans="1:11" s="33" customFormat="1" ht="11.25" customHeight="1">
      <c r="A48" s="35" t="s">
        <v>38</v>
      </c>
      <c r="B48" s="29"/>
      <c r="C48" s="30">
        <v>14016</v>
      </c>
      <c r="D48" s="30">
        <v>14490</v>
      </c>
      <c r="E48" s="30">
        <v>14000</v>
      </c>
      <c r="F48" s="31"/>
      <c r="G48" s="31"/>
      <c r="H48" s="120">
        <v>32.867</v>
      </c>
      <c r="I48" s="120">
        <v>48.868</v>
      </c>
      <c r="J48" s="120">
        <v>32.4</v>
      </c>
      <c r="K48" s="32"/>
    </row>
    <row r="49" spans="1:11" s="33" customFormat="1" ht="11.25" customHeight="1">
      <c r="A49" s="35" t="s">
        <v>39</v>
      </c>
      <c r="B49" s="29"/>
      <c r="C49" s="30">
        <v>5157</v>
      </c>
      <c r="D49" s="30">
        <v>4910</v>
      </c>
      <c r="E49" s="30">
        <v>4950</v>
      </c>
      <c r="F49" s="31"/>
      <c r="G49" s="31"/>
      <c r="H49" s="120">
        <v>9.854</v>
      </c>
      <c r="I49" s="120">
        <v>13.853</v>
      </c>
      <c r="J49" s="120">
        <v>9.35</v>
      </c>
      <c r="K49" s="32"/>
    </row>
    <row r="50" spans="1:11" s="42" customFormat="1" ht="11.25" customHeight="1">
      <c r="A50" s="43" t="s">
        <v>40</v>
      </c>
      <c r="B50" s="37"/>
      <c r="C50" s="38">
        <v>98714</v>
      </c>
      <c r="D50" s="38">
        <v>101665</v>
      </c>
      <c r="E50" s="38">
        <v>101770</v>
      </c>
      <c r="F50" s="39">
        <f>IF(D50&gt;0,100*E50/D50,0)</f>
        <v>100.1032803816456</v>
      </c>
      <c r="G50" s="40"/>
      <c r="H50" s="121">
        <v>206.837</v>
      </c>
      <c r="I50" s="122">
        <v>281.308</v>
      </c>
      <c r="J50" s="122">
        <v>226.38</v>
      </c>
      <c r="K50" s="41">
        <f>IF(I50&gt;0,100*J50/I50,0)</f>
        <v>80.47407112488803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0"/>
      <c r="I51" s="120"/>
      <c r="J51" s="120"/>
      <c r="K51" s="32"/>
    </row>
    <row r="52" spans="1:11" s="42" customFormat="1" ht="11.25" customHeight="1">
      <c r="A52" s="36" t="s">
        <v>41</v>
      </c>
      <c r="B52" s="37"/>
      <c r="C52" s="38">
        <v>965</v>
      </c>
      <c r="D52" s="38">
        <v>965</v>
      </c>
      <c r="E52" s="38">
        <v>965</v>
      </c>
      <c r="F52" s="39">
        <f>IF(D52&gt;0,100*E52/D52,0)</f>
        <v>100</v>
      </c>
      <c r="G52" s="40"/>
      <c r="H52" s="121">
        <v>1.543</v>
      </c>
      <c r="I52" s="122">
        <v>1.543</v>
      </c>
      <c r="J52" s="122">
        <v>1.543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0"/>
      <c r="I53" s="120"/>
      <c r="J53" s="120"/>
      <c r="K53" s="32"/>
    </row>
    <row r="54" spans="1:11" s="33" customFormat="1" ht="11.25" customHeight="1">
      <c r="A54" s="35" t="s">
        <v>42</v>
      </c>
      <c r="B54" s="29"/>
      <c r="C54" s="30">
        <v>6274</v>
      </c>
      <c r="D54" s="30">
        <v>4495</v>
      </c>
      <c r="E54" s="30">
        <v>4700</v>
      </c>
      <c r="F54" s="31"/>
      <c r="G54" s="31"/>
      <c r="H54" s="120">
        <v>6.647</v>
      </c>
      <c r="I54" s="120">
        <v>6.306</v>
      </c>
      <c r="J54" s="120">
        <v>6.075</v>
      </c>
      <c r="K54" s="32"/>
    </row>
    <row r="55" spans="1:11" s="33" customFormat="1" ht="11.25" customHeight="1">
      <c r="A55" s="35" t="s">
        <v>43</v>
      </c>
      <c r="B55" s="29"/>
      <c r="C55" s="30">
        <v>2124</v>
      </c>
      <c r="D55" s="30">
        <v>1875</v>
      </c>
      <c r="E55" s="30">
        <v>1900</v>
      </c>
      <c r="F55" s="31"/>
      <c r="G55" s="31"/>
      <c r="H55" s="120">
        <v>2.386</v>
      </c>
      <c r="I55" s="120">
        <v>2.507</v>
      </c>
      <c r="J55" s="120">
        <v>1.9</v>
      </c>
      <c r="K55" s="32"/>
    </row>
    <row r="56" spans="1:11" s="33" customFormat="1" ht="11.25" customHeight="1">
      <c r="A56" s="35" t="s">
        <v>44</v>
      </c>
      <c r="B56" s="29"/>
      <c r="C56" s="30">
        <v>1217</v>
      </c>
      <c r="D56" s="30">
        <v>1250</v>
      </c>
      <c r="E56" s="30">
        <v>1250</v>
      </c>
      <c r="F56" s="31"/>
      <c r="G56" s="31"/>
      <c r="H56" s="120">
        <v>2.515</v>
      </c>
      <c r="I56" s="120">
        <v>6.1</v>
      </c>
      <c r="J56" s="120">
        <v>2.8</v>
      </c>
      <c r="K56" s="32"/>
    </row>
    <row r="57" spans="1:11" s="33" customFormat="1" ht="11.25" customHeight="1">
      <c r="A57" s="35" t="s">
        <v>45</v>
      </c>
      <c r="B57" s="29"/>
      <c r="C57" s="30">
        <v>3852</v>
      </c>
      <c r="D57" s="30">
        <v>5964</v>
      </c>
      <c r="E57" s="30">
        <v>5964</v>
      </c>
      <c r="F57" s="31"/>
      <c r="G57" s="31"/>
      <c r="H57" s="120">
        <v>5.784</v>
      </c>
      <c r="I57" s="120">
        <v>14.91</v>
      </c>
      <c r="J57" s="120">
        <v>14.91</v>
      </c>
      <c r="K57" s="32"/>
    </row>
    <row r="58" spans="1:11" s="33" customFormat="1" ht="11.25" customHeight="1">
      <c r="A58" s="35" t="s">
        <v>46</v>
      </c>
      <c r="B58" s="29"/>
      <c r="C58" s="30">
        <v>7965</v>
      </c>
      <c r="D58" s="30">
        <v>9562</v>
      </c>
      <c r="E58" s="30">
        <v>9562</v>
      </c>
      <c r="F58" s="31"/>
      <c r="G58" s="31"/>
      <c r="H58" s="120">
        <v>5.512</v>
      </c>
      <c r="I58" s="120">
        <v>12.983</v>
      </c>
      <c r="J58" s="120">
        <v>12.065</v>
      </c>
      <c r="K58" s="32"/>
    </row>
    <row r="59" spans="1:11" s="42" customFormat="1" ht="11.25" customHeight="1">
      <c r="A59" s="36" t="s">
        <v>47</v>
      </c>
      <c r="B59" s="37"/>
      <c r="C59" s="38">
        <v>21432</v>
      </c>
      <c r="D59" s="38">
        <v>23146</v>
      </c>
      <c r="E59" s="38">
        <v>23376</v>
      </c>
      <c r="F59" s="39">
        <f>IF(D59&gt;0,100*E59/D59,0)</f>
        <v>100.99369221463752</v>
      </c>
      <c r="G59" s="40"/>
      <c r="H59" s="121">
        <v>22.844</v>
      </c>
      <c r="I59" s="122">
        <v>42.806</v>
      </c>
      <c r="J59" s="122">
        <v>37.75</v>
      </c>
      <c r="K59" s="41">
        <f>IF(I59&gt;0,100*J59/I59,0)</f>
        <v>88.1885716955567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0"/>
      <c r="I60" s="120"/>
      <c r="J60" s="120"/>
      <c r="K60" s="32"/>
    </row>
    <row r="61" spans="1:11" s="33" customFormat="1" ht="11.25" customHeight="1">
      <c r="A61" s="35" t="s">
        <v>48</v>
      </c>
      <c r="B61" s="29"/>
      <c r="C61" s="30">
        <v>31</v>
      </c>
      <c r="D61" s="30">
        <v>65</v>
      </c>
      <c r="E61" s="30">
        <v>71.5</v>
      </c>
      <c r="F61" s="31"/>
      <c r="G61" s="31"/>
      <c r="H61" s="120">
        <v>0.052</v>
      </c>
      <c r="I61" s="120">
        <v>0.087</v>
      </c>
      <c r="J61" s="120">
        <v>0.04675</v>
      </c>
      <c r="K61" s="32"/>
    </row>
    <row r="62" spans="1:11" s="33" customFormat="1" ht="11.25" customHeight="1">
      <c r="A62" s="35" t="s">
        <v>49</v>
      </c>
      <c r="B62" s="29"/>
      <c r="C62" s="30">
        <v>467</v>
      </c>
      <c r="D62" s="30">
        <v>527</v>
      </c>
      <c r="E62" s="30">
        <v>527</v>
      </c>
      <c r="F62" s="31"/>
      <c r="G62" s="31"/>
      <c r="H62" s="120">
        <v>0.589</v>
      </c>
      <c r="I62" s="120">
        <v>0.566</v>
      </c>
      <c r="J62" s="120"/>
      <c r="K62" s="32"/>
    </row>
    <row r="63" spans="1:11" s="33" customFormat="1" ht="11.25" customHeight="1">
      <c r="A63" s="35" t="s">
        <v>50</v>
      </c>
      <c r="B63" s="29"/>
      <c r="C63" s="30">
        <v>290</v>
      </c>
      <c r="D63" s="30">
        <v>242</v>
      </c>
      <c r="E63" s="30">
        <v>243</v>
      </c>
      <c r="F63" s="31"/>
      <c r="G63" s="31"/>
      <c r="H63" s="120">
        <v>0.232</v>
      </c>
      <c r="I63" s="120">
        <v>0.3172888888888889</v>
      </c>
      <c r="J63" s="120"/>
      <c r="K63" s="32"/>
    </row>
    <row r="64" spans="1:11" s="42" customFormat="1" ht="11.25" customHeight="1">
      <c r="A64" s="36" t="s">
        <v>51</v>
      </c>
      <c r="B64" s="37"/>
      <c r="C64" s="38">
        <v>788</v>
      </c>
      <c r="D64" s="38">
        <v>834</v>
      </c>
      <c r="E64" s="38">
        <v>841.5</v>
      </c>
      <c r="F64" s="39">
        <f>IF(D64&gt;0,100*E64/D64,0)</f>
        <v>100.89928057553956</v>
      </c>
      <c r="G64" s="40"/>
      <c r="H64" s="121">
        <v>0.873</v>
      </c>
      <c r="I64" s="122">
        <v>0.9702888888888888</v>
      </c>
      <c r="J64" s="12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0"/>
      <c r="I65" s="120"/>
      <c r="J65" s="120"/>
      <c r="K65" s="32"/>
    </row>
    <row r="66" spans="1:11" s="42" customFormat="1" ht="11.25" customHeight="1">
      <c r="A66" s="36" t="s">
        <v>52</v>
      </c>
      <c r="B66" s="37"/>
      <c r="C66" s="38">
        <v>762</v>
      </c>
      <c r="D66" s="38">
        <v>850</v>
      </c>
      <c r="E66" s="38">
        <v>751</v>
      </c>
      <c r="F66" s="39">
        <f>IF(D66&gt;0,100*E66/D66,0)</f>
        <v>88.3529411764706</v>
      </c>
      <c r="G66" s="40"/>
      <c r="H66" s="121">
        <v>0.181</v>
      </c>
      <c r="I66" s="122">
        <v>0.171</v>
      </c>
      <c r="J66" s="122">
        <v>0.208</v>
      </c>
      <c r="K66" s="41">
        <f>IF(I66&gt;0,100*J66/I66,0)</f>
        <v>121.63742690058479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0"/>
      <c r="I67" s="120"/>
      <c r="J67" s="120"/>
      <c r="K67" s="32"/>
    </row>
    <row r="68" spans="1:11" s="33" customFormat="1" ht="11.25" customHeight="1">
      <c r="A68" s="35" t="s">
        <v>53</v>
      </c>
      <c r="B68" s="29"/>
      <c r="C68" s="30">
        <v>150</v>
      </c>
      <c r="D68" s="30">
        <v>80</v>
      </c>
      <c r="E68" s="30">
        <v>100</v>
      </c>
      <c r="F68" s="31"/>
      <c r="G68" s="31"/>
      <c r="H68" s="120">
        <v>0.105</v>
      </c>
      <c r="I68" s="120">
        <v>0.08</v>
      </c>
      <c r="J68" s="120">
        <v>0.1</v>
      </c>
      <c r="K68" s="32"/>
    </row>
    <row r="69" spans="1:11" s="33" customFormat="1" ht="11.25" customHeight="1">
      <c r="A69" s="35" t="s">
        <v>54</v>
      </c>
      <c r="B69" s="29"/>
      <c r="C69" s="30">
        <v>80</v>
      </c>
      <c r="D69" s="30">
        <v>100</v>
      </c>
      <c r="E69" s="30">
        <v>100</v>
      </c>
      <c r="F69" s="31"/>
      <c r="G69" s="31"/>
      <c r="H69" s="120">
        <v>0.056</v>
      </c>
      <c r="I69" s="120">
        <v>0.1</v>
      </c>
      <c r="J69" s="120">
        <v>0.1</v>
      </c>
      <c r="K69" s="32"/>
    </row>
    <row r="70" spans="1:11" s="42" customFormat="1" ht="11.25" customHeight="1">
      <c r="A70" s="36" t="s">
        <v>55</v>
      </c>
      <c r="B70" s="37"/>
      <c r="C70" s="38">
        <v>230</v>
      </c>
      <c r="D70" s="38">
        <v>180</v>
      </c>
      <c r="E70" s="38">
        <v>200</v>
      </c>
      <c r="F70" s="39">
        <f>IF(D70&gt;0,100*E70/D70,0)</f>
        <v>111.11111111111111</v>
      </c>
      <c r="G70" s="40"/>
      <c r="H70" s="121">
        <v>0.161</v>
      </c>
      <c r="I70" s="122">
        <v>0.18</v>
      </c>
      <c r="J70" s="122">
        <v>0.2</v>
      </c>
      <c r="K70" s="41">
        <f>IF(I70&gt;0,100*J70/I70,0)</f>
        <v>111.11111111111111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0"/>
      <c r="I71" s="120"/>
      <c r="J71" s="120"/>
      <c r="K71" s="32"/>
    </row>
    <row r="72" spans="1:11" s="33" customFormat="1" ht="11.25" customHeight="1">
      <c r="A72" s="35" t="s">
        <v>56</v>
      </c>
      <c r="B72" s="29"/>
      <c r="C72" s="30">
        <v>99</v>
      </c>
      <c r="D72" s="30">
        <v>109</v>
      </c>
      <c r="E72" s="30">
        <v>108</v>
      </c>
      <c r="F72" s="31"/>
      <c r="G72" s="31"/>
      <c r="H72" s="120">
        <v>0.149</v>
      </c>
      <c r="I72" s="120">
        <v>0.013</v>
      </c>
      <c r="J72" s="120">
        <v>0.098</v>
      </c>
      <c r="K72" s="32"/>
    </row>
    <row r="73" spans="1:11" s="33" customFormat="1" ht="11.25" customHeight="1">
      <c r="A73" s="35" t="s">
        <v>57</v>
      </c>
      <c r="B73" s="29"/>
      <c r="C73" s="30">
        <v>4</v>
      </c>
      <c r="D73" s="30">
        <v>15</v>
      </c>
      <c r="E73" s="30">
        <v>15</v>
      </c>
      <c r="F73" s="31"/>
      <c r="G73" s="31"/>
      <c r="H73" s="120">
        <v>0.009</v>
      </c>
      <c r="I73" s="120">
        <v>0.029</v>
      </c>
      <c r="J73" s="120">
        <v>0.028995</v>
      </c>
      <c r="K73" s="32"/>
    </row>
    <row r="74" spans="1:11" s="33" customFormat="1" ht="11.25" customHeight="1">
      <c r="A74" s="35" t="s">
        <v>58</v>
      </c>
      <c r="B74" s="29"/>
      <c r="C74" s="30">
        <v>194</v>
      </c>
      <c r="D74" s="30">
        <v>253</v>
      </c>
      <c r="E74" s="30">
        <v>255</v>
      </c>
      <c r="F74" s="31"/>
      <c r="G74" s="31"/>
      <c r="H74" s="120">
        <v>0.2</v>
      </c>
      <c r="I74" s="120">
        <v>0.24</v>
      </c>
      <c r="J74" s="120">
        <v>0.255</v>
      </c>
      <c r="K74" s="32"/>
    </row>
    <row r="75" spans="1:11" s="33" customFormat="1" ht="11.25" customHeight="1">
      <c r="A75" s="35" t="s">
        <v>59</v>
      </c>
      <c r="B75" s="29"/>
      <c r="C75" s="30">
        <v>781</v>
      </c>
      <c r="D75" s="30">
        <v>570.9585</v>
      </c>
      <c r="E75" s="30">
        <v>562</v>
      </c>
      <c r="F75" s="31"/>
      <c r="G75" s="31"/>
      <c r="H75" s="120">
        <v>0.373</v>
      </c>
      <c r="I75" s="120">
        <v>0.351348111230169</v>
      </c>
      <c r="J75" s="120">
        <v>1.159968</v>
      </c>
      <c r="K75" s="32"/>
    </row>
    <row r="76" spans="1:11" s="33" customFormat="1" ht="11.25" customHeight="1">
      <c r="A76" s="35" t="s">
        <v>60</v>
      </c>
      <c r="B76" s="29"/>
      <c r="C76" s="30">
        <v>100</v>
      </c>
      <c r="D76" s="30"/>
      <c r="E76" s="30"/>
      <c r="F76" s="31"/>
      <c r="G76" s="31"/>
      <c r="H76" s="120">
        <v>0.2</v>
      </c>
      <c r="I76" s="120"/>
      <c r="J76" s="120"/>
      <c r="K76" s="32"/>
    </row>
    <row r="77" spans="1:11" s="33" customFormat="1" ht="11.25" customHeight="1">
      <c r="A77" s="35" t="s">
        <v>61</v>
      </c>
      <c r="B77" s="29"/>
      <c r="C77" s="30">
        <v>65</v>
      </c>
      <c r="D77" s="30">
        <v>1</v>
      </c>
      <c r="E77" s="30">
        <v>1</v>
      </c>
      <c r="F77" s="31"/>
      <c r="G77" s="31"/>
      <c r="H77" s="120">
        <v>0.069</v>
      </c>
      <c r="I77" s="120">
        <v>0.001</v>
      </c>
      <c r="J77" s="120">
        <v>0.001</v>
      </c>
      <c r="K77" s="32"/>
    </row>
    <row r="78" spans="1:11" s="33" customFormat="1" ht="11.25" customHeight="1">
      <c r="A78" s="35" t="s">
        <v>62</v>
      </c>
      <c r="B78" s="29"/>
      <c r="C78" s="30">
        <v>6</v>
      </c>
      <c r="D78" s="30"/>
      <c r="E78" s="30"/>
      <c r="F78" s="31"/>
      <c r="G78" s="31"/>
      <c r="H78" s="120">
        <v>0.005</v>
      </c>
      <c r="I78" s="120"/>
      <c r="J78" s="120"/>
      <c r="K78" s="32"/>
    </row>
    <row r="79" spans="1:11" s="33" customFormat="1" ht="11.25" customHeight="1">
      <c r="A79" s="35" t="s">
        <v>63</v>
      </c>
      <c r="B79" s="29"/>
      <c r="C79" s="30">
        <v>156</v>
      </c>
      <c r="D79" s="30">
        <v>32</v>
      </c>
      <c r="E79" s="30">
        <v>31</v>
      </c>
      <c r="F79" s="31"/>
      <c r="G79" s="31"/>
      <c r="H79" s="120">
        <v>0.305</v>
      </c>
      <c r="I79" s="120">
        <v>0.111</v>
      </c>
      <c r="J79" s="120">
        <v>0.077</v>
      </c>
      <c r="K79" s="32"/>
    </row>
    <row r="80" spans="1:11" s="42" customFormat="1" ht="11.25" customHeight="1">
      <c r="A80" s="43" t="s">
        <v>64</v>
      </c>
      <c r="B80" s="37"/>
      <c r="C80" s="38">
        <v>1405</v>
      </c>
      <c r="D80" s="38">
        <v>980.9585</v>
      </c>
      <c r="E80" s="38">
        <v>972</v>
      </c>
      <c r="F80" s="39">
        <f>IF(D80&gt;0,100*E80/D80,0)</f>
        <v>99.08676055103248</v>
      </c>
      <c r="G80" s="40"/>
      <c r="H80" s="121">
        <v>1.31</v>
      </c>
      <c r="I80" s="122">
        <v>0.745348111230169</v>
      </c>
      <c r="J80" s="122">
        <v>1.6199629999999998</v>
      </c>
      <c r="K80" s="41">
        <f>IF(I80&gt;0,100*J80/I80,0)</f>
        <v>217.3431414921428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0"/>
      <c r="I81" s="120"/>
      <c r="J81" s="120"/>
      <c r="K81" s="32"/>
    </row>
    <row r="82" spans="1:11" s="33" customFormat="1" ht="11.25" customHeight="1">
      <c r="A82" s="35" t="s">
        <v>65</v>
      </c>
      <c r="B82" s="29"/>
      <c r="C82" s="30">
        <v>80</v>
      </c>
      <c r="D82" s="30">
        <v>80</v>
      </c>
      <c r="E82" s="30">
        <v>80</v>
      </c>
      <c r="F82" s="31"/>
      <c r="G82" s="31"/>
      <c r="H82" s="120">
        <v>0.056</v>
      </c>
      <c r="I82" s="120">
        <v>0.056</v>
      </c>
      <c r="J82" s="120">
        <v>0.056</v>
      </c>
      <c r="K82" s="32"/>
    </row>
    <row r="83" spans="1:11" s="33" customFormat="1" ht="11.25" customHeight="1">
      <c r="A83" s="35" t="s">
        <v>66</v>
      </c>
      <c r="B83" s="29"/>
      <c r="C83" s="30">
        <v>115</v>
      </c>
      <c r="D83" s="30">
        <v>114</v>
      </c>
      <c r="E83" s="30">
        <v>115</v>
      </c>
      <c r="F83" s="31"/>
      <c r="G83" s="31"/>
      <c r="H83" s="120">
        <v>0.08</v>
      </c>
      <c r="I83" s="120">
        <v>0.08</v>
      </c>
      <c r="J83" s="120"/>
      <c r="K83" s="32"/>
    </row>
    <row r="84" spans="1:11" s="42" customFormat="1" ht="11.25" customHeight="1">
      <c r="A84" s="36" t="s">
        <v>67</v>
      </c>
      <c r="B84" s="37"/>
      <c r="C84" s="38">
        <v>195</v>
      </c>
      <c r="D84" s="38">
        <v>194</v>
      </c>
      <c r="E84" s="38">
        <v>195</v>
      </c>
      <c r="F84" s="39">
        <f>IF(D84&gt;0,100*E84/D84,0)</f>
        <v>100.51546391752578</v>
      </c>
      <c r="G84" s="40"/>
      <c r="H84" s="121">
        <v>0.136</v>
      </c>
      <c r="I84" s="122">
        <v>0.136</v>
      </c>
      <c r="J84" s="12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0"/>
      <c r="I85" s="120"/>
      <c r="J85" s="12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3"/>
      <c r="I86" s="124"/>
      <c r="J86" s="124"/>
      <c r="K86" s="50"/>
    </row>
    <row r="87" spans="1:11" s="42" customFormat="1" ht="11.25" customHeight="1">
      <c r="A87" s="51" t="s">
        <v>68</v>
      </c>
      <c r="B87" s="52"/>
      <c r="C87" s="53">
        <v>146625</v>
      </c>
      <c r="D87" s="53">
        <v>156299.9585</v>
      </c>
      <c r="E87" s="53">
        <v>154979.5</v>
      </c>
      <c r="F87" s="54">
        <f>IF(D87&gt;0,100*E87/D87,0)</f>
        <v>99.15517667907761</v>
      </c>
      <c r="G87" s="40"/>
      <c r="H87" s="125">
        <v>281.366</v>
      </c>
      <c r="I87" s="126">
        <v>390.44063700011907</v>
      </c>
      <c r="J87" s="12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3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zoomScale="90" zoomScaleNormal="90" zoomScalePageLayoutView="0" workbookViewId="0" topLeftCell="A62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200" t="s">
        <v>70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4" t="s">
        <v>3</v>
      </c>
      <c r="D4" s="195"/>
      <c r="E4" s="195"/>
      <c r="F4" s="196"/>
      <c r="G4" s="9"/>
      <c r="H4" s="197" t="s">
        <v>4</v>
      </c>
      <c r="I4" s="198"/>
      <c r="J4" s="198"/>
      <c r="K4" s="19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254</v>
      </c>
      <c r="D7" s="21" t="s">
        <v>7</v>
      </c>
      <c r="E7" s="21">
        <v>2</v>
      </c>
      <c r="F7" s="22" t="str">
        <f>CONCATENATE(D6,"=100")</f>
        <v>2016=100</v>
      </c>
      <c r="G7" s="23"/>
      <c r="H7" s="20" t="s">
        <v>254</v>
      </c>
      <c r="I7" s="21" t="s">
        <v>7</v>
      </c>
      <c r="J7" s="21">
        <v>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2</v>
      </c>
      <c r="D9" s="30"/>
      <c r="E9" s="30">
        <v>18</v>
      </c>
      <c r="F9" s="31"/>
      <c r="G9" s="31"/>
      <c r="H9" s="120">
        <v>0.004</v>
      </c>
      <c r="I9" s="120"/>
      <c r="J9" s="120"/>
      <c r="K9" s="32"/>
    </row>
    <row r="10" spans="1:11" s="33" customFormat="1" ht="11.25" customHeight="1">
      <c r="A10" s="35" t="s">
        <v>9</v>
      </c>
      <c r="B10" s="29"/>
      <c r="C10" s="30">
        <v>24</v>
      </c>
      <c r="D10" s="30"/>
      <c r="E10" s="30">
        <v>3</v>
      </c>
      <c r="F10" s="31"/>
      <c r="G10" s="31"/>
      <c r="H10" s="120">
        <v>0.056</v>
      </c>
      <c r="I10" s="120"/>
      <c r="J10" s="120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>
        <v>97</v>
      </c>
      <c r="F11" s="31"/>
      <c r="G11" s="31"/>
      <c r="H11" s="120"/>
      <c r="I11" s="120"/>
      <c r="J11" s="120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>
        <v>13</v>
      </c>
      <c r="F12" s="31"/>
      <c r="G12" s="31"/>
      <c r="H12" s="120"/>
      <c r="I12" s="120"/>
      <c r="J12" s="120"/>
      <c r="K12" s="32"/>
    </row>
    <row r="13" spans="1:11" s="42" customFormat="1" ht="11.25" customHeight="1">
      <c r="A13" s="36" t="s">
        <v>12</v>
      </c>
      <c r="B13" s="37"/>
      <c r="C13" s="38">
        <v>26</v>
      </c>
      <c r="D13" s="38"/>
      <c r="E13" s="38">
        <v>131</v>
      </c>
      <c r="F13" s="39"/>
      <c r="G13" s="40"/>
      <c r="H13" s="121">
        <v>0.06</v>
      </c>
      <c r="I13" s="122"/>
      <c r="J13" s="12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0"/>
      <c r="I14" s="120"/>
      <c r="J14" s="120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1"/>
      <c r="I15" s="122"/>
      <c r="J15" s="12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0"/>
      <c r="I16" s="120"/>
      <c r="J16" s="120"/>
      <c r="K16" s="32"/>
    </row>
    <row r="17" spans="1:11" s="42" customFormat="1" ht="11.25" customHeight="1">
      <c r="A17" s="36" t="s">
        <v>14</v>
      </c>
      <c r="B17" s="37"/>
      <c r="C17" s="38">
        <v>36</v>
      </c>
      <c r="D17" s="38">
        <v>14</v>
      </c>
      <c r="E17" s="38">
        <v>14</v>
      </c>
      <c r="F17" s="39">
        <f>IF(D17&gt;0,100*E17/D17,0)</f>
        <v>100</v>
      </c>
      <c r="G17" s="40"/>
      <c r="H17" s="121">
        <v>0.075</v>
      </c>
      <c r="I17" s="122">
        <v>0.029</v>
      </c>
      <c r="J17" s="12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0"/>
      <c r="I18" s="120"/>
      <c r="J18" s="120"/>
      <c r="K18" s="32"/>
    </row>
    <row r="19" spans="1:11" s="33" customFormat="1" ht="11.25" customHeight="1">
      <c r="A19" s="28" t="s">
        <v>15</v>
      </c>
      <c r="B19" s="29"/>
      <c r="C19" s="30">
        <v>225</v>
      </c>
      <c r="D19" s="30">
        <v>230</v>
      </c>
      <c r="E19" s="30">
        <v>230</v>
      </c>
      <c r="F19" s="31"/>
      <c r="G19" s="31"/>
      <c r="H19" s="120">
        <v>0.731</v>
      </c>
      <c r="I19" s="120">
        <v>1.104</v>
      </c>
      <c r="J19" s="120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0"/>
      <c r="I20" s="120"/>
      <c r="J20" s="120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0"/>
      <c r="I21" s="120"/>
      <c r="J21" s="120"/>
      <c r="K21" s="32"/>
    </row>
    <row r="22" spans="1:11" s="42" customFormat="1" ht="11.25" customHeight="1">
      <c r="A22" s="36" t="s">
        <v>18</v>
      </c>
      <c r="B22" s="37"/>
      <c r="C22" s="38">
        <v>225</v>
      </c>
      <c r="D22" s="38">
        <v>230</v>
      </c>
      <c r="E22" s="38">
        <v>230</v>
      </c>
      <c r="F22" s="39">
        <f>IF(D22&gt;0,100*E22/D22,0)</f>
        <v>100</v>
      </c>
      <c r="G22" s="40"/>
      <c r="H22" s="121">
        <v>0.731</v>
      </c>
      <c r="I22" s="122">
        <v>1.104</v>
      </c>
      <c r="J22" s="12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0"/>
      <c r="I23" s="120"/>
      <c r="J23" s="120"/>
      <c r="K23" s="32"/>
    </row>
    <row r="24" spans="1:11" s="42" customFormat="1" ht="11.25" customHeight="1">
      <c r="A24" s="36" t="s">
        <v>19</v>
      </c>
      <c r="B24" s="37"/>
      <c r="C24" s="38">
        <v>1338</v>
      </c>
      <c r="D24" s="38">
        <v>1262</v>
      </c>
      <c r="E24" s="38">
        <v>1300</v>
      </c>
      <c r="F24" s="39">
        <f>IF(D24&gt;0,100*E24/D24,0)</f>
        <v>103.01109350237718</v>
      </c>
      <c r="G24" s="40"/>
      <c r="H24" s="121">
        <v>3.989</v>
      </c>
      <c r="I24" s="122">
        <v>5.15</v>
      </c>
      <c r="J24" s="12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0"/>
      <c r="I25" s="120"/>
      <c r="J25" s="120"/>
      <c r="K25" s="32"/>
    </row>
    <row r="26" spans="1:11" s="42" customFormat="1" ht="11.25" customHeight="1">
      <c r="A26" s="36" t="s">
        <v>20</v>
      </c>
      <c r="B26" s="37"/>
      <c r="C26" s="38">
        <v>1577</v>
      </c>
      <c r="D26" s="38">
        <v>1400</v>
      </c>
      <c r="E26" s="38">
        <v>1400</v>
      </c>
      <c r="F26" s="39">
        <f>IF(D26&gt;0,100*E26/D26,0)</f>
        <v>100</v>
      </c>
      <c r="G26" s="40"/>
      <c r="H26" s="121">
        <v>5.53</v>
      </c>
      <c r="I26" s="122">
        <v>7</v>
      </c>
      <c r="J26" s="122">
        <v>5.3</v>
      </c>
      <c r="K26" s="41">
        <f>IF(I26&gt;0,100*J26/I26,0)</f>
        <v>75.71428571428571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0"/>
      <c r="I27" s="120"/>
      <c r="J27" s="120"/>
      <c r="K27" s="32"/>
    </row>
    <row r="28" spans="1:11" s="33" customFormat="1" ht="11.25" customHeight="1">
      <c r="A28" s="35" t="s">
        <v>21</v>
      </c>
      <c r="B28" s="29"/>
      <c r="C28" s="30">
        <v>4996</v>
      </c>
      <c r="D28" s="30">
        <v>6228</v>
      </c>
      <c r="E28" s="30">
        <v>7242</v>
      </c>
      <c r="F28" s="31"/>
      <c r="G28" s="31"/>
      <c r="H28" s="120">
        <v>14.192</v>
      </c>
      <c r="I28" s="120">
        <v>20.391</v>
      </c>
      <c r="J28" s="120">
        <v>22.122</v>
      </c>
      <c r="K28" s="32"/>
    </row>
    <row r="29" spans="1:11" s="33" customFormat="1" ht="11.25" customHeight="1">
      <c r="A29" s="35" t="s">
        <v>22</v>
      </c>
      <c r="B29" s="29"/>
      <c r="C29" s="30">
        <v>11865</v>
      </c>
      <c r="D29" s="30">
        <v>21974</v>
      </c>
      <c r="E29" s="30">
        <v>20088</v>
      </c>
      <c r="F29" s="31"/>
      <c r="G29" s="31"/>
      <c r="H29" s="120">
        <v>24.542</v>
      </c>
      <c r="I29" s="120">
        <v>49.677</v>
      </c>
      <c r="J29" s="120">
        <v>49.93</v>
      </c>
      <c r="K29" s="32"/>
    </row>
    <row r="30" spans="1:11" s="33" customFormat="1" ht="11.25" customHeight="1">
      <c r="A30" s="35" t="s">
        <v>23</v>
      </c>
      <c r="B30" s="29"/>
      <c r="C30" s="30">
        <v>5006</v>
      </c>
      <c r="D30" s="30">
        <v>5006</v>
      </c>
      <c r="E30" s="30">
        <v>5006</v>
      </c>
      <c r="F30" s="31"/>
      <c r="G30" s="31"/>
      <c r="H30" s="120">
        <v>7.305</v>
      </c>
      <c r="I30" s="120">
        <v>4.724</v>
      </c>
      <c r="J30" s="120">
        <v>4.724</v>
      </c>
      <c r="K30" s="32"/>
    </row>
    <row r="31" spans="1:11" s="42" customFormat="1" ht="11.25" customHeight="1">
      <c r="A31" s="43" t="s">
        <v>24</v>
      </c>
      <c r="B31" s="37"/>
      <c r="C31" s="38">
        <v>21867</v>
      </c>
      <c r="D31" s="38">
        <v>33208</v>
      </c>
      <c r="E31" s="38">
        <v>32336</v>
      </c>
      <c r="F31" s="39">
        <f>IF(D31&gt;0,100*E31/D31,0)</f>
        <v>97.37412671645387</v>
      </c>
      <c r="G31" s="40"/>
      <c r="H31" s="121">
        <v>46.039</v>
      </c>
      <c r="I31" s="122">
        <v>74.792</v>
      </c>
      <c r="J31" s="122">
        <v>76.776</v>
      </c>
      <c r="K31" s="41">
        <f>IF(I31&gt;0,100*J31/I31,0)</f>
        <v>102.65269012728633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0"/>
      <c r="I32" s="120"/>
      <c r="J32" s="120"/>
      <c r="K32" s="32"/>
    </row>
    <row r="33" spans="1:11" s="33" customFormat="1" ht="11.25" customHeight="1">
      <c r="A33" s="35" t="s">
        <v>25</v>
      </c>
      <c r="B33" s="29"/>
      <c r="C33" s="30">
        <v>758</v>
      </c>
      <c r="D33" s="30">
        <v>900</v>
      </c>
      <c r="E33" s="30">
        <v>900</v>
      </c>
      <c r="F33" s="31"/>
      <c r="G33" s="31"/>
      <c r="H33" s="120">
        <v>1.401</v>
      </c>
      <c r="I33" s="120">
        <v>3.6</v>
      </c>
      <c r="J33" s="120"/>
      <c r="K33" s="32"/>
    </row>
    <row r="34" spans="1:11" s="33" customFormat="1" ht="11.25" customHeight="1">
      <c r="A34" s="35" t="s">
        <v>26</v>
      </c>
      <c r="B34" s="29"/>
      <c r="C34" s="30">
        <v>1364</v>
      </c>
      <c r="D34" s="30">
        <v>1461</v>
      </c>
      <c r="E34" s="30">
        <v>1200</v>
      </c>
      <c r="F34" s="31"/>
      <c r="G34" s="31"/>
      <c r="H34" s="120">
        <v>3.476</v>
      </c>
      <c r="I34" s="120">
        <v>3.285</v>
      </c>
      <c r="J34" s="120"/>
      <c r="K34" s="32"/>
    </row>
    <row r="35" spans="1:11" s="33" customFormat="1" ht="11.25" customHeight="1">
      <c r="A35" s="35" t="s">
        <v>27</v>
      </c>
      <c r="B35" s="29"/>
      <c r="C35" s="30">
        <v>2923</v>
      </c>
      <c r="D35" s="30">
        <v>3500</v>
      </c>
      <c r="E35" s="30">
        <v>3000</v>
      </c>
      <c r="F35" s="31"/>
      <c r="G35" s="31"/>
      <c r="H35" s="120">
        <v>9.344</v>
      </c>
      <c r="I35" s="120">
        <v>10</v>
      </c>
      <c r="J35" s="120">
        <v>8.4</v>
      </c>
      <c r="K35" s="32"/>
    </row>
    <row r="36" spans="1:11" s="33" customFormat="1" ht="11.25" customHeight="1">
      <c r="A36" s="35" t="s">
        <v>28</v>
      </c>
      <c r="B36" s="29"/>
      <c r="C36" s="30">
        <v>764</v>
      </c>
      <c r="D36" s="30">
        <v>508</v>
      </c>
      <c r="E36" s="30">
        <v>559</v>
      </c>
      <c r="F36" s="31"/>
      <c r="G36" s="31"/>
      <c r="H36" s="120">
        <v>1.91</v>
      </c>
      <c r="I36" s="120">
        <v>1.524</v>
      </c>
      <c r="J36" s="120">
        <v>1.677</v>
      </c>
      <c r="K36" s="32"/>
    </row>
    <row r="37" spans="1:11" s="42" customFormat="1" ht="11.25" customHeight="1">
      <c r="A37" s="36" t="s">
        <v>29</v>
      </c>
      <c r="B37" s="37"/>
      <c r="C37" s="38">
        <v>5809</v>
      </c>
      <c r="D37" s="38">
        <v>6369</v>
      </c>
      <c r="E37" s="38">
        <v>5659</v>
      </c>
      <c r="F37" s="39">
        <f>IF(D37&gt;0,100*E37/D37,0)</f>
        <v>88.85225310095777</v>
      </c>
      <c r="G37" s="40"/>
      <c r="H37" s="121">
        <v>16.131</v>
      </c>
      <c r="I37" s="122">
        <v>18.409</v>
      </c>
      <c r="J37" s="12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0"/>
      <c r="I38" s="120"/>
      <c r="J38" s="120"/>
      <c r="K38" s="32"/>
    </row>
    <row r="39" spans="1:11" s="42" customFormat="1" ht="11.25" customHeight="1">
      <c r="A39" s="36" t="s">
        <v>30</v>
      </c>
      <c r="B39" s="37"/>
      <c r="C39" s="38">
        <v>1476</v>
      </c>
      <c r="D39" s="38">
        <v>1500</v>
      </c>
      <c r="E39" s="38">
        <v>1500</v>
      </c>
      <c r="F39" s="39">
        <f>IF(D39&gt;0,100*E39/D39,0)</f>
        <v>100</v>
      </c>
      <c r="G39" s="40"/>
      <c r="H39" s="121">
        <v>1.739</v>
      </c>
      <c r="I39" s="122">
        <v>2</v>
      </c>
      <c r="J39" s="122">
        <v>1.8</v>
      </c>
      <c r="K39" s="41">
        <f>IF(I39&gt;0,100*J39/I39,0)</f>
        <v>90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0"/>
      <c r="I40" s="120"/>
      <c r="J40" s="120"/>
      <c r="K40" s="32"/>
    </row>
    <row r="41" spans="1:11" s="33" customFormat="1" ht="11.25" customHeight="1">
      <c r="A41" s="28" t="s">
        <v>31</v>
      </c>
      <c r="B41" s="29"/>
      <c r="C41" s="30">
        <v>571</v>
      </c>
      <c r="D41" s="30">
        <v>446</v>
      </c>
      <c r="E41" s="30">
        <v>280</v>
      </c>
      <c r="F41" s="31"/>
      <c r="G41" s="31"/>
      <c r="H41" s="120">
        <v>1.085</v>
      </c>
      <c r="I41" s="120">
        <v>1.008</v>
      </c>
      <c r="J41" s="120">
        <v>0.514</v>
      </c>
      <c r="K41" s="32"/>
    </row>
    <row r="42" spans="1:11" s="33" customFormat="1" ht="11.25" customHeight="1">
      <c r="A42" s="35" t="s">
        <v>32</v>
      </c>
      <c r="B42" s="29"/>
      <c r="C42" s="30">
        <v>5800</v>
      </c>
      <c r="D42" s="30">
        <v>5675</v>
      </c>
      <c r="E42" s="30">
        <v>5720</v>
      </c>
      <c r="F42" s="31"/>
      <c r="G42" s="31"/>
      <c r="H42" s="120">
        <v>19.023</v>
      </c>
      <c r="I42" s="120">
        <v>23.11</v>
      </c>
      <c r="J42" s="120">
        <v>22</v>
      </c>
      <c r="K42" s="32"/>
    </row>
    <row r="43" spans="1:11" s="33" customFormat="1" ht="11.25" customHeight="1">
      <c r="A43" s="35" t="s">
        <v>33</v>
      </c>
      <c r="B43" s="29"/>
      <c r="C43" s="30">
        <v>2306</v>
      </c>
      <c r="D43" s="30">
        <v>2425</v>
      </c>
      <c r="E43" s="30">
        <v>2500</v>
      </c>
      <c r="F43" s="31"/>
      <c r="G43" s="31"/>
      <c r="H43" s="120">
        <v>4.98</v>
      </c>
      <c r="I43" s="120">
        <v>9.923</v>
      </c>
      <c r="J43" s="120">
        <v>4.5</v>
      </c>
      <c r="K43" s="32"/>
    </row>
    <row r="44" spans="1:11" s="33" customFormat="1" ht="11.25" customHeight="1">
      <c r="A44" s="35" t="s">
        <v>34</v>
      </c>
      <c r="B44" s="29"/>
      <c r="C44" s="30">
        <v>5526</v>
      </c>
      <c r="D44" s="30">
        <v>4386</v>
      </c>
      <c r="E44" s="30">
        <v>4300</v>
      </c>
      <c r="F44" s="31"/>
      <c r="G44" s="31"/>
      <c r="H44" s="120">
        <v>17.824</v>
      </c>
      <c r="I44" s="120">
        <v>15.894</v>
      </c>
      <c r="J44" s="120">
        <v>12.8</v>
      </c>
      <c r="K44" s="32"/>
    </row>
    <row r="45" spans="1:11" s="33" customFormat="1" ht="11.25" customHeight="1">
      <c r="A45" s="35" t="s">
        <v>35</v>
      </c>
      <c r="B45" s="29"/>
      <c r="C45" s="30">
        <v>3675</v>
      </c>
      <c r="D45" s="30">
        <v>2800</v>
      </c>
      <c r="E45" s="30">
        <v>3000</v>
      </c>
      <c r="F45" s="31"/>
      <c r="G45" s="31"/>
      <c r="H45" s="120">
        <v>7.88</v>
      </c>
      <c r="I45" s="120">
        <v>9.239</v>
      </c>
      <c r="J45" s="120">
        <v>7.65</v>
      </c>
      <c r="K45" s="32"/>
    </row>
    <row r="46" spans="1:11" s="33" customFormat="1" ht="11.25" customHeight="1">
      <c r="A46" s="35" t="s">
        <v>36</v>
      </c>
      <c r="B46" s="29"/>
      <c r="C46" s="30">
        <v>1961</v>
      </c>
      <c r="D46" s="30">
        <v>2209</v>
      </c>
      <c r="E46" s="30">
        <v>2200</v>
      </c>
      <c r="F46" s="31"/>
      <c r="G46" s="31"/>
      <c r="H46" s="120">
        <v>4.782</v>
      </c>
      <c r="I46" s="120">
        <v>7.123</v>
      </c>
      <c r="J46" s="120">
        <v>6.16</v>
      </c>
      <c r="K46" s="32"/>
    </row>
    <row r="47" spans="1:11" s="33" customFormat="1" ht="11.25" customHeight="1">
      <c r="A47" s="35" t="s">
        <v>37</v>
      </c>
      <c r="B47" s="29"/>
      <c r="C47" s="30">
        <v>4424</v>
      </c>
      <c r="D47" s="30">
        <v>4745</v>
      </c>
      <c r="E47" s="30">
        <v>5080</v>
      </c>
      <c r="F47" s="31"/>
      <c r="G47" s="31"/>
      <c r="H47" s="120">
        <v>12.186</v>
      </c>
      <c r="I47" s="120">
        <v>16.668</v>
      </c>
      <c r="J47" s="120">
        <v>13.82</v>
      </c>
      <c r="K47" s="32"/>
    </row>
    <row r="48" spans="1:11" s="33" customFormat="1" ht="11.25" customHeight="1">
      <c r="A48" s="35" t="s">
        <v>38</v>
      </c>
      <c r="B48" s="29"/>
      <c r="C48" s="30">
        <v>3147</v>
      </c>
      <c r="D48" s="30">
        <v>2568</v>
      </c>
      <c r="E48" s="30">
        <v>2300</v>
      </c>
      <c r="F48" s="31"/>
      <c r="G48" s="31"/>
      <c r="H48" s="120">
        <v>6.956</v>
      </c>
      <c r="I48" s="120">
        <v>12.606</v>
      </c>
      <c r="J48" s="120">
        <v>5.2</v>
      </c>
      <c r="K48" s="32"/>
    </row>
    <row r="49" spans="1:11" s="33" customFormat="1" ht="11.25" customHeight="1">
      <c r="A49" s="35" t="s">
        <v>39</v>
      </c>
      <c r="B49" s="29"/>
      <c r="C49" s="30">
        <v>5168</v>
      </c>
      <c r="D49" s="30">
        <v>4303</v>
      </c>
      <c r="E49" s="30">
        <v>4350</v>
      </c>
      <c r="F49" s="31"/>
      <c r="G49" s="31"/>
      <c r="H49" s="120">
        <v>7.112</v>
      </c>
      <c r="I49" s="120">
        <v>13.881</v>
      </c>
      <c r="J49" s="120">
        <v>8.46</v>
      </c>
      <c r="K49" s="32"/>
    </row>
    <row r="50" spans="1:11" s="42" customFormat="1" ht="11.25" customHeight="1">
      <c r="A50" s="43" t="s">
        <v>40</v>
      </c>
      <c r="B50" s="37"/>
      <c r="C50" s="38">
        <v>32578</v>
      </c>
      <c r="D50" s="38">
        <v>29557</v>
      </c>
      <c r="E50" s="38">
        <v>29730</v>
      </c>
      <c r="F50" s="39">
        <f>IF(D50&gt;0,100*E50/D50,0)</f>
        <v>100.5853097405014</v>
      </c>
      <c r="G50" s="40"/>
      <c r="H50" s="121">
        <v>81.82800000000002</v>
      </c>
      <c r="I50" s="122">
        <v>109.452</v>
      </c>
      <c r="J50" s="122">
        <v>81.10399999999998</v>
      </c>
      <c r="K50" s="41">
        <f>IF(I50&gt;0,100*J50/I50,0)</f>
        <v>74.10006212769066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0"/>
      <c r="I51" s="120"/>
      <c r="J51" s="120"/>
      <c r="K51" s="32"/>
    </row>
    <row r="52" spans="1:11" s="42" customFormat="1" ht="11.25" customHeight="1">
      <c r="A52" s="36" t="s">
        <v>41</v>
      </c>
      <c r="B52" s="37"/>
      <c r="C52" s="38">
        <v>5688</v>
      </c>
      <c r="D52" s="38">
        <v>5688</v>
      </c>
      <c r="E52" s="38">
        <v>5688</v>
      </c>
      <c r="F52" s="39">
        <f>IF(D52&gt;0,100*E52/D52,0)</f>
        <v>100</v>
      </c>
      <c r="G52" s="40"/>
      <c r="H52" s="121">
        <v>10.615</v>
      </c>
      <c r="I52" s="122">
        <v>10.615</v>
      </c>
      <c r="J52" s="122">
        <v>10.615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0"/>
      <c r="I53" s="120"/>
      <c r="J53" s="120"/>
      <c r="K53" s="32"/>
    </row>
    <row r="54" spans="1:11" s="33" customFormat="1" ht="11.25" customHeight="1">
      <c r="A54" s="35" t="s">
        <v>42</v>
      </c>
      <c r="B54" s="29"/>
      <c r="C54" s="30">
        <v>11994</v>
      </c>
      <c r="D54" s="30">
        <v>15000</v>
      </c>
      <c r="E54" s="30">
        <v>15000</v>
      </c>
      <c r="F54" s="31"/>
      <c r="G54" s="31"/>
      <c r="H54" s="120">
        <v>15.539</v>
      </c>
      <c r="I54" s="120">
        <v>21.4</v>
      </c>
      <c r="J54" s="120">
        <v>24.2</v>
      </c>
      <c r="K54" s="32"/>
    </row>
    <row r="55" spans="1:11" s="33" customFormat="1" ht="11.25" customHeight="1">
      <c r="A55" s="35" t="s">
        <v>43</v>
      </c>
      <c r="B55" s="29"/>
      <c r="C55" s="30">
        <v>13901</v>
      </c>
      <c r="D55" s="30">
        <v>14368</v>
      </c>
      <c r="E55" s="30">
        <v>14400</v>
      </c>
      <c r="F55" s="31"/>
      <c r="G55" s="31"/>
      <c r="H55" s="120">
        <v>25.282</v>
      </c>
      <c r="I55" s="120">
        <v>32.787</v>
      </c>
      <c r="J55" s="120">
        <v>31.7</v>
      </c>
      <c r="K55" s="32"/>
    </row>
    <row r="56" spans="1:11" s="33" customFormat="1" ht="11.25" customHeight="1">
      <c r="A56" s="35" t="s">
        <v>44</v>
      </c>
      <c r="B56" s="29"/>
      <c r="C56" s="30">
        <v>11174</v>
      </c>
      <c r="D56" s="30">
        <v>12200</v>
      </c>
      <c r="E56" s="30">
        <v>12200</v>
      </c>
      <c r="F56" s="31"/>
      <c r="G56" s="31"/>
      <c r="H56" s="120">
        <v>30.789</v>
      </c>
      <c r="I56" s="120">
        <v>24.5</v>
      </c>
      <c r="J56" s="120">
        <v>35.4</v>
      </c>
      <c r="K56" s="32"/>
    </row>
    <row r="57" spans="1:11" s="33" customFormat="1" ht="11.25" customHeight="1">
      <c r="A57" s="35" t="s">
        <v>45</v>
      </c>
      <c r="B57" s="29"/>
      <c r="C57" s="30">
        <v>12900</v>
      </c>
      <c r="D57" s="30">
        <v>12977</v>
      </c>
      <c r="E57" s="30">
        <v>12977</v>
      </c>
      <c r="F57" s="31"/>
      <c r="G57" s="31"/>
      <c r="H57" s="120">
        <v>10.372</v>
      </c>
      <c r="I57" s="120">
        <v>32.4425</v>
      </c>
      <c r="J57" s="120">
        <v>32.443</v>
      </c>
      <c r="K57" s="32"/>
    </row>
    <row r="58" spans="1:11" s="33" customFormat="1" ht="11.25" customHeight="1">
      <c r="A58" s="35" t="s">
        <v>46</v>
      </c>
      <c r="B58" s="29"/>
      <c r="C58" s="30">
        <v>29333</v>
      </c>
      <c r="D58" s="30">
        <v>34506</v>
      </c>
      <c r="E58" s="30">
        <v>37957</v>
      </c>
      <c r="F58" s="31"/>
      <c r="G58" s="31"/>
      <c r="H58" s="120">
        <v>40.473</v>
      </c>
      <c r="I58" s="120">
        <v>65.736</v>
      </c>
      <c r="J58" s="120">
        <v>74.437</v>
      </c>
      <c r="K58" s="32"/>
    </row>
    <row r="59" spans="1:11" s="42" customFormat="1" ht="11.25" customHeight="1">
      <c r="A59" s="36" t="s">
        <v>47</v>
      </c>
      <c r="B59" s="37"/>
      <c r="C59" s="38">
        <v>79302</v>
      </c>
      <c r="D59" s="38">
        <v>89051</v>
      </c>
      <c r="E59" s="38">
        <v>92534</v>
      </c>
      <c r="F59" s="39">
        <f>IF(D59&gt;0,100*E59/D59,0)</f>
        <v>103.91124187263478</v>
      </c>
      <c r="G59" s="40"/>
      <c r="H59" s="121">
        <v>122.455</v>
      </c>
      <c r="I59" s="122">
        <v>176.8655</v>
      </c>
      <c r="J59" s="122">
        <v>198.18</v>
      </c>
      <c r="K59" s="41">
        <f>IF(I59&gt;0,100*J59/I59,0)</f>
        <v>112.05124798222379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0"/>
      <c r="I60" s="120"/>
      <c r="J60" s="120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20"/>
      <c r="I61" s="120"/>
      <c r="J61" s="120"/>
      <c r="K61" s="32"/>
    </row>
    <row r="62" spans="1:11" s="33" customFormat="1" ht="11.25" customHeight="1">
      <c r="A62" s="35" t="s">
        <v>49</v>
      </c>
      <c r="B62" s="29"/>
      <c r="C62" s="30">
        <v>128</v>
      </c>
      <c r="D62" s="30">
        <v>256</v>
      </c>
      <c r="E62" s="30">
        <v>256</v>
      </c>
      <c r="F62" s="31"/>
      <c r="G62" s="31"/>
      <c r="H62" s="120">
        <v>0.269</v>
      </c>
      <c r="I62" s="120">
        <v>0.518</v>
      </c>
      <c r="J62" s="120"/>
      <c r="K62" s="32"/>
    </row>
    <row r="63" spans="1:11" s="33" customFormat="1" ht="11.25" customHeight="1">
      <c r="A63" s="35" t="s">
        <v>50</v>
      </c>
      <c r="B63" s="29"/>
      <c r="C63" s="30">
        <v>163</v>
      </c>
      <c r="D63" s="30">
        <v>325</v>
      </c>
      <c r="E63" s="30">
        <v>327</v>
      </c>
      <c r="F63" s="31"/>
      <c r="G63" s="31"/>
      <c r="H63" s="120">
        <v>0.066</v>
      </c>
      <c r="I63" s="120">
        <v>0.8026515151515151</v>
      </c>
      <c r="J63" s="120"/>
      <c r="K63" s="32"/>
    </row>
    <row r="64" spans="1:11" s="42" customFormat="1" ht="11.25" customHeight="1">
      <c r="A64" s="36" t="s">
        <v>51</v>
      </c>
      <c r="B64" s="37"/>
      <c r="C64" s="38">
        <v>291</v>
      </c>
      <c r="D64" s="38">
        <v>581</v>
      </c>
      <c r="E64" s="38">
        <v>583</v>
      </c>
      <c r="F64" s="39">
        <f>IF(D64&gt;0,100*E64/D64,0)</f>
        <v>100.34423407917384</v>
      </c>
      <c r="G64" s="40"/>
      <c r="H64" s="121">
        <v>0.335</v>
      </c>
      <c r="I64" s="122">
        <v>1.320651515151515</v>
      </c>
      <c r="J64" s="12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0"/>
      <c r="I65" s="120"/>
      <c r="J65" s="120"/>
      <c r="K65" s="32"/>
    </row>
    <row r="66" spans="1:11" s="42" customFormat="1" ht="11.25" customHeight="1">
      <c r="A66" s="36" t="s">
        <v>52</v>
      </c>
      <c r="B66" s="37"/>
      <c r="C66" s="38">
        <v>122</v>
      </c>
      <c r="D66" s="38">
        <v>326</v>
      </c>
      <c r="E66" s="38">
        <v>419</v>
      </c>
      <c r="F66" s="39">
        <f>IF(D66&gt;0,100*E66/D66,0)</f>
        <v>128.5276073619632</v>
      </c>
      <c r="G66" s="40"/>
      <c r="H66" s="121">
        <v>0.153</v>
      </c>
      <c r="I66" s="122">
        <v>0.4</v>
      </c>
      <c r="J66" s="122">
        <v>0.303</v>
      </c>
      <c r="K66" s="41">
        <f>IF(I66&gt;0,100*J66/I66,0)</f>
        <v>75.75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0"/>
      <c r="I67" s="120"/>
      <c r="J67" s="120"/>
      <c r="K67" s="32"/>
    </row>
    <row r="68" spans="1:11" s="33" customFormat="1" ht="11.25" customHeight="1">
      <c r="A68" s="35" t="s">
        <v>53</v>
      </c>
      <c r="B68" s="29"/>
      <c r="C68" s="30">
        <v>13503</v>
      </c>
      <c r="D68" s="30">
        <v>12400</v>
      </c>
      <c r="E68" s="30">
        <v>12000</v>
      </c>
      <c r="F68" s="31"/>
      <c r="G68" s="31"/>
      <c r="H68" s="120">
        <v>26.425</v>
      </c>
      <c r="I68" s="120">
        <v>29</v>
      </c>
      <c r="J68" s="120">
        <v>22</v>
      </c>
      <c r="K68" s="32"/>
    </row>
    <row r="69" spans="1:11" s="33" customFormat="1" ht="11.25" customHeight="1">
      <c r="A69" s="35" t="s">
        <v>54</v>
      </c>
      <c r="B69" s="29"/>
      <c r="C69" s="30">
        <v>2671</v>
      </c>
      <c r="D69" s="30">
        <v>2800</v>
      </c>
      <c r="E69" s="30">
        <v>2500</v>
      </c>
      <c r="F69" s="31"/>
      <c r="G69" s="31"/>
      <c r="H69" s="120">
        <v>6.079</v>
      </c>
      <c r="I69" s="120">
        <v>5</v>
      </c>
      <c r="J69" s="120">
        <v>4.5</v>
      </c>
      <c r="K69" s="32"/>
    </row>
    <row r="70" spans="1:11" s="42" customFormat="1" ht="11.25" customHeight="1">
      <c r="A70" s="36" t="s">
        <v>55</v>
      </c>
      <c r="B70" s="37"/>
      <c r="C70" s="38">
        <v>16174</v>
      </c>
      <c r="D70" s="38">
        <v>15200</v>
      </c>
      <c r="E70" s="38">
        <v>14500</v>
      </c>
      <c r="F70" s="39">
        <f>IF(D70&gt;0,100*E70/D70,0)</f>
        <v>95.39473684210526</v>
      </c>
      <c r="G70" s="40"/>
      <c r="H70" s="121">
        <v>32.504</v>
      </c>
      <c r="I70" s="122">
        <v>34</v>
      </c>
      <c r="J70" s="122">
        <v>26.5</v>
      </c>
      <c r="K70" s="41">
        <f>IF(I70&gt;0,100*J70/I70,0)</f>
        <v>77.94117647058823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0"/>
      <c r="I71" s="120"/>
      <c r="J71" s="120"/>
      <c r="K71" s="32"/>
    </row>
    <row r="72" spans="1:11" s="33" customFormat="1" ht="11.25" customHeight="1">
      <c r="A72" s="35" t="s">
        <v>56</v>
      </c>
      <c r="B72" s="29"/>
      <c r="C72" s="30">
        <v>70</v>
      </c>
      <c r="D72" s="30">
        <v>338</v>
      </c>
      <c r="E72" s="30">
        <v>337</v>
      </c>
      <c r="F72" s="31"/>
      <c r="G72" s="31"/>
      <c r="H72" s="120">
        <v>0.055</v>
      </c>
      <c r="I72" s="120">
        <v>0.075</v>
      </c>
      <c r="J72" s="120">
        <v>0.408</v>
      </c>
      <c r="K72" s="32"/>
    </row>
    <row r="73" spans="1:11" s="33" customFormat="1" ht="11.25" customHeight="1">
      <c r="A73" s="35" t="s">
        <v>57</v>
      </c>
      <c r="B73" s="29"/>
      <c r="C73" s="30">
        <v>15241</v>
      </c>
      <c r="D73" s="30">
        <v>10950</v>
      </c>
      <c r="E73" s="30">
        <v>10950</v>
      </c>
      <c r="F73" s="31"/>
      <c r="G73" s="31"/>
      <c r="H73" s="120">
        <v>57.914</v>
      </c>
      <c r="I73" s="120">
        <v>35.04</v>
      </c>
      <c r="J73" s="120">
        <v>35.04</v>
      </c>
      <c r="K73" s="32"/>
    </row>
    <row r="74" spans="1:11" s="33" customFormat="1" ht="11.25" customHeight="1">
      <c r="A74" s="35" t="s">
        <v>58</v>
      </c>
      <c r="B74" s="29"/>
      <c r="C74" s="30">
        <v>3925</v>
      </c>
      <c r="D74" s="30">
        <v>4752</v>
      </c>
      <c r="E74" s="30">
        <v>4755</v>
      </c>
      <c r="F74" s="31"/>
      <c r="G74" s="31"/>
      <c r="H74" s="120">
        <v>6.779</v>
      </c>
      <c r="I74" s="120">
        <v>7.128</v>
      </c>
      <c r="J74" s="120">
        <v>8.213</v>
      </c>
      <c r="K74" s="32"/>
    </row>
    <row r="75" spans="1:11" s="33" customFormat="1" ht="11.25" customHeight="1">
      <c r="A75" s="35" t="s">
        <v>59</v>
      </c>
      <c r="B75" s="29"/>
      <c r="C75" s="30">
        <v>1761</v>
      </c>
      <c r="D75" s="30">
        <v>1524.096</v>
      </c>
      <c r="E75" s="30">
        <v>1504</v>
      </c>
      <c r="F75" s="31"/>
      <c r="G75" s="31"/>
      <c r="H75" s="120">
        <v>2.422</v>
      </c>
      <c r="I75" s="120">
        <v>2.1720977515904436</v>
      </c>
      <c r="J75" s="120">
        <v>3.5810239999999998</v>
      </c>
      <c r="K75" s="32"/>
    </row>
    <row r="76" spans="1:11" s="33" customFormat="1" ht="11.25" customHeight="1">
      <c r="A76" s="35" t="s">
        <v>60</v>
      </c>
      <c r="B76" s="29"/>
      <c r="C76" s="30">
        <v>6386</v>
      </c>
      <c r="D76" s="30">
        <v>5627</v>
      </c>
      <c r="E76" s="30">
        <v>6000</v>
      </c>
      <c r="F76" s="31"/>
      <c r="G76" s="31"/>
      <c r="H76" s="120">
        <v>21.073</v>
      </c>
      <c r="I76" s="120">
        <v>16.712</v>
      </c>
      <c r="J76" s="120">
        <v>19.8</v>
      </c>
      <c r="K76" s="32"/>
    </row>
    <row r="77" spans="1:11" s="33" customFormat="1" ht="11.25" customHeight="1">
      <c r="A77" s="35" t="s">
        <v>61</v>
      </c>
      <c r="B77" s="29"/>
      <c r="C77" s="30">
        <v>983</v>
      </c>
      <c r="D77" s="30">
        <v>1213</v>
      </c>
      <c r="E77" s="30">
        <v>1500</v>
      </c>
      <c r="F77" s="31"/>
      <c r="G77" s="31"/>
      <c r="H77" s="120">
        <v>1.59</v>
      </c>
      <c r="I77" s="120">
        <v>1.32</v>
      </c>
      <c r="J77" s="120">
        <v>2.7</v>
      </c>
      <c r="K77" s="32"/>
    </row>
    <row r="78" spans="1:11" s="33" customFormat="1" ht="11.25" customHeight="1">
      <c r="A78" s="35" t="s">
        <v>62</v>
      </c>
      <c r="B78" s="29"/>
      <c r="C78" s="30">
        <v>2121</v>
      </c>
      <c r="D78" s="30">
        <v>1405</v>
      </c>
      <c r="E78" s="30">
        <v>1400</v>
      </c>
      <c r="F78" s="31"/>
      <c r="G78" s="31"/>
      <c r="H78" s="120">
        <v>5.216</v>
      </c>
      <c r="I78" s="120">
        <v>3.512</v>
      </c>
      <c r="J78" s="120">
        <v>3.5</v>
      </c>
      <c r="K78" s="32"/>
    </row>
    <row r="79" spans="1:11" s="33" customFormat="1" ht="11.25" customHeight="1">
      <c r="A79" s="35" t="s">
        <v>63</v>
      </c>
      <c r="B79" s="29"/>
      <c r="C79" s="30">
        <v>18620</v>
      </c>
      <c r="D79" s="30">
        <v>13790</v>
      </c>
      <c r="E79" s="30">
        <v>14529</v>
      </c>
      <c r="F79" s="31"/>
      <c r="G79" s="31"/>
      <c r="H79" s="120">
        <v>32.747</v>
      </c>
      <c r="I79" s="120">
        <v>33.736</v>
      </c>
      <c r="J79" s="120">
        <v>34.828</v>
      </c>
      <c r="K79" s="32"/>
    </row>
    <row r="80" spans="1:11" s="42" customFormat="1" ht="11.25" customHeight="1">
      <c r="A80" s="43" t="s">
        <v>64</v>
      </c>
      <c r="B80" s="37"/>
      <c r="C80" s="38">
        <v>49107</v>
      </c>
      <c r="D80" s="38">
        <v>39599.096000000005</v>
      </c>
      <c r="E80" s="38">
        <v>40975</v>
      </c>
      <c r="F80" s="39">
        <f>IF(D80&gt;0,100*E80/D80,0)</f>
        <v>103.47458436929973</v>
      </c>
      <c r="G80" s="40"/>
      <c r="H80" s="121">
        <v>127.79599999999999</v>
      </c>
      <c r="I80" s="122">
        <v>99.69509775159042</v>
      </c>
      <c r="J80" s="122">
        <v>108.070024</v>
      </c>
      <c r="K80" s="41">
        <f>IF(I80&gt;0,100*J80/I80,0)</f>
        <v>108.40053968278093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0"/>
      <c r="I81" s="120"/>
      <c r="J81" s="120"/>
      <c r="K81" s="32"/>
    </row>
    <row r="82" spans="1:11" s="33" customFormat="1" ht="11.25" customHeight="1">
      <c r="A82" s="35" t="s">
        <v>65</v>
      </c>
      <c r="B82" s="29"/>
      <c r="C82" s="30">
        <v>3</v>
      </c>
      <c r="D82" s="30">
        <v>3</v>
      </c>
      <c r="E82" s="30">
        <v>3</v>
      </c>
      <c r="F82" s="31"/>
      <c r="G82" s="31"/>
      <c r="H82" s="120">
        <v>0.002</v>
      </c>
      <c r="I82" s="120">
        <v>0.002</v>
      </c>
      <c r="J82" s="120">
        <v>0.002</v>
      </c>
      <c r="K82" s="32"/>
    </row>
    <row r="83" spans="1:11" s="33" customFormat="1" ht="11.25" customHeight="1">
      <c r="A83" s="35" t="s">
        <v>66</v>
      </c>
      <c r="B83" s="29"/>
      <c r="C83" s="30">
        <v>1</v>
      </c>
      <c r="D83" s="30"/>
      <c r="E83" s="30"/>
      <c r="F83" s="31"/>
      <c r="G83" s="31"/>
      <c r="H83" s="120">
        <v>0.001</v>
      </c>
      <c r="I83" s="120"/>
      <c r="J83" s="120"/>
      <c r="K83" s="32"/>
    </row>
    <row r="84" spans="1:11" s="42" customFormat="1" ht="11.25" customHeight="1">
      <c r="A84" s="36" t="s">
        <v>67</v>
      </c>
      <c r="B84" s="37"/>
      <c r="C84" s="38">
        <v>4</v>
      </c>
      <c r="D84" s="38">
        <v>3</v>
      </c>
      <c r="E84" s="38">
        <v>3</v>
      </c>
      <c r="F84" s="39">
        <f>IF(D84&gt;0,100*E84/D84,0)</f>
        <v>100</v>
      </c>
      <c r="G84" s="40"/>
      <c r="H84" s="121">
        <v>0.003</v>
      </c>
      <c r="I84" s="122">
        <v>0.002</v>
      </c>
      <c r="J84" s="122">
        <v>0.002</v>
      </c>
      <c r="K84" s="41">
        <f>IF(I84&gt;0,100*J84/I84,0)</f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0"/>
      <c r="I85" s="120"/>
      <c r="J85" s="12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3"/>
      <c r="I86" s="124"/>
      <c r="J86" s="124"/>
      <c r="K86" s="50"/>
    </row>
    <row r="87" spans="1:11" s="42" customFormat="1" ht="11.25" customHeight="1">
      <c r="A87" s="51" t="s">
        <v>68</v>
      </c>
      <c r="B87" s="52"/>
      <c r="C87" s="53">
        <v>215620</v>
      </c>
      <c r="D87" s="53">
        <v>223988.09600000002</v>
      </c>
      <c r="E87" s="53">
        <v>227002</v>
      </c>
      <c r="F87" s="54">
        <f>IF(D87&gt;0,100*E87/D87,0)</f>
        <v>101.34556436427764</v>
      </c>
      <c r="G87" s="40"/>
      <c r="H87" s="125">
        <v>449.983</v>
      </c>
      <c r="I87" s="126">
        <v>540.8342492667418</v>
      </c>
      <c r="J87" s="12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3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zoomScale="90" zoomScaleNormal="90" zoomScalePageLayoutView="0" workbookViewId="0" topLeftCell="A1">
      <selection activeCell="A93" sqref="A93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262</v>
      </c>
      <c r="B2" s="4"/>
      <c r="C2" s="4"/>
      <c r="D2" s="4"/>
      <c r="E2" s="5"/>
      <c r="F2" s="4"/>
      <c r="G2" s="4"/>
      <c r="H2" s="4"/>
      <c r="I2" s="6"/>
      <c r="J2" s="200" t="s">
        <v>70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4" t="s">
        <v>3</v>
      </c>
      <c r="D4" s="195"/>
      <c r="E4" s="195"/>
      <c r="F4" s="196"/>
      <c r="G4" s="9"/>
      <c r="H4" s="197" t="s">
        <v>4</v>
      </c>
      <c r="I4" s="198"/>
      <c r="J4" s="198"/>
      <c r="K4" s="19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254</v>
      </c>
      <c r="D7" s="21" t="s">
        <v>7</v>
      </c>
      <c r="E7" s="21">
        <v>2</v>
      </c>
      <c r="F7" s="22" t="str">
        <f>CONCATENATE(D6,"=100")</f>
        <v>2016=100</v>
      </c>
      <c r="G7" s="23"/>
      <c r="H7" s="20" t="s">
        <v>254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0"/>
      <c r="I9" s="120"/>
      <c r="J9" s="120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0"/>
      <c r="I10" s="120"/>
      <c r="J10" s="120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20"/>
      <c r="I11" s="120"/>
      <c r="J11" s="120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20"/>
      <c r="I12" s="120"/>
      <c r="J12" s="120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1"/>
      <c r="I13" s="122"/>
      <c r="J13" s="12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0"/>
      <c r="I14" s="120"/>
      <c r="J14" s="120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1"/>
      <c r="I15" s="122"/>
      <c r="J15" s="12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0"/>
      <c r="I16" s="120"/>
      <c r="J16" s="120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1"/>
      <c r="I17" s="122"/>
      <c r="J17" s="12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0"/>
      <c r="I18" s="120"/>
      <c r="J18" s="120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20"/>
      <c r="I19" s="120"/>
      <c r="J19" s="120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0"/>
      <c r="I20" s="120"/>
      <c r="J20" s="120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0"/>
      <c r="I21" s="120"/>
      <c r="J21" s="120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1"/>
      <c r="I22" s="122"/>
      <c r="J22" s="12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0"/>
      <c r="I23" s="120"/>
      <c r="J23" s="120"/>
      <c r="K23" s="32"/>
    </row>
    <row r="24" spans="1:11" s="42" customFormat="1" ht="11.25" customHeight="1">
      <c r="A24" s="36" t="s">
        <v>19</v>
      </c>
      <c r="B24" s="37"/>
      <c r="C24" s="38">
        <v>2183</v>
      </c>
      <c r="D24" s="38">
        <v>2155</v>
      </c>
      <c r="E24" s="38"/>
      <c r="F24" s="39"/>
      <c r="G24" s="40"/>
      <c r="H24" s="121">
        <v>16.75</v>
      </c>
      <c r="I24" s="122">
        <v>14.704</v>
      </c>
      <c r="J24" s="12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0"/>
      <c r="I25" s="120"/>
      <c r="J25" s="120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21"/>
      <c r="I26" s="122"/>
      <c r="J26" s="12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0"/>
      <c r="I27" s="120"/>
      <c r="J27" s="120"/>
      <c r="K27" s="32"/>
    </row>
    <row r="28" spans="1:11" s="33" customFormat="1" ht="11.25" customHeight="1">
      <c r="A28" s="35" t="s">
        <v>21</v>
      </c>
      <c r="B28" s="29"/>
      <c r="C28" s="30">
        <v>3572</v>
      </c>
      <c r="D28" s="30">
        <v>3222</v>
      </c>
      <c r="E28" s="30">
        <v>3222</v>
      </c>
      <c r="F28" s="31"/>
      <c r="G28" s="31"/>
      <c r="H28" s="120">
        <v>19.646</v>
      </c>
      <c r="I28" s="120">
        <v>17.724</v>
      </c>
      <c r="J28" s="120"/>
      <c r="K28" s="32"/>
    </row>
    <row r="29" spans="1:11" s="33" customFormat="1" ht="11.25" customHeight="1">
      <c r="A29" s="35" t="s">
        <v>22</v>
      </c>
      <c r="B29" s="29"/>
      <c r="C29" s="30">
        <v>47</v>
      </c>
      <c r="D29" s="30">
        <v>47</v>
      </c>
      <c r="E29" s="30">
        <v>49</v>
      </c>
      <c r="F29" s="31"/>
      <c r="G29" s="31"/>
      <c r="H29" s="120">
        <v>0.293</v>
      </c>
      <c r="I29" s="120">
        <v>0.212</v>
      </c>
      <c r="J29" s="120"/>
      <c r="K29" s="32"/>
    </row>
    <row r="30" spans="1:11" s="33" customFormat="1" ht="11.25" customHeight="1">
      <c r="A30" s="35" t="s">
        <v>23</v>
      </c>
      <c r="B30" s="29"/>
      <c r="C30" s="30">
        <v>2327</v>
      </c>
      <c r="D30" s="30">
        <v>2327</v>
      </c>
      <c r="E30" s="30">
        <v>2327</v>
      </c>
      <c r="F30" s="31"/>
      <c r="G30" s="31"/>
      <c r="H30" s="120">
        <v>12.088</v>
      </c>
      <c r="I30" s="120">
        <v>12.089</v>
      </c>
      <c r="J30" s="120"/>
      <c r="K30" s="32"/>
    </row>
    <row r="31" spans="1:11" s="42" customFormat="1" ht="11.25" customHeight="1">
      <c r="A31" s="43" t="s">
        <v>24</v>
      </c>
      <c r="B31" s="37"/>
      <c r="C31" s="38">
        <v>5946</v>
      </c>
      <c r="D31" s="38">
        <v>5596</v>
      </c>
      <c r="E31" s="38">
        <v>5598</v>
      </c>
      <c r="F31" s="39">
        <f>IF(D31&gt;0,100*E31/D31,0)</f>
        <v>100.03573981415296</v>
      </c>
      <c r="G31" s="40"/>
      <c r="H31" s="121">
        <v>32.027</v>
      </c>
      <c r="I31" s="122">
        <v>30.025</v>
      </c>
      <c r="J31" s="12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0"/>
      <c r="I32" s="120"/>
      <c r="J32" s="120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20"/>
      <c r="I33" s="120"/>
      <c r="J33" s="120"/>
      <c r="K33" s="32"/>
    </row>
    <row r="34" spans="1:11" s="33" customFormat="1" ht="11.25" customHeight="1">
      <c r="A34" s="35" t="s">
        <v>26</v>
      </c>
      <c r="B34" s="29"/>
      <c r="C34" s="30">
        <v>947</v>
      </c>
      <c r="D34" s="30">
        <v>942</v>
      </c>
      <c r="E34" s="30"/>
      <c r="F34" s="31"/>
      <c r="G34" s="31"/>
      <c r="H34" s="120">
        <v>5.635</v>
      </c>
      <c r="I34" s="120">
        <v>6.3</v>
      </c>
      <c r="J34" s="120"/>
      <c r="K34" s="32"/>
    </row>
    <row r="35" spans="1:11" s="33" customFormat="1" ht="11.25" customHeight="1">
      <c r="A35" s="35" t="s">
        <v>27</v>
      </c>
      <c r="B35" s="29"/>
      <c r="C35" s="30">
        <v>29</v>
      </c>
      <c r="D35" s="30">
        <v>30</v>
      </c>
      <c r="E35" s="30">
        <v>30</v>
      </c>
      <c r="F35" s="31"/>
      <c r="G35" s="31"/>
      <c r="H35" s="120">
        <v>0.22</v>
      </c>
      <c r="I35" s="120">
        <v>0.22</v>
      </c>
      <c r="J35" s="120"/>
      <c r="K35" s="32"/>
    </row>
    <row r="36" spans="1:11" s="33" customFormat="1" ht="11.25" customHeight="1">
      <c r="A36" s="35" t="s">
        <v>28</v>
      </c>
      <c r="B36" s="29"/>
      <c r="C36" s="30">
        <v>20041</v>
      </c>
      <c r="D36" s="30">
        <v>19697</v>
      </c>
      <c r="E36" s="30">
        <v>19890</v>
      </c>
      <c r="F36" s="31"/>
      <c r="G36" s="31"/>
      <c r="H36" s="120">
        <v>133.974</v>
      </c>
      <c r="I36" s="120">
        <v>118.182</v>
      </c>
      <c r="J36" s="120"/>
      <c r="K36" s="32"/>
    </row>
    <row r="37" spans="1:11" s="42" customFormat="1" ht="11.25" customHeight="1">
      <c r="A37" s="36" t="s">
        <v>29</v>
      </c>
      <c r="B37" s="37"/>
      <c r="C37" s="38">
        <v>21017</v>
      </c>
      <c r="D37" s="38">
        <v>20669</v>
      </c>
      <c r="E37" s="38"/>
      <c r="F37" s="39"/>
      <c r="G37" s="40"/>
      <c r="H37" s="121">
        <v>139.82899999999998</v>
      </c>
      <c r="I37" s="122">
        <v>124.702</v>
      </c>
      <c r="J37" s="12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0"/>
      <c r="I38" s="120"/>
      <c r="J38" s="120"/>
      <c r="K38" s="32"/>
    </row>
    <row r="39" spans="1:11" s="42" customFormat="1" ht="11.25" customHeight="1">
      <c r="A39" s="36" t="s">
        <v>30</v>
      </c>
      <c r="B39" s="37"/>
      <c r="C39" s="38">
        <v>28</v>
      </c>
      <c r="D39" s="38">
        <v>28</v>
      </c>
      <c r="E39" s="38">
        <v>28</v>
      </c>
      <c r="F39" s="39">
        <f>IF(D39&gt;0,100*E39/D39,0)</f>
        <v>100</v>
      </c>
      <c r="G39" s="40"/>
      <c r="H39" s="121">
        <v>0.054</v>
      </c>
      <c r="I39" s="122">
        <v>0.055</v>
      </c>
      <c r="J39" s="12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0"/>
      <c r="I40" s="120"/>
      <c r="J40" s="120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20"/>
      <c r="I41" s="120"/>
      <c r="J41" s="120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20"/>
      <c r="I42" s="120"/>
      <c r="J42" s="120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20"/>
      <c r="I43" s="120"/>
      <c r="J43" s="120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20"/>
      <c r="I44" s="120"/>
      <c r="J44" s="120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20"/>
      <c r="I45" s="120"/>
      <c r="J45" s="120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20"/>
      <c r="I46" s="120"/>
      <c r="J46" s="120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20"/>
      <c r="I47" s="120"/>
      <c r="J47" s="120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20"/>
      <c r="I48" s="120"/>
      <c r="J48" s="120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20"/>
      <c r="I49" s="120"/>
      <c r="J49" s="120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21"/>
      <c r="I50" s="122"/>
      <c r="J50" s="12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0"/>
      <c r="I51" s="120"/>
      <c r="J51" s="120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1"/>
      <c r="I52" s="122"/>
      <c r="J52" s="12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0"/>
      <c r="I53" s="120"/>
      <c r="J53" s="120"/>
      <c r="K53" s="32"/>
    </row>
    <row r="54" spans="1:11" s="33" customFormat="1" ht="11.25" customHeight="1">
      <c r="A54" s="35" t="s">
        <v>42</v>
      </c>
      <c r="B54" s="29"/>
      <c r="C54" s="30">
        <v>87</v>
      </c>
      <c r="D54" s="30">
        <v>133</v>
      </c>
      <c r="E54" s="30">
        <v>140</v>
      </c>
      <c r="F54" s="31"/>
      <c r="G54" s="31"/>
      <c r="H54" s="120">
        <v>0.566</v>
      </c>
      <c r="I54" s="120">
        <v>0.865</v>
      </c>
      <c r="J54" s="120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20"/>
      <c r="I55" s="120"/>
      <c r="J55" s="120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20"/>
      <c r="I56" s="120"/>
      <c r="J56" s="120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20"/>
      <c r="I57" s="120"/>
      <c r="J57" s="120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20"/>
      <c r="I58" s="120"/>
      <c r="J58" s="120"/>
      <c r="K58" s="32"/>
    </row>
    <row r="59" spans="1:11" s="42" customFormat="1" ht="11.25" customHeight="1">
      <c r="A59" s="36" t="s">
        <v>47</v>
      </c>
      <c r="B59" s="37"/>
      <c r="C59" s="38">
        <v>87</v>
      </c>
      <c r="D59" s="38">
        <v>133</v>
      </c>
      <c r="E59" s="38">
        <v>140</v>
      </c>
      <c r="F59" s="39">
        <f>IF(D59&gt;0,100*E59/D59,0)</f>
        <v>105.26315789473684</v>
      </c>
      <c r="G59" s="40"/>
      <c r="H59" s="121">
        <v>0.566</v>
      </c>
      <c r="I59" s="122">
        <v>0.865</v>
      </c>
      <c r="J59" s="12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0"/>
      <c r="I60" s="120"/>
      <c r="J60" s="120"/>
      <c r="K60" s="32"/>
    </row>
    <row r="61" spans="1:11" s="33" customFormat="1" ht="11.25" customHeight="1">
      <c r="A61" s="35" t="s">
        <v>48</v>
      </c>
      <c r="B61" s="29"/>
      <c r="C61" s="30">
        <v>336</v>
      </c>
      <c r="D61" s="30">
        <v>330</v>
      </c>
      <c r="E61" s="30">
        <v>330</v>
      </c>
      <c r="F61" s="31"/>
      <c r="G61" s="31"/>
      <c r="H61" s="120">
        <v>1.075</v>
      </c>
      <c r="I61" s="120">
        <v>1.35</v>
      </c>
      <c r="J61" s="120"/>
      <c r="K61" s="32"/>
    </row>
    <row r="62" spans="1:11" s="33" customFormat="1" ht="11.25" customHeight="1">
      <c r="A62" s="35" t="s">
        <v>49</v>
      </c>
      <c r="B62" s="29"/>
      <c r="C62" s="30">
        <v>153</v>
      </c>
      <c r="D62" s="30">
        <v>153</v>
      </c>
      <c r="E62" s="30"/>
      <c r="F62" s="31"/>
      <c r="G62" s="31"/>
      <c r="H62" s="120">
        <v>1.076</v>
      </c>
      <c r="I62" s="120">
        <v>1.209</v>
      </c>
      <c r="J62" s="120"/>
      <c r="K62" s="32"/>
    </row>
    <row r="63" spans="1:11" s="33" customFormat="1" ht="11.25" customHeight="1">
      <c r="A63" s="35" t="s">
        <v>50</v>
      </c>
      <c r="B63" s="29"/>
      <c r="C63" s="30">
        <v>14624</v>
      </c>
      <c r="D63" s="30">
        <v>14900</v>
      </c>
      <c r="E63" s="30">
        <v>14900</v>
      </c>
      <c r="F63" s="31"/>
      <c r="G63" s="31"/>
      <c r="H63" s="120">
        <v>114.521</v>
      </c>
      <c r="I63" s="120">
        <v>113.376</v>
      </c>
      <c r="J63" s="120"/>
      <c r="K63" s="32"/>
    </row>
    <row r="64" spans="1:11" s="42" customFormat="1" ht="11.25" customHeight="1">
      <c r="A64" s="36" t="s">
        <v>51</v>
      </c>
      <c r="B64" s="37"/>
      <c r="C64" s="38">
        <v>15113</v>
      </c>
      <c r="D64" s="38">
        <v>15383</v>
      </c>
      <c r="E64" s="38"/>
      <c r="F64" s="39"/>
      <c r="G64" s="40"/>
      <c r="H64" s="121">
        <v>116.672</v>
      </c>
      <c r="I64" s="122">
        <v>115.935</v>
      </c>
      <c r="J64" s="12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0"/>
      <c r="I65" s="120"/>
      <c r="J65" s="120"/>
      <c r="K65" s="32"/>
    </row>
    <row r="66" spans="1:11" s="42" customFormat="1" ht="11.25" customHeight="1">
      <c r="A66" s="36" t="s">
        <v>52</v>
      </c>
      <c r="B66" s="37"/>
      <c r="C66" s="38">
        <v>448</v>
      </c>
      <c r="D66" s="38">
        <v>465</v>
      </c>
      <c r="E66" s="38">
        <v>452</v>
      </c>
      <c r="F66" s="39">
        <f>IF(D66&gt;0,100*E66/D66,0)</f>
        <v>97.20430107526882</v>
      </c>
      <c r="G66" s="40"/>
      <c r="H66" s="121">
        <v>2.523</v>
      </c>
      <c r="I66" s="122">
        <v>1.644</v>
      </c>
      <c r="J66" s="12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0"/>
      <c r="I67" s="120"/>
      <c r="J67" s="120"/>
      <c r="K67" s="32"/>
    </row>
    <row r="68" spans="1:11" s="33" customFormat="1" ht="11.25" customHeight="1">
      <c r="A68" s="35" t="s">
        <v>53</v>
      </c>
      <c r="B68" s="29"/>
      <c r="C68" s="30">
        <v>18918</v>
      </c>
      <c r="D68" s="30">
        <v>19100</v>
      </c>
      <c r="E68" s="30">
        <v>19000</v>
      </c>
      <c r="F68" s="31"/>
      <c r="G68" s="31"/>
      <c r="H68" s="120">
        <v>138.48</v>
      </c>
      <c r="I68" s="120">
        <v>130</v>
      </c>
      <c r="J68" s="120"/>
      <c r="K68" s="32"/>
    </row>
    <row r="69" spans="1:11" s="33" customFormat="1" ht="11.25" customHeight="1">
      <c r="A69" s="35" t="s">
        <v>54</v>
      </c>
      <c r="B69" s="29"/>
      <c r="C69" s="30">
        <v>5653</v>
      </c>
      <c r="D69" s="30">
        <v>5600</v>
      </c>
      <c r="E69" s="30">
        <v>5600</v>
      </c>
      <c r="F69" s="31"/>
      <c r="G69" s="31"/>
      <c r="H69" s="120">
        <v>40.589</v>
      </c>
      <c r="I69" s="120">
        <v>37</v>
      </c>
      <c r="J69" s="120"/>
      <c r="K69" s="32"/>
    </row>
    <row r="70" spans="1:11" s="42" customFormat="1" ht="11.25" customHeight="1">
      <c r="A70" s="36" t="s">
        <v>55</v>
      </c>
      <c r="B70" s="37"/>
      <c r="C70" s="38">
        <v>24571</v>
      </c>
      <c r="D70" s="38">
        <v>24700</v>
      </c>
      <c r="E70" s="38">
        <v>24600</v>
      </c>
      <c r="F70" s="39">
        <f>IF(D70&gt;0,100*E70/D70,0)</f>
        <v>99.59514170040485</v>
      </c>
      <c r="G70" s="40"/>
      <c r="H70" s="121">
        <v>179.069</v>
      </c>
      <c r="I70" s="122">
        <v>167</v>
      </c>
      <c r="J70" s="12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0"/>
      <c r="I71" s="120"/>
      <c r="J71" s="120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20"/>
      <c r="I72" s="120"/>
      <c r="J72" s="120"/>
      <c r="K72" s="32"/>
    </row>
    <row r="73" spans="1:11" s="33" customFormat="1" ht="11.25" customHeight="1">
      <c r="A73" s="35" t="s">
        <v>57</v>
      </c>
      <c r="B73" s="29"/>
      <c r="C73" s="30">
        <v>2788</v>
      </c>
      <c r="D73" s="30">
        <v>2805</v>
      </c>
      <c r="E73" s="30">
        <v>2600</v>
      </c>
      <c r="F73" s="31"/>
      <c r="G73" s="31"/>
      <c r="H73" s="120">
        <v>22.5</v>
      </c>
      <c r="I73" s="120">
        <v>22.721</v>
      </c>
      <c r="J73" s="120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20"/>
      <c r="I74" s="120"/>
      <c r="J74" s="120"/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20"/>
      <c r="I75" s="120"/>
      <c r="J75" s="120"/>
      <c r="K75" s="32"/>
    </row>
    <row r="76" spans="1:11" s="33" customFormat="1" ht="11.25" customHeight="1">
      <c r="A76" s="35" t="s">
        <v>60</v>
      </c>
      <c r="B76" s="29"/>
      <c r="C76" s="30">
        <v>27</v>
      </c>
      <c r="D76" s="30">
        <v>27</v>
      </c>
      <c r="E76" s="30">
        <v>27</v>
      </c>
      <c r="F76" s="31"/>
      <c r="G76" s="31"/>
      <c r="H76" s="120">
        <v>0.257</v>
      </c>
      <c r="I76" s="120">
        <v>0.246</v>
      </c>
      <c r="J76" s="120"/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20"/>
      <c r="I77" s="120"/>
      <c r="J77" s="120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20"/>
      <c r="I78" s="120"/>
      <c r="J78" s="120"/>
      <c r="K78" s="32"/>
    </row>
    <row r="79" spans="1:11" s="33" customFormat="1" ht="11.25" customHeight="1">
      <c r="A79" s="35" t="s">
        <v>63</v>
      </c>
      <c r="B79" s="29"/>
      <c r="C79" s="30">
        <v>37082</v>
      </c>
      <c r="D79" s="30">
        <v>37364</v>
      </c>
      <c r="E79" s="30">
        <v>37977</v>
      </c>
      <c r="F79" s="31"/>
      <c r="G79" s="31"/>
      <c r="H79" s="120">
        <v>336.779</v>
      </c>
      <c r="I79" s="120">
        <v>343.567</v>
      </c>
      <c r="J79" s="120"/>
      <c r="K79" s="32"/>
    </row>
    <row r="80" spans="1:11" s="42" customFormat="1" ht="11.25" customHeight="1">
      <c r="A80" s="43" t="s">
        <v>64</v>
      </c>
      <c r="B80" s="37"/>
      <c r="C80" s="38">
        <v>39897</v>
      </c>
      <c r="D80" s="38">
        <v>40196</v>
      </c>
      <c r="E80" s="38">
        <v>40604</v>
      </c>
      <c r="F80" s="39">
        <f>IF(D80&gt;0,100*E80/D80,0)</f>
        <v>101.01502637078316</v>
      </c>
      <c r="G80" s="40"/>
      <c r="H80" s="121">
        <v>359.536</v>
      </c>
      <c r="I80" s="122">
        <v>366.534</v>
      </c>
      <c r="J80" s="12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0"/>
      <c r="I81" s="120"/>
      <c r="J81" s="120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20"/>
      <c r="I82" s="120"/>
      <c r="J82" s="120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20"/>
      <c r="I83" s="120"/>
      <c r="J83" s="120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1"/>
      <c r="I84" s="122"/>
      <c r="J84" s="12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0"/>
      <c r="I85" s="120"/>
      <c r="J85" s="12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3"/>
      <c r="I86" s="124"/>
      <c r="J86" s="124"/>
      <c r="K86" s="50"/>
    </row>
    <row r="87" spans="1:11" s="42" customFormat="1" ht="11.25" customHeight="1">
      <c r="A87" s="51" t="s">
        <v>68</v>
      </c>
      <c r="B87" s="52"/>
      <c r="C87" s="53">
        <v>109290</v>
      </c>
      <c r="D87" s="53">
        <v>109325</v>
      </c>
      <c r="E87" s="53"/>
      <c r="F87" s="54"/>
      <c r="G87" s="40"/>
      <c r="H87" s="125">
        <v>847.0260000000001</v>
      </c>
      <c r="I87" s="126">
        <v>821.4639999999999</v>
      </c>
      <c r="J87" s="12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89" ht="11.25" customHeight="1">
      <c r="A89" s="62" t="s">
        <v>263</v>
      </c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3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zoomScale="90" zoomScaleNormal="90" zoomScalePageLayoutView="0" workbookViewId="0" topLeftCell="A58">
      <selection activeCell="M17" sqref="M1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200" t="s">
        <v>70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4" t="s">
        <v>3</v>
      </c>
      <c r="D4" s="195"/>
      <c r="E4" s="195"/>
      <c r="F4" s="196"/>
      <c r="G4" s="9"/>
      <c r="H4" s="197" t="s">
        <v>4</v>
      </c>
      <c r="I4" s="198"/>
      <c r="J4" s="198"/>
      <c r="K4" s="19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254</v>
      </c>
      <c r="D7" s="21" t="s">
        <v>7</v>
      </c>
      <c r="E7" s="21">
        <v>2</v>
      </c>
      <c r="F7" s="22" t="str">
        <f>CONCATENATE(D6,"=100")</f>
        <v>2016=100</v>
      </c>
      <c r="G7" s="23"/>
      <c r="H7" s="20" t="s">
        <v>254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0"/>
      <c r="I9" s="120"/>
      <c r="J9" s="120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0"/>
      <c r="I10" s="120"/>
      <c r="J10" s="120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20"/>
      <c r="I11" s="120"/>
      <c r="J11" s="120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20"/>
      <c r="I12" s="120"/>
      <c r="J12" s="120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1"/>
      <c r="I13" s="122"/>
      <c r="J13" s="12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0"/>
      <c r="I14" s="120"/>
      <c r="J14" s="120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1"/>
      <c r="I15" s="122"/>
      <c r="J15" s="12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0"/>
      <c r="I16" s="120"/>
      <c r="J16" s="120"/>
      <c r="K16" s="32"/>
    </row>
    <row r="17" spans="1:11" s="42" customFormat="1" ht="11.25" customHeight="1">
      <c r="A17" s="36" t="s">
        <v>14</v>
      </c>
      <c r="B17" s="37"/>
      <c r="C17" s="38">
        <v>1</v>
      </c>
      <c r="D17" s="38"/>
      <c r="E17" s="38"/>
      <c r="F17" s="39"/>
      <c r="G17" s="40"/>
      <c r="H17" s="121">
        <v>0.001</v>
      </c>
      <c r="I17" s="122"/>
      <c r="J17" s="12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0"/>
      <c r="I18" s="120"/>
      <c r="J18" s="120"/>
      <c r="K18" s="32"/>
    </row>
    <row r="19" spans="1:11" s="33" customFormat="1" ht="11.25" customHeight="1">
      <c r="A19" s="28" t="s">
        <v>15</v>
      </c>
      <c r="B19" s="29"/>
      <c r="C19" s="30">
        <v>2479</v>
      </c>
      <c r="D19" s="30">
        <v>2177</v>
      </c>
      <c r="E19" s="30">
        <v>2177</v>
      </c>
      <c r="F19" s="31"/>
      <c r="G19" s="31"/>
      <c r="H19" s="120">
        <v>3.719</v>
      </c>
      <c r="I19" s="120">
        <v>3.919</v>
      </c>
      <c r="J19" s="120"/>
      <c r="K19" s="32"/>
    </row>
    <row r="20" spans="1:11" s="33" customFormat="1" ht="11.25" customHeight="1">
      <c r="A20" s="35" t="s">
        <v>16</v>
      </c>
      <c r="B20" s="29"/>
      <c r="C20" s="30">
        <v>1</v>
      </c>
      <c r="D20" s="30"/>
      <c r="E20" s="30"/>
      <c r="F20" s="31"/>
      <c r="G20" s="31"/>
      <c r="H20" s="120">
        <v>0.001</v>
      </c>
      <c r="I20" s="120"/>
      <c r="J20" s="120"/>
      <c r="K20" s="32"/>
    </row>
    <row r="21" spans="1:11" s="33" customFormat="1" ht="11.25" customHeight="1">
      <c r="A21" s="35" t="s">
        <v>17</v>
      </c>
      <c r="B21" s="29"/>
      <c r="C21" s="30">
        <v>5</v>
      </c>
      <c r="D21" s="30">
        <v>5</v>
      </c>
      <c r="E21" s="30">
        <v>5</v>
      </c>
      <c r="F21" s="31"/>
      <c r="G21" s="31"/>
      <c r="H21" s="120">
        <v>0.005</v>
      </c>
      <c r="I21" s="120">
        <v>0.006</v>
      </c>
      <c r="J21" s="120"/>
      <c r="K21" s="32"/>
    </row>
    <row r="22" spans="1:11" s="42" customFormat="1" ht="11.25" customHeight="1">
      <c r="A22" s="36" t="s">
        <v>18</v>
      </c>
      <c r="B22" s="37"/>
      <c r="C22" s="38">
        <v>2485</v>
      </c>
      <c r="D22" s="38">
        <v>2182</v>
      </c>
      <c r="E22" s="38">
        <v>2182</v>
      </c>
      <c r="F22" s="39">
        <f>IF(D22&gt;0,100*E22/D22,0)</f>
        <v>100</v>
      </c>
      <c r="G22" s="40"/>
      <c r="H22" s="121">
        <v>3.725</v>
      </c>
      <c r="I22" s="122">
        <v>3.925</v>
      </c>
      <c r="J22" s="12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0"/>
      <c r="I23" s="120"/>
      <c r="J23" s="120"/>
      <c r="K23" s="32"/>
    </row>
    <row r="24" spans="1:11" s="42" customFormat="1" ht="11.25" customHeight="1">
      <c r="A24" s="36" t="s">
        <v>19</v>
      </c>
      <c r="B24" s="37"/>
      <c r="C24" s="38">
        <v>4425</v>
      </c>
      <c r="D24" s="38">
        <v>3585</v>
      </c>
      <c r="E24" s="38">
        <v>3500</v>
      </c>
      <c r="F24" s="39">
        <f>IF(D24&gt;0,100*E24/D24,0)</f>
        <v>97.62900976290098</v>
      </c>
      <c r="G24" s="40"/>
      <c r="H24" s="121">
        <v>5.887</v>
      </c>
      <c r="I24" s="122">
        <v>7.092</v>
      </c>
      <c r="J24" s="12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0"/>
      <c r="I25" s="120"/>
      <c r="J25" s="120"/>
      <c r="K25" s="32"/>
    </row>
    <row r="26" spans="1:11" s="42" customFormat="1" ht="11.25" customHeight="1">
      <c r="A26" s="36" t="s">
        <v>20</v>
      </c>
      <c r="B26" s="37"/>
      <c r="C26" s="38">
        <v>111</v>
      </c>
      <c r="D26" s="38">
        <v>110</v>
      </c>
      <c r="E26" s="38">
        <v>110</v>
      </c>
      <c r="F26" s="39">
        <f>IF(D26&gt;0,100*E26/D26,0)</f>
        <v>100</v>
      </c>
      <c r="G26" s="40"/>
      <c r="H26" s="121">
        <v>0.239</v>
      </c>
      <c r="I26" s="122">
        <v>0.25</v>
      </c>
      <c r="J26" s="12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0"/>
      <c r="I27" s="120"/>
      <c r="J27" s="120"/>
      <c r="K27" s="32"/>
    </row>
    <row r="28" spans="1:11" s="33" customFormat="1" ht="11.25" customHeight="1">
      <c r="A28" s="35" t="s">
        <v>21</v>
      </c>
      <c r="B28" s="29"/>
      <c r="C28" s="30">
        <v>6</v>
      </c>
      <c r="D28" s="30">
        <v>30</v>
      </c>
      <c r="E28" s="30">
        <v>165</v>
      </c>
      <c r="F28" s="31"/>
      <c r="G28" s="31"/>
      <c r="H28" s="120">
        <v>0.015</v>
      </c>
      <c r="I28" s="120">
        <v>0.03</v>
      </c>
      <c r="J28" s="120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20"/>
      <c r="I29" s="120"/>
      <c r="J29" s="120"/>
      <c r="K29" s="32"/>
    </row>
    <row r="30" spans="1:11" s="33" customFormat="1" ht="11.25" customHeight="1">
      <c r="A30" s="35" t="s">
        <v>23</v>
      </c>
      <c r="B30" s="29"/>
      <c r="C30" s="30">
        <v>785</v>
      </c>
      <c r="D30" s="30">
        <v>785</v>
      </c>
      <c r="E30" s="30">
        <v>785</v>
      </c>
      <c r="F30" s="31"/>
      <c r="G30" s="31"/>
      <c r="H30" s="120">
        <v>2.073</v>
      </c>
      <c r="I30" s="120">
        <v>2.117</v>
      </c>
      <c r="J30" s="120"/>
      <c r="K30" s="32"/>
    </row>
    <row r="31" spans="1:11" s="42" customFormat="1" ht="11.25" customHeight="1">
      <c r="A31" s="43" t="s">
        <v>24</v>
      </c>
      <c r="B31" s="37"/>
      <c r="C31" s="38">
        <v>791</v>
      </c>
      <c r="D31" s="38">
        <v>815</v>
      </c>
      <c r="E31" s="38">
        <v>950</v>
      </c>
      <c r="F31" s="39">
        <f>IF(D31&gt;0,100*E31/D31,0)</f>
        <v>116.56441717791411</v>
      </c>
      <c r="G31" s="40"/>
      <c r="H31" s="121">
        <v>2.088</v>
      </c>
      <c r="I31" s="122">
        <v>2.147</v>
      </c>
      <c r="J31" s="12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0"/>
      <c r="I32" s="120"/>
      <c r="J32" s="120"/>
      <c r="K32" s="32"/>
    </row>
    <row r="33" spans="1:11" s="33" customFormat="1" ht="11.25" customHeight="1">
      <c r="A33" s="35" t="s">
        <v>25</v>
      </c>
      <c r="B33" s="29"/>
      <c r="C33" s="30">
        <v>177</v>
      </c>
      <c r="D33" s="30">
        <v>160</v>
      </c>
      <c r="E33" s="30">
        <v>170</v>
      </c>
      <c r="F33" s="31"/>
      <c r="G33" s="31"/>
      <c r="H33" s="120">
        <v>0.202</v>
      </c>
      <c r="I33" s="120">
        <v>0.16</v>
      </c>
      <c r="J33" s="120"/>
      <c r="K33" s="32"/>
    </row>
    <row r="34" spans="1:11" s="33" customFormat="1" ht="11.25" customHeight="1">
      <c r="A34" s="35" t="s">
        <v>26</v>
      </c>
      <c r="B34" s="29"/>
      <c r="C34" s="30">
        <v>233</v>
      </c>
      <c r="D34" s="30">
        <v>310</v>
      </c>
      <c r="E34" s="30">
        <v>800</v>
      </c>
      <c r="F34" s="31"/>
      <c r="G34" s="31"/>
      <c r="H34" s="120">
        <v>0.355</v>
      </c>
      <c r="I34" s="120">
        <v>0.46</v>
      </c>
      <c r="J34" s="120"/>
      <c r="K34" s="32"/>
    </row>
    <row r="35" spans="1:11" s="33" customFormat="1" ht="11.25" customHeight="1">
      <c r="A35" s="35" t="s">
        <v>27</v>
      </c>
      <c r="B35" s="29"/>
      <c r="C35" s="30">
        <v>64</v>
      </c>
      <c r="D35" s="30">
        <v>70</v>
      </c>
      <c r="E35" s="30">
        <v>40</v>
      </c>
      <c r="F35" s="31"/>
      <c r="G35" s="31"/>
      <c r="H35" s="120">
        <v>0.129</v>
      </c>
      <c r="I35" s="120">
        <v>0.14</v>
      </c>
      <c r="J35" s="120"/>
      <c r="K35" s="32"/>
    </row>
    <row r="36" spans="1:11" s="33" customFormat="1" ht="11.25" customHeight="1">
      <c r="A36" s="35" t="s">
        <v>28</v>
      </c>
      <c r="B36" s="29"/>
      <c r="C36" s="30">
        <v>27</v>
      </c>
      <c r="D36" s="30">
        <v>43</v>
      </c>
      <c r="E36" s="30">
        <v>25</v>
      </c>
      <c r="F36" s="31"/>
      <c r="G36" s="31"/>
      <c r="H36" s="120">
        <v>0.054</v>
      </c>
      <c r="I36" s="120">
        <v>0.086</v>
      </c>
      <c r="J36" s="120"/>
      <c r="K36" s="32"/>
    </row>
    <row r="37" spans="1:11" s="42" customFormat="1" ht="11.25" customHeight="1">
      <c r="A37" s="36" t="s">
        <v>29</v>
      </c>
      <c r="B37" s="37"/>
      <c r="C37" s="38">
        <v>501</v>
      </c>
      <c r="D37" s="38">
        <v>583</v>
      </c>
      <c r="E37" s="38">
        <v>1035</v>
      </c>
      <c r="F37" s="39">
        <f>IF(D37&gt;0,100*E37/D37,0)</f>
        <v>177.53001715265867</v>
      </c>
      <c r="G37" s="40"/>
      <c r="H37" s="121">
        <v>0.74</v>
      </c>
      <c r="I37" s="122">
        <v>0.846</v>
      </c>
      <c r="J37" s="12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0"/>
      <c r="I38" s="120"/>
      <c r="J38" s="120"/>
      <c r="K38" s="32"/>
    </row>
    <row r="39" spans="1:11" s="42" customFormat="1" ht="11.25" customHeight="1">
      <c r="A39" s="36" t="s">
        <v>30</v>
      </c>
      <c r="B39" s="37"/>
      <c r="C39" s="38">
        <v>2249</v>
      </c>
      <c r="D39" s="38">
        <v>2250</v>
      </c>
      <c r="E39" s="38">
        <v>2610</v>
      </c>
      <c r="F39" s="39">
        <f>IF(D39&gt;0,100*E39/D39,0)</f>
        <v>116</v>
      </c>
      <c r="G39" s="40"/>
      <c r="H39" s="121">
        <v>2.193</v>
      </c>
      <c r="I39" s="122">
        <v>2.2</v>
      </c>
      <c r="J39" s="12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0"/>
      <c r="I40" s="120"/>
      <c r="J40" s="120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20"/>
      <c r="I41" s="120"/>
      <c r="J41" s="120"/>
      <c r="K41" s="32"/>
    </row>
    <row r="42" spans="1:11" s="33" customFormat="1" ht="11.25" customHeight="1">
      <c r="A42" s="35" t="s">
        <v>32</v>
      </c>
      <c r="B42" s="29"/>
      <c r="C42" s="30">
        <v>1116</v>
      </c>
      <c r="D42" s="30">
        <v>1052</v>
      </c>
      <c r="E42" s="30">
        <v>1100</v>
      </c>
      <c r="F42" s="31"/>
      <c r="G42" s="31"/>
      <c r="H42" s="120">
        <v>2.26</v>
      </c>
      <c r="I42" s="120">
        <v>2.63</v>
      </c>
      <c r="J42" s="120"/>
      <c r="K42" s="32"/>
    </row>
    <row r="43" spans="1:11" s="33" customFormat="1" ht="11.25" customHeight="1">
      <c r="A43" s="35" t="s">
        <v>33</v>
      </c>
      <c r="B43" s="29"/>
      <c r="C43" s="30"/>
      <c r="D43" s="30">
        <v>26</v>
      </c>
      <c r="E43" s="30">
        <v>30</v>
      </c>
      <c r="F43" s="31"/>
      <c r="G43" s="31"/>
      <c r="H43" s="120"/>
      <c r="I43" s="120">
        <v>0.06</v>
      </c>
      <c r="J43" s="120"/>
      <c r="K43" s="32"/>
    </row>
    <row r="44" spans="1:11" s="33" customFormat="1" ht="11.25" customHeight="1">
      <c r="A44" s="35" t="s">
        <v>34</v>
      </c>
      <c r="B44" s="29"/>
      <c r="C44" s="30">
        <v>51</v>
      </c>
      <c r="D44" s="30">
        <v>108</v>
      </c>
      <c r="E44" s="30">
        <v>100</v>
      </c>
      <c r="F44" s="31"/>
      <c r="G44" s="31"/>
      <c r="H44" s="120">
        <v>0.044</v>
      </c>
      <c r="I44" s="120">
        <v>0.248</v>
      </c>
      <c r="J44" s="120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20"/>
      <c r="I45" s="120"/>
      <c r="J45" s="120"/>
      <c r="K45" s="32"/>
    </row>
    <row r="46" spans="1:11" s="33" customFormat="1" ht="11.25" customHeight="1">
      <c r="A46" s="35" t="s">
        <v>36</v>
      </c>
      <c r="B46" s="29"/>
      <c r="C46" s="30">
        <v>2</v>
      </c>
      <c r="D46" s="30"/>
      <c r="E46" s="30"/>
      <c r="F46" s="31"/>
      <c r="G46" s="31"/>
      <c r="H46" s="120">
        <v>0.001</v>
      </c>
      <c r="I46" s="120"/>
      <c r="J46" s="120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20"/>
      <c r="I47" s="120"/>
      <c r="J47" s="120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20"/>
      <c r="I48" s="120"/>
      <c r="J48" s="120"/>
      <c r="K48" s="32"/>
    </row>
    <row r="49" spans="1:11" s="33" customFormat="1" ht="11.25" customHeight="1">
      <c r="A49" s="35" t="s">
        <v>39</v>
      </c>
      <c r="B49" s="29"/>
      <c r="C49" s="30">
        <v>17</v>
      </c>
      <c r="D49" s="30">
        <v>18</v>
      </c>
      <c r="E49" s="30">
        <v>20</v>
      </c>
      <c r="F49" s="31"/>
      <c r="G49" s="31"/>
      <c r="H49" s="120">
        <v>0.028</v>
      </c>
      <c r="I49" s="120">
        <v>0.03</v>
      </c>
      <c r="J49" s="120"/>
      <c r="K49" s="32"/>
    </row>
    <row r="50" spans="1:11" s="42" customFormat="1" ht="11.25" customHeight="1">
      <c r="A50" s="43" t="s">
        <v>40</v>
      </c>
      <c r="B50" s="37"/>
      <c r="C50" s="38">
        <v>1186</v>
      </c>
      <c r="D50" s="38">
        <v>1204</v>
      </c>
      <c r="E50" s="38">
        <v>1250</v>
      </c>
      <c r="F50" s="39">
        <f>IF(D50&gt;0,100*E50/D50,0)</f>
        <v>103.82059800664452</v>
      </c>
      <c r="G50" s="40"/>
      <c r="H50" s="121">
        <v>2.3329999999999997</v>
      </c>
      <c r="I50" s="122">
        <v>2.9679999999999995</v>
      </c>
      <c r="J50" s="12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0"/>
      <c r="I51" s="120"/>
      <c r="J51" s="120"/>
      <c r="K51" s="32"/>
    </row>
    <row r="52" spans="1:11" s="42" customFormat="1" ht="11.25" customHeight="1">
      <c r="A52" s="36" t="s">
        <v>41</v>
      </c>
      <c r="B52" s="37"/>
      <c r="C52" s="38">
        <v>36</v>
      </c>
      <c r="D52" s="38">
        <v>36</v>
      </c>
      <c r="E52" s="38">
        <v>36</v>
      </c>
      <c r="F52" s="39">
        <f>IF(D52&gt;0,100*E52/D52,0)</f>
        <v>100</v>
      </c>
      <c r="G52" s="40"/>
      <c r="H52" s="121">
        <v>0.023</v>
      </c>
      <c r="I52" s="122">
        <v>0.023</v>
      </c>
      <c r="J52" s="12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0"/>
      <c r="I53" s="120"/>
      <c r="J53" s="120"/>
      <c r="K53" s="32"/>
    </row>
    <row r="54" spans="1:11" s="33" customFormat="1" ht="11.25" customHeight="1">
      <c r="A54" s="35" t="s">
        <v>42</v>
      </c>
      <c r="B54" s="29"/>
      <c r="C54" s="30">
        <v>15</v>
      </c>
      <c r="D54" s="30">
        <v>15</v>
      </c>
      <c r="E54" s="30"/>
      <c r="F54" s="31"/>
      <c r="G54" s="31"/>
      <c r="H54" s="120">
        <v>0.018</v>
      </c>
      <c r="I54" s="120">
        <v>0.019</v>
      </c>
      <c r="J54" s="120"/>
      <c r="K54" s="32"/>
    </row>
    <row r="55" spans="1:11" s="33" customFormat="1" ht="11.25" customHeight="1">
      <c r="A55" s="35" t="s">
        <v>43</v>
      </c>
      <c r="B55" s="29"/>
      <c r="C55" s="30">
        <v>8</v>
      </c>
      <c r="D55" s="30">
        <v>53</v>
      </c>
      <c r="E55" s="30">
        <v>55</v>
      </c>
      <c r="F55" s="31"/>
      <c r="G55" s="31"/>
      <c r="H55" s="120">
        <v>0.007</v>
      </c>
      <c r="I55" s="120">
        <v>0.053</v>
      </c>
      <c r="J55" s="120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20"/>
      <c r="I56" s="120"/>
      <c r="J56" s="120"/>
      <c r="K56" s="32"/>
    </row>
    <row r="57" spans="1:11" s="33" customFormat="1" ht="11.25" customHeight="1">
      <c r="A57" s="35" t="s">
        <v>45</v>
      </c>
      <c r="B57" s="29"/>
      <c r="C57" s="30">
        <v>44</v>
      </c>
      <c r="D57" s="30">
        <v>148</v>
      </c>
      <c r="E57" s="30">
        <v>148</v>
      </c>
      <c r="F57" s="31"/>
      <c r="G57" s="31"/>
      <c r="H57" s="120">
        <v>0.087</v>
      </c>
      <c r="I57" s="120">
        <v>0.26639999999999997</v>
      </c>
      <c r="J57" s="120"/>
      <c r="K57" s="32"/>
    </row>
    <row r="58" spans="1:11" s="33" customFormat="1" ht="11.25" customHeight="1">
      <c r="A58" s="35" t="s">
        <v>46</v>
      </c>
      <c r="B58" s="29"/>
      <c r="C58" s="30">
        <v>59</v>
      </c>
      <c r="D58" s="30">
        <v>15</v>
      </c>
      <c r="E58" s="30">
        <v>15</v>
      </c>
      <c r="F58" s="31"/>
      <c r="G58" s="31"/>
      <c r="H58" s="120">
        <v>0.037</v>
      </c>
      <c r="I58" s="120">
        <v>0.014</v>
      </c>
      <c r="J58" s="120"/>
      <c r="K58" s="32"/>
    </row>
    <row r="59" spans="1:11" s="42" customFormat="1" ht="11.25" customHeight="1">
      <c r="A59" s="36" t="s">
        <v>47</v>
      </c>
      <c r="B59" s="37"/>
      <c r="C59" s="38">
        <v>126</v>
      </c>
      <c r="D59" s="38">
        <v>231</v>
      </c>
      <c r="E59" s="38">
        <v>218</v>
      </c>
      <c r="F59" s="39">
        <f>IF(D59&gt;0,100*E59/D59,0)</f>
        <v>94.37229437229438</v>
      </c>
      <c r="G59" s="40"/>
      <c r="H59" s="121">
        <v>0.149</v>
      </c>
      <c r="I59" s="122">
        <v>0.3524</v>
      </c>
      <c r="J59" s="12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0"/>
      <c r="I60" s="120"/>
      <c r="J60" s="120"/>
      <c r="K60" s="32"/>
    </row>
    <row r="61" spans="1:11" s="33" customFormat="1" ht="11.25" customHeight="1">
      <c r="A61" s="35" t="s">
        <v>48</v>
      </c>
      <c r="B61" s="29"/>
      <c r="C61" s="30">
        <v>33</v>
      </c>
      <c r="D61" s="30">
        <v>20</v>
      </c>
      <c r="E61" s="30">
        <v>22</v>
      </c>
      <c r="F61" s="31"/>
      <c r="G61" s="31"/>
      <c r="H61" s="120">
        <v>0.068</v>
      </c>
      <c r="I61" s="120">
        <v>0.03</v>
      </c>
      <c r="J61" s="120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20"/>
      <c r="I62" s="120"/>
      <c r="J62" s="120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20"/>
      <c r="I63" s="120"/>
      <c r="J63" s="120"/>
      <c r="K63" s="32"/>
    </row>
    <row r="64" spans="1:11" s="42" customFormat="1" ht="11.25" customHeight="1">
      <c r="A64" s="36" t="s">
        <v>51</v>
      </c>
      <c r="B64" s="37"/>
      <c r="C64" s="38">
        <v>33</v>
      </c>
      <c r="D64" s="38">
        <v>20</v>
      </c>
      <c r="E64" s="38">
        <v>22</v>
      </c>
      <c r="F64" s="39">
        <f>IF(D64&gt;0,100*E64/D64,0)</f>
        <v>110</v>
      </c>
      <c r="G64" s="40"/>
      <c r="H64" s="121">
        <v>0.068</v>
      </c>
      <c r="I64" s="122">
        <v>0.03</v>
      </c>
      <c r="J64" s="12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0"/>
      <c r="I65" s="120"/>
      <c r="J65" s="120"/>
      <c r="K65" s="32"/>
    </row>
    <row r="66" spans="1:11" s="42" customFormat="1" ht="11.25" customHeight="1">
      <c r="A66" s="36" t="s">
        <v>52</v>
      </c>
      <c r="B66" s="37"/>
      <c r="C66" s="38">
        <v>13</v>
      </c>
      <c r="D66" s="38">
        <v>17</v>
      </c>
      <c r="E66" s="38">
        <v>15</v>
      </c>
      <c r="F66" s="39">
        <f>IF(D66&gt;0,100*E66/D66,0)</f>
        <v>88.23529411764706</v>
      </c>
      <c r="G66" s="40"/>
      <c r="H66" s="121">
        <v>0.012</v>
      </c>
      <c r="I66" s="122">
        <v>0.023</v>
      </c>
      <c r="J66" s="12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0"/>
      <c r="I67" s="120"/>
      <c r="J67" s="120"/>
      <c r="K67" s="32"/>
    </row>
    <row r="68" spans="1:11" s="33" customFormat="1" ht="11.25" customHeight="1">
      <c r="A68" s="35" t="s">
        <v>53</v>
      </c>
      <c r="B68" s="29"/>
      <c r="C68" s="30">
        <v>2305</v>
      </c>
      <c r="D68" s="30">
        <v>1900</v>
      </c>
      <c r="E68" s="30">
        <v>2000</v>
      </c>
      <c r="F68" s="31"/>
      <c r="G68" s="31"/>
      <c r="H68" s="120">
        <v>2.326</v>
      </c>
      <c r="I68" s="120">
        <v>1.6</v>
      </c>
      <c r="J68" s="120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>
        <v>100</v>
      </c>
      <c r="F69" s="31"/>
      <c r="G69" s="31"/>
      <c r="H69" s="120"/>
      <c r="I69" s="120"/>
      <c r="J69" s="120"/>
      <c r="K69" s="32"/>
    </row>
    <row r="70" spans="1:11" s="42" customFormat="1" ht="11.25" customHeight="1">
      <c r="A70" s="36" t="s">
        <v>55</v>
      </c>
      <c r="B70" s="37"/>
      <c r="C70" s="38">
        <v>2305</v>
      </c>
      <c r="D70" s="38">
        <v>1900</v>
      </c>
      <c r="E70" s="38">
        <v>2100</v>
      </c>
      <c r="F70" s="39">
        <f>IF(D70&gt;0,100*E70/D70,0)</f>
        <v>110.52631578947368</v>
      </c>
      <c r="G70" s="40"/>
      <c r="H70" s="121">
        <v>2.326</v>
      </c>
      <c r="I70" s="122">
        <v>1.6</v>
      </c>
      <c r="J70" s="12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0"/>
      <c r="I71" s="120"/>
      <c r="J71" s="120"/>
      <c r="K71" s="32"/>
    </row>
    <row r="72" spans="1:11" s="33" customFormat="1" ht="11.25" customHeight="1">
      <c r="A72" s="35" t="s">
        <v>56</v>
      </c>
      <c r="B72" s="29"/>
      <c r="C72" s="30">
        <v>10</v>
      </c>
      <c r="D72" s="30">
        <v>25</v>
      </c>
      <c r="E72" s="30">
        <v>29</v>
      </c>
      <c r="F72" s="31"/>
      <c r="G72" s="31"/>
      <c r="H72" s="120">
        <v>0.019</v>
      </c>
      <c r="I72" s="120">
        <v>0.022</v>
      </c>
      <c r="J72" s="120"/>
      <c r="K72" s="32"/>
    </row>
    <row r="73" spans="1:11" s="33" customFormat="1" ht="11.25" customHeight="1">
      <c r="A73" s="35" t="s">
        <v>57</v>
      </c>
      <c r="B73" s="29"/>
      <c r="C73" s="30">
        <v>5863</v>
      </c>
      <c r="D73" s="30">
        <v>6500</v>
      </c>
      <c r="E73" s="30">
        <v>6500</v>
      </c>
      <c r="F73" s="31"/>
      <c r="G73" s="31"/>
      <c r="H73" s="120">
        <v>5.582</v>
      </c>
      <c r="I73" s="120">
        <v>7</v>
      </c>
      <c r="J73" s="120"/>
      <c r="K73" s="32"/>
    </row>
    <row r="74" spans="1:11" s="33" customFormat="1" ht="11.25" customHeight="1">
      <c r="A74" s="35" t="s">
        <v>58</v>
      </c>
      <c r="B74" s="29"/>
      <c r="C74" s="30">
        <v>7726</v>
      </c>
      <c r="D74" s="30">
        <v>6852</v>
      </c>
      <c r="E74" s="30">
        <v>6735</v>
      </c>
      <c r="F74" s="31"/>
      <c r="G74" s="31"/>
      <c r="H74" s="120">
        <v>7.174</v>
      </c>
      <c r="I74" s="120">
        <v>8.907</v>
      </c>
      <c r="J74" s="120"/>
      <c r="K74" s="32"/>
    </row>
    <row r="75" spans="1:11" s="33" customFormat="1" ht="11.25" customHeight="1">
      <c r="A75" s="35" t="s">
        <v>59</v>
      </c>
      <c r="B75" s="29"/>
      <c r="C75" s="30">
        <v>321</v>
      </c>
      <c r="D75" s="30">
        <v>462.651</v>
      </c>
      <c r="E75" s="30">
        <v>615</v>
      </c>
      <c r="F75" s="31"/>
      <c r="G75" s="31"/>
      <c r="H75" s="120">
        <v>0.28</v>
      </c>
      <c r="I75" s="120">
        <v>0.47</v>
      </c>
      <c r="J75" s="120"/>
      <c r="K75" s="32"/>
    </row>
    <row r="76" spans="1:11" s="33" customFormat="1" ht="11.25" customHeight="1">
      <c r="A76" s="35" t="s">
        <v>60</v>
      </c>
      <c r="B76" s="29"/>
      <c r="C76" s="30">
        <v>914</v>
      </c>
      <c r="D76" s="30">
        <v>1012</v>
      </c>
      <c r="E76" s="30">
        <v>1200</v>
      </c>
      <c r="F76" s="31"/>
      <c r="G76" s="31"/>
      <c r="H76" s="120">
        <v>0.914</v>
      </c>
      <c r="I76" s="120">
        <v>1.619</v>
      </c>
      <c r="J76" s="120"/>
      <c r="K76" s="32"/>
    </row>
    <row r="77" spans="1:11" s="33" customFormat="1" ht="11.25" customHeight="1">
      <c r="A77" s="35" t="s">
        <v>61</v>
      </c>
      <c r="B77" s="29"/>
      <c r="C77" s="30">
        <v>338</v>
      </c>
      <c r="D77" s="30">
        <v>723</v>
      </c>
      <c r="E77" s="30">
        <v>400</v>
      </c>
      <c r="F77" s="31"/>
      <c r="G77" s="31"/>
      <c r="H77" s="120">
        <v>0.421</v>
      </c>
      <c r="I77" s="120">
        <v>0.721</v>
      </c>
      <c r="J77" s="120"/>
      <c r="K77" s="32"/>
    </row>
    <row r="78" spans="1:11" s="33" customFormat="1" ht="11.25" customHeight="1">
      <c r="A78" s="35" t="s">
        <v>62</v>
      </c>
      <c r="B78" s="29"/>
      <c r="C78" s="30">
        <v>3804</v>
      </c>
      <c r="D78" s="30">
        <v>3705</v>
      </c>
      <c r="E78" s="30">
        <v>3300</v>
      </c>
      <c r="F78" s="31"/>
      <c r="G78" s="31"/>
      <c r="H78" s="120">
        <v>6.013</v>
      </c>
      <c r="I78" s="120">
        <v>5.187</v>
      </c>
      <c r="J78" s="120"/>
      <c r="K78" s="32"/>
    </row>
    <row r="79" spans="1:11" s="33" customFormat="1" ht="11.25" customHeight="1">
      <c r="A79" s="35" t="s">
        <v>63</v>
      </c>
      <c r="B79" s="29"/>
      <c r="C79" s="30">
        <v>16780</v>
      </c>
      <c r="D79" s="30">
        <v>13926</v>
      </c>
      <c r="E79" s="30">
        <v>17010</v>
      </c>
      <c r="F79" s="31"/>
      <c r="G79" s="31"/>
      <c r="H79" s="120">
        <v>25.301</v>
      </c>
      <c r="I79" s="120">
        <v>9.609</v>
      </c>
      <c r="J79" s="120"/>
      <c r="K79" s="32"/>
    </row>
    <row r="80" spans="1:11" s="42" customFormat="1" ht="11.25" customHeight="1">
      <c r="A80" s="43" t="s">
        <v>64</v>
      </c>
      <c r="B80" s="37"/>
      <c r="C80" s="38">
        <v>35756</v>
      </c>
      <c r="D80" s="38">
        <v>33205.651</v>
      </c>
      <c r="E80" s="38">
        <v>35789</v>
      </c>
      <c r="F80" s="39">
        <f>IF(D80&gt;0,100*E80/D80,0)</f>
        <v>107.77984747234741</v>
      </c>
      <c r="G80" s="40"/>
      <c r="H80" s="121">
        <v>45.70399999999999</v>
      </c>
      <c r="I80" s="122">
        <v>33.535</v>
      </c>
      <c r="J80" s="12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0"/>
      <c r="I81" s="120"/>
      <c r="J81" s="120"/>
      <c r="K81" s="32"/>
    </row>
    <row r="82" spans="1:11" s="33" customFormat="1" ht="11.25" customHeight="1">
      <c r="A82" s="35" t="s">
        <v>65</v>
      </c>
      <c r="B82" s="29"/>
      <c r="C82" s="30">
        <v>20</v>
      </c>
      <c r="D82" s="30">
        <v>20</v>
      </c>
      <c r="E82" s="30">
        <v>20</v>
      </c>
      <c r="F82" s="31"/>
      <c r="G82" s="31"/>
      <c r="H82" s="120">
        <v>0.02</v>
      </c>
      <c r="I82" s="120">
        <v>0.02</v>
      </c>
      <c r="J82" s="120"/>
      <c r="K82" s="32"/>
    </row>
    <row r="83" spans="1:11" s="33" customFormat="1" ht="11.25" customHeight="1">
      <c r="A83" s="35" t="s">
        <v>66</v>
      </c>
      <c r="B83" s="29"/>
      <c r="C83" s="30">
        <v>34</v>
      </c>
      <c r="D83" s="30">
        <v>34</v>
      </c>
      <c r="E83" s="30">
        <v>34</v>
      </c>
      <c r="F83" s="31"/>
      <c r="G83" s="31"/>
      <c r="H83" s="120">
        <v>0.024</v>
      </c>
      <c r="I83" s="120">
        <v>0.024</v>
      </c>
      <c r="J83" s="120"/>
      <c r="K83" s="32"/>
    </row>
    <row r="84" spans="1:11" s="42" customFormat="1" ht="11.25" customHeight="1">
      <c r="A84" s="36" t="s">
        <v>67</v>
      </c>
      <c r="B84" s="37"/>
      <c r="C84" s="38">
        <v>54</v>
      </c>
      <c r="D84" s="38">
        <v>54</v>
      </c>
      <c r="E84" s="38">
        <v>54</v>
      </c>
      <c r="F84" s="39">
        <f>IF(D84&gt;0,100*E84/D84,0)</f>
        <v>100</v>
      </c>
      <c r="G84" s="40"/>
      <c r="H84" s="121">
        <v>0.044</v>
      </c>
      <c r="I84" s="122">
        <v>0.044</v>
      </c>
      <c r="J84" s="12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0"/>
      <c r="I85" s="120"/>
      <c r="J85" s="12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3"/>
      <c r="I86" s="124"/>
      <c r="J86" s="124"/>
      <c r="K86" s="50"/>
    </row>
    <row r="87" spans="1:11" s="42" customFormat="1" ht="11.25" customHeight="1">
      <c r="A87" s="51" t="s">
        <v>68</v>
      </c>
      <c r="B87" s="52"/>
      <c r="C87" s="53">
        <v>50072</v>
      </c>
      <c r="D87" s="53">
        <v>46192.651</v>
      </c>
      <c r="E87" s="53">
        <v>49871</v>
      </c>
      <c r="F87" s="54">
        <f>IF(D87&gt;0,100*E87/D87,0)</f>
        <v>107.96306105055542</v>
      </c>
      <c r="G87" s="40"/>
      <c r="H87" s="125">
        <v>65.532</v>
      </c>
      <c r="I87" s="126">
        <v>55.0354</v>
      </c>
      <c r="J87" s="12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3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zoomScale="90" zoomScaleNormal="90" zoomScalePageLayoutView="0" workbookViewId="0" topLeftCell="A58">
      <selection activeCell="F66" sqref="F66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200" t="s">
        <v>70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4" t="s">
        <v>3</v>
      </c>
      <c r="D4" s="195"/>
      <c r="E4" s="195"/>
      <c r="F4" s="196"/>
      <c r="G4" s="9"/>
      <c r="H4" s="197" t="s">
        <v>4</v>
      </c>
      <c r="I4" s="198"/>
      <c r="J4" s="198"/>
      <c r="K4" s="19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254</v>
      </c>
      <c r="D7" s="21" t="s">
        <v>7</v>
      </c>
      <c r="E7" s="21">
        <v>2</v>
      </c>
      <c r="F7" s="22" t="str">
        <f>CONCATENATE(D6,"=100")</f>
        <v>2016=100</v>
      </c>
      <c r="G7" s="23"/>
      <c r="H7" s="20" t="s">
        <v>254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0"/>
      <c r="I9" s="120"/>
      <c r="J9" s="120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0"/>
      <c r="I10" s="120"/>
      <c r="J10" s="120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20"/>
      <c r="I11" s="120"/>
      <c r="J11" s="120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20"/>
      <c r="I12" s="120"/>
      <c r="J12" s="120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1"/>
      <c r="I13" s="122"/>
      <c r="J13" s="12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0"/>
      <c r="I14" s="120"/>
      <c r="J14" s="120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1"/>
      <c r="I15" s="122"/>
      <c r="J15" s="12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0"/>
      <c r="I16" s="120"/>
      <c r="J16" s="120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1"/>
      <c r="I17" s="122"/>
      <c r="J17" s="12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0"/>
      <c r="I18" s="120"/>
      <c r="J18" s="120"/>
      <c r="K18" s="32"/>
    </row>
    <row r="19" spans="1:11" s="33" customFormat="1" ht="11.25" customHeight="1">
      <c r="A19" s="28" t="s">
        <v>15</v>
      </c>
      <c r="B19" s="29"/>
      <c r="C19" s="30">
        <v>8</v>
      </c>
      <c r="D19" s="30">
        <v>7</v>
      </c>
      <c r="E19" s="30">
        <v>7</v>
      </c>
      <c r="F19" s="31"/>
      <c r="G19" s="31"/>
      <c r="H19" s="120">
        <v>0.007</v>
      </c>
      <c r="I19" s="120">
        <v>0.009</v>
      </c>
      <c r="J19" s="120"/>
      <c r="K19" s="32"/>
    </row>
    <row r="20" spans="1:11" s="33" customFormat="1" ht="11.25" customHeight="1">
      <c r="A20" s="35" t="s">
        <v>16</v>
      </c>
      <c r="B20" s="29"/>
      <c r="C20" s="30">
        <v>1</v>
      </c>
      <c r="D20" s="30"/>
      <c r="E20" s="30"/>
      <c r="F20" s="31"/>
      <c r="G20" s="31"/>
      <c r="H20" s="120">
        <v>0.001</v>
      </c>
      <c r="I20" s="120"/>
      <c r="J20" s="120"/>
      <c r="K20" s="32"/>
    </row>
    <row r="21" spans="1:11" s="33" customFormat="1" ht="11.25" customHeight="1">
      <c r="A21" s="35" t="s">
        <v>17</v>
      </c>
      <c r="B21" s="29"/>
      <c r="C21" s="30">
        <v>1</v>
      </c>
      <c r="D21" s="30"/>
      <c r="E21" s="30"/>
      <c r="F21" s="31"/>
      <c r="G21" s="31"/>
      <c r="H21" s="120">
        <v>0.001</v>
      </c>
      <c r="I21" s="120"/>
      <c r="J21" s="120"/>
      <c r="K21" s="32"/>
    </row>
    <row r="22" spans="1:11" s="42" customFormat="1" ht="11.25" customHeight="1">
      <c r="A22" s="36" t="s">
        <v>18</v>
      </c>
      <c r="B22" s="37"/>
      <c r="C22" s="38">
        <v>10</v>
      </c>
      <c r="D22" s="38">
        <v>7</v>
      </c>
      <c r="E22" s="38">
        <v>7</v>
      </c>
      <c r="F22" s="39">
        <f>IF(D22&gt;0,100*E22/D22,0)</f>
        <v>100</v>
      </c>
      <c r="G22" s="40"/>
      <c r="H22" s="121">
        <v>0.009000000000000001</v>
      </c>
      <c r="I22" s="122">
        <v>0.009</v>
      </c>
      <c r="J22" s="12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0"/>
      <c r="I23" s="120"/>
      <c r="J23" s="120"/>
      <c r="K23" s="32"/>
    </row>
    <row r="24" spans="1:11" s="42" customFormat="1" ht="11.25" customHeight="1">
      <c r="A24" s="36" t="s">
        <v>19</v>
      </c>
      <c r="B24" s="37"/>
      <c r="C24" s="38">
        <v>38</v>
      </c>
      <c r="D24" s="38">
        <v>59</v>
      </c>
      <c r="E24" s="38">
        <v>30</v>
      </c>
      <c r="F24" s="39">
        <f>IF(D24&gt;0,100*E24/D24,0)</f>
        <v>50.847457627118644</v>
      </c>
      <c r="G24" s="40"/>
      <c r="H24" s="121">
        <v>0.054</v>
      </c>
      <c r="I24" s="122">
        <v>0.031</v>
      </c>
      <c r="J24" s="12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0"/>
      <c r="I25" s="120"/>
      <c r="J25" s="120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>
        <v>2</v>
      </c>
      <c r="F26" s="39"/>
      <c r="G26" s="40"/>
      <c r="H26" s="121"/>
      <c r="I26" s="122"/>
      <c r="J26" s="12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0"/>
      <c r="I27" s="120"/>
      <c r="J27" s="120"/>
      <c r="K27" s="32"/>
    </row>
    <row r="28" spans="1:11" s="33" customFormat="1" ht="11.25" customHeight="1">
      <c r="A28" s="35" t="s">
        <v>21</v>
      </c>
      <c r="B28" s="29"/>
      <c r="C28" s="30">
        <v>22</v>
      </c>
      <c r="D28" s="30">
        <v>22</v>
      </c>
      <c r="E28" s="30"/>
      <c r="F28" s="31"/>
      <c r="G28" s="31"/>
      <c r="H28" s="120">
        <v>0.077</v>
      </c>
      <c r="I28" s="120">
        <v>0.077</v>
      </c>
      <c r="J28" s="120"/>
      <c r="K28" s="32"/>
    </row>
    <row r="29" spans="1:11" s="33" customFormat="1" ht="11.25" customHeight="1">
      <c r="A29" s="35" t="s">
        <v>22</v>
      </c>
      <c r="B29" s="29"/>
      <c r="C29" s="30">
        <v>31</v>
      </c>
      <c r="D29" s="30">
        <v>12</v>
      </c>
      <c r="E29" s="30">
        <v>12</v>
      </c>
      <c r="F29" s="31"/>
      <c r="G29" s="31"/>
      <c r="H29" s="120">
        <v>0.011</v>
      </c>
      <c r="I29" s="120">
        <v>0.005</v>
      </c>
      <c r="J29" s="120"/>
      <c r="K29" s="32"/>
    </row>
    <row r="30" spans="1:11" s="33" customFormat="1" ht="11.25" customHeight="1">
      <c r="A30" s="35" t="s">
        <v>23</v>
      </c>
      <c r="B30" s="29"/>
      <c r="C30" s="30">
        <v>88</v>
      </c>
      <c r="D30" s="30">
        <v>88</v>
      </c>
      <c r="E30" s="30">
        <v>500</v>
      </c>
      <c r="F30" s="31"/>
      <c r="G30" s="31"/>
      <c r="H30" s="120">
        <v>0.044</v>
      </c>
      <c r="I30" s="120">
        <v>0.044</v>
      </c>
      <c r="J30" s="120"/>
      <c r="K30" s="32"/>
    </row>
    <row r="31" spans="1:11" s="42" customFormat="1" ht="11.25" customHeight="1">
      <c r="A31" s="43" t="s">
        <v>24</v>
      </c>
      <c r="B31" s="37"/>
      <c r="C31" s="38">
        <v>141</v>
      </c>
      <c r="D31" s="38">
        <v>122</v>
      </c>
      <c r="E31" s="38">
        <v>512</v>
      </c>
      <c r="F31" s="39">
        <f>IF(D31&gt;0,100*E31/D31,0)</f>
        <v>419.672131147541</v>
      </c>
      <c r="G31" s="40"/>
      <c r="H31" s="121">
        <v>0.132</v>
      </c>
      <c r="I31" s="122">
        <v>0.126</v>
      </c>
      <c r="J31" s="12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0"/>
      <c r="I32" s="120"/>
      <c r="J32" s="120"/>
      <c r="K32" s="32"/>
    </row>
    <row r="33" spans="1:11" s="33" customFormat="1" ht="11.25" customHeight="1">
      <c r="A33" s="35" t="s">
        <v>25</v>
      </c>
      <c r="B33" s="29"/>
      <c r="C33" s="30">
        <v>43</v>
      </c>
      <c r="D33" s="30">
        <v>35</v>
      </c>
      <c r="E33" s="30"/>
      <c r="F33" s="31"/>
      <c r="G33" s="31"/>
      <c r="H33" s="120">
        <v>0.05</v>
      </c>
      <c r="I33" s="120">
        <v>0.036</v>
      </c>
      <c r="J33" s="120"/>
      <c r="K33" s="32"/>
    </row>
    <row r="34" spans="1:11" s="33" customFormat="1" ht="11.25" customHeight="1">
      <c r="A34" s="35" t="s">
        <v>26</v>
      </c>
      <c r="B34" s="29"/>
      <c r="C34" s="30">
        <v>2</v>
      </c>
      <c r="D34" s="30">
        <v>3</v>
      </c>
      <c r="E34" s="30">
        <v>4</v>
      </c>
      <c r="F34" s="31"/>
      <c r="G34" s="31"/>
      <c r="H34" s="120">
        <v>0.002</v>
      </c>
      <c r="I34" s="120">
        <v>0.003</v>
      </c>
      <c r="J34" s="120"/>
      <c r="K34" s="32"/>
    </row>
    <row r="35" spans="1:11" s="33" customFormat="1" ht="11.25" customHeight="1">
      <c r="A35" s="35" t="s">
        <v>27</v>
      </c>
      <c r="B35" s="29"/>
      <c r="C35" s="30">
        <v>29</v>
      </c>
      <c r="D35" s="30">
        <v>30</v>
      </c>
      <c r="E35" s="30">
        <v>20</v>
      </c>
      <c r="F35" s="31"/>
      <c r="G35" s="31"/>
      <c r="H35" s="120">
        <v>0.03</v>
      </c>
      <c r="I35" s="120">
        <v>0.03</v>
      </c>
      <c r="J35" s="120"/>
      <c r="K35" s="32"/>
    </row>
    <row r="36" spans="1:11" s="33" customFormat="1" ht="11.25" customHeight="1">
      <c r="A36" s="35" t="s">
        <v>28</v>
      </c>
      <c r="B36" s="29"/>
      <c r="C36" s="30">
        <v>7</v>
      </c>
      <c r="D36" s="30">
        <v>3</v>
      </c>
      <c r="E36" s="30">
        <v>4</v>
      </c>
      <c r="F36" s="31"/>
      <c r="G36" s="31"/>
      <c r="H36" s="120">
        <v>0.006</v>
      </c>
      <c r="I36" s="120">
        <v>0.002</v>
      </c>
      <c r="J36" s="120"/>
      <c r="K36" s="32"/>
    </row>
    <row r="37" spans="1:11" s="42" customFormat="1" ht="11.25" customHeight="1">
      <c r="A37" s="36" t="s">
        <v>29</v>
      </c>
      <c r="B37" s="37"/>
      <c r="C37" s="38">
        <v>81</v>
      </c>
      <c r="D37" s="38">
        <v>71</v>
      </c>
      <c r="E37" s="38">
        <v>28</v>
      </c>
      <c r="F37" s="39">
        <f>IF(D37&gt;0,100*E37/D37,0)</f>
        <v>39.436619718309856</v>
      </c>
      <c r="G37" s="40"/>
      <c r="H37" s="121">
        <v>0.08800000000000001</v>
      </c>
      <c r="I37" s="122">
        <v>0.07100000000000001</v>
      </c>
      <c r="J37" s="12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0"/>
      <c r="I38" s="120"/>
      <c r="J38" s="120"/>
      <c r="K38" s="32"/>
    </row>
    <row r="39" spans="1:11" s="42" customFormat="1" ht="11.25" customHeight="1">
      <c r="A39" s="36" t="s">
        <v>30</v>
      </c>
      <c r="B39" s="37"/>
      <c r="C39" s="38">
        <v>3</v>
      </c>
      <c r="D39" s="38">
        <v>3</v>
      </c>
      <c r="E39" s="38">
        <v>7</v>
      </c>
      <c r="F39" s="39">
        <f>IF(D39&gt;0,100*E39/D39,0)</f>
        <v>233.33333333333334</v>
      </c>
      <c r="G39" s="40"/>
      <c r="H39" s="121">
        <v>0.003</v>
      </c>
      <c r="I39" s="122">
        <v>0.003</v>
      </c>
      <c r="J39" s="12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0"/>
      <c r="I40" s="120"/>
      <c r="J40" s="120"/>
      <c r="K40" s="32"/>
    </row>
    <row r="41" spans="1:11" s="33" customFormat="1" ht="11.25" customHeight="1">
      <c r="A41" s="28" t="s">
        <v>31</v>
      </c>
      <c r="B41" s="29"/>
      <c r="C41" s="30">
        <v>2</v>
      </c>
      <c r="D41" s="30">
        <v>2</v>
      </c>
      <c r="E41" s="30">
        <v>10</v>
      </c>
      <c r="F41" s="31"/>
      <c r="G41" s="31"/>
      <c r="H41" s="120"/>
      <c r="I41" s="120">
        <v>0.001</v>
      </c>
      <c r="J41" s="120"/>
      <c r="K41" s="32"/>
    </row>
    <row r="42" spans="1:11" s="33" customFormat="1" ht="11.25" customHeight="1">
      <c r="A42" s="35" t="s">
        <v>32</v>
      </c>
      <c r="B42" s="29"/>
      <c r="C42" s="30">
        <v>31</v>
      </c>
      <c r="D42" s="30">
        <v>38</v>
      </c>
      <c r="E42" s="30">
        <v>40</v>
      </c>
      <c r="F42" s="31"/>
      <c r="G42" s="31"/>
      <c r="H42" s="120">
        <v>0.019</v>
      </c>
      <c r="I42" s="120">
        <v>0.027</v>
      </c>
      <c r="J42" s="120"/>
      <c r="K42" s="32"/>
    </row>
    <row r="43" spans="1:11" s="33" customFormat="1" ht="11.25" customHeight="1">
      <c r="A43" s="35" t="s">
        <v>33</v>
      </c>
      <c r="B43" s="29"/>
      <c r="C43" s="30">
        <v>109</v>
      </c>
      <c r="D43" s="30">
        <v>70</v>
      </c>
      <c r="E43" s="30">
        <v>70</v>
      </c>
      <c r="F43" s="31"/>
      <c r="G43" s="31"/>
      <c r="H43" s="120">
        <v>0.062</v>
      </c>
      <c r="I43" s="120">
        <v>0.063</v>
      </c>
      <c r="J43" s="120"/>
      <c r="K43" s="32"/>
    </row>
    <row r="44" spans="1:11" s="33" customFormat="1" ht="11.25" customHeight="1">
      <c r="A44" s="35" t="s">
        <v>34</v>
      </c>
      <c r="B44" s="29"/>
      <c r="C44" s="30">
        <v>167</v>
      </c>
      <c r="D44" s="30">
        <v>127</v>
      </c>
      <c r="E44" s="30">
        <v>130</v>
      </c>
      <c r="F44" s="31"/>
      <c r="G44" s="31"/>
      <c r="H44" s="120">
        <v>0.054</v>
      </c>
      <c r="I44" s="120">
        <v>0.102</v>
      </c>
      <c r="J44" s="120"/>
      <c r="K44" s="32"/>
    </row>
    <row r="45" spans="1:11" s="33" customFormat="1" ht="11.25" customHeight="1">
      <c r="A45" s="35" t="s">
        <v>35</v>
      </c>
      <c r="B45" s="29"/>
      <c r="C45" s="30">
        <v>1502</v>
      </c>
      <c r="D45" s="30">
        <v>1347</v>
      </c>
      <c r="E45" s="30">
        <v>1300</v>
      </c>
      <c r="F45" s="31"/>
      <c r="G45" s="31"/>
      <c r="H45" s="120">
        <v>0.541</v>
      </c>
      <c r="I45" s="120">
        <v>1.32</v>
      </c>
      <c r="J45" s="120"/>
      <c r="K45" s="32"/>
    </row>
    <row r="46" spans="1:11" s="33" customFormat="1" ht="11.25" customHeight="1">
      <c r="A46" s="35" t="s">
        <v>36</v>
      </c>
      <c r="B46" s="29"/>
      <c r="C46" s="30">
        <v>48</v>
      </c>
      <c r="D46" s="30">
        <v>26</v>
      </c>
      <c r="E46" s="30">
        <v>25</v>
      </c>
      <c r="F46" s="31"/>
      <c r="G46" s="31"/>
      <c r="H46" s="120">
        <v>0.034</v>
      </c>
      <c r="I46" s="120">
        <v>0.024</v>
      </c>
      <c r="J46" s="120"/>
      <c r="K46" s="32"/>
    </row>
    <row r="47" spans="1:11" s="33" customFormat="1" ht="11.25" customHeight="1">
      <c r="A47" s="35" t="s">
        <v>37</v>
      </c>
      <c r="B47" s="29"/>
      <c r="C47" s="30">
        <v>68</v>
      </c>
      <c r="D47" s="30">
        <v>38</v>
      </c>
      <c r="E47" s="30">
        <v>50</v>
      </c>
      <c r="F47" s="31"/>
      <c r="G47" s="31"/>
      <c r="H47" s="120">
        <v>0.033</v>
      </c>
      <c r="I47" s="120">
        <v>0.015</v>
      </c>
      <c r="J47" s="120"/>
      <c r="K47" s="32"/>
    </row>
    <row r="48" spans="1:11" s="33" customFormat="1" ht="11.25" customHeight="1">
      <c r="A48" s="35" t="s">
        <v>38</v>
      </c>
      <c r="B48" s="29"/>
      <c r="C48" s="30">
        <v>3976</v>
      </c>
      <c r="D48" s="30">
        <v>4357</v>
      </c>
      <c r="E48" s="30">
        <v>4320</v>
      </c>
      <c r="F48" s="31"/>
      <c r="G48" s="31"/>
      <c r="H48" s="120">
        <v>1.721</v>
      </c>
      <c r="I48" s="120">
        <v>5.71</v>
      </c>
      <c r="J48" s="120"/>
      <c r="K48" s="32"/>
    </row>
    <row r="49" spans="1:11" s="33" customFormat="1" ht="11.25" customHeight="1">
      <c r="A49" s="35" t="s">
        <v>39</v>
      </c>
      <c r="B49" s="29"/>
      <c r="C49" s="30">
        <v>104</v>
      </c>
      <c r="D49" s="30">
        <v>116</v>
      </c>
      <c r="E49" s="30">
        <v>45</v>
      </c>
      <c r="F49" s="31"/>
      <c r="G49" s="31"/>
      <c r="H49" s="120">
        <v>0.079</v>
      </c>
      <c r="I49" s="120">
        <v>0.1</v>
      </c>
      <c r="J49" s="120"/>
      <c r="K49" s="32"/>
    </row>
    <row r="50" spans="1:11" s="42" customFormat="1" ht="11.25" customHeight="1">
      <c r="A50" s="43" t="s">
        <v>40</v>
      </c>
      <c r="B50" s="37"/>
      <c r="C50" s="38">
        <v>6007</v>
      </c>
      <c r="D50" s="38">
        <v>6121</v>
      </c>
      <c r="E50" s="38">
        <v>5990</v>
      </c>
      <c r="F50" s="39">
        <f>IF(D50&gt;0,100*E50/D50,0)</f>
        <v>97.85982682568208</v>
      </c>
      <c r="G50" s="40"/>
      <c r="H50" s="121">
        <v>2.5430000000000006</v>
      </c>
      <c r="I50" s="122">
        <v>7.362</v>
      </c>
      <c r="J50" s="12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0"/>
      <c r="I51" s="120"/>
      <c r="J51" s="120"/>
      <c r="K51" s="32"/>
    </row>
    <row r="52" spans="1:11" s="42" customFormat="1" ht="11.25" customHeight="1">
      <c r="A52" s="36" t="s">
        <v>41</v>
      </c>
      <c r="B52" s="37"/>
      <c r="C52" s="38">
        <v>276</v>
      </c>
      <c r="D52" s="38">
        <v>276</v>
      </c>
      <c r="E52" s="38">
        <v>276</v>
      </c>
      <c r="F52" s="39">
        <f>IF(D52&gt;0,100*E52/D52,0)</f>
        <v>100</v>
      </c>
      <c r="G52" s="40"/>
      <c r="H52" s="121">
        <v>0.166</v>
      </c>
      <c r="I52" s="122">
        <v>0.166</v>
      </c>
      <c r="J52" s="12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0"/>
      <c r="I53" s="120"/>
      <c r="J53" s="120"/>
      <c r="K53" s="32"/>
    </row>
    <row r="54" spans="1:11" s="33" customFormat="1" ht="11.25" customHeight="1">
      <c r="A54" s="35" t="s">
        <v>42</v>
      </c>
      <c r="B54" s="29"/>
      <c r="C54" s="30">
        <v>7531</v>
      </c>
      <c r="D54" s="30">
        <v>5826</v>
      </c>
      <c r="E54" s="30">
        <v>6200</v>
      </c>
      <c r="F54" s="31"/>
      <c r="G54" s="31"/>
      <c r="H54" s="120">
        <v>4.218</v>
      </c>
      <c r="I54" s="120">
        <v>6.018</v>
      </c>
      <c r="J54" s="120"/>
      <c r="K54" s="32"/>
    </row>
    <row r="55" spans="1:11" s="33" customFormat="1" ht="11.25" customHeight="1">
      <c r="A55" s="35" t="s">
        <v>43</v>
      </c>
      <c r="B55" s="29"/>
      <c r="C55" s="30">
        <v>638</v>
      </c>
      <c r="D55" s="30">
        <v>406</v>
      </c>
      <c r="E55" s="30">
        <v>400</v>
      </c>
      <c r="F55" s="31"/>
      <c r="G55" s="31"/>
      <c r="H55" s="120">
        <v>0.336</v>
      </c>
      <c r="I55" s="120">
        <v>0.285</v>
      </c>
      <c r="J55" s="120"/>
      <c r="K55" s="32"/>
    </row>
    <row r="56" spans="1:11" s="33" customFormat="1" ht="11.25" customHeight="1">
      <c r="A56" s="35" t="s">
        <v>44</v>
      </c>
      <c r="B56" s="29"/>
      <c r="C56" s="30">
        <v>10881</v>
      </c>
      <c r="D56" s="30">
        <v>10630</v>
      </c>
      <c r="E56" s="30">
        <v>12500</v>
      </c>
      <c r="F56" s="31"/>
      <c r="G56" s="31"/>
      <c r="H56" s="120">
        <v>13.81</v>
      </c>
      <c r="I56" s="120">
        <v>12.8</v>
      </c>
      <c r="J56" s="120"/>
      <c r="K56" s="32"/>
    </row>
    <row r="57" spans="1:11" s="33" customFormat="1" ht="11.25" customHeight="1">
      <c r="A57" s="35" t="s">
        <v>45</v>
      </c>
      <c r="B57" s="29"/>
      <c r="C57" s="30">
        <v>461</v>
      </c>
      <c r="D57" s="30">
        <v>420</v>
      </c>
      <c r="E57" s="30">
        <v>420</v>
      </c>
      <c r="F57" s="31"/>
      <c r="G57" s="31"/>
      <c r="H57" s="120">
        <v>0.231</v>
      </c>
      <c r="I57" s="120">
        <v>0.21</v>
      </c>
      <c r="J57" s="120"/>
      <c r="K57" s="32"/>
    </row>
    <row r="58" spans="1:11" s="33" customFormat="1" ht="11.25" customHeight="1">
      <c r="A58" s="35" t="s">
        <v>46</v>
      </c>
      <c r="B58" s="29"/>
      <c r="C58" s="30">
        <v>3558</v>
      </c>
      <c r="D58" s="30">
        <v>2495</v>
      </c>
      <c r="E58" s="30">
        <v>2376</v>
      </c>
      <c r="F58" s="31"/>
      <c r="G58" s="31"/>
      <c r="H58" s="120">
        <v>1.54</v>
      </c>
      <c r="I58" s="120">
        <v>2.171</v>
      </c>
      <c r="J58" s="120"/>
      <c r="K58" s="32"/>
    </row>
    <row r="59" spans="1:11" s="42" customFormat="1" ht="11.25" customHeight="1">
      <c r="A59" s="36" t="s">
        <v>47</v>
      </c>
      <c r="B59" s="37"/>
      <c r="C59" s="38">
        <v>23069</v>
      </c>
      <c r="D59" s="38">
        <v>19777</v>
      </c>
      <c r="E59" s="38">
        <v>21896</v>
      </c>
      <c r="F59" s="39">
        <f>IF(D59&gt;0,100*E59/D59,0)</f>
        <v>110.71446629923649</v>
      </c>
      <c r="G59" s="40"/>
      <c r="H59" s="121">
        <v>20.135</v>
      </c>
      <c r="I59" s="122">
        <v>21.484</v>
      </c>
      <c r="J59" s="12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0"/>
      <c r="I60" s="120"/>
      <c r="J60" s="120"/>
      <c r="K60" s="32"/>
    </row>
    <row r="61" spans="1:11" s="33" customFormat="1" ht="11.25" customHeight="1">
      <c r="A61" s="35" t="s">
        <v>48</v>
      </c>
      <c r="B61" s="29"/>
      <c r="C61" s="30">
        <v>3</v>
      </c>
      <c r="D61" s="30"/>
      <c r="E61" s="30"/>
      <c r="F61" s="31"/>
      <c r="G61" s="31"/>
      <c r="H61" s="120">
        <v>0.001</v>
      </c>
      <c r="I61" s="120"/>
      <c r="J61" s="120"/>
      <c r="K61" s="32"/>
    </row>
    <row r="62" spans="1:11" s="33" customFormat="1" ht="11.25" customHeight="1">
      <c r="A62" s="35" t="s">
        <v>49</v>
      </c>
      <c r="B62" s="29"/>
      <c r="C62" s="30">
        <v>3</v>
      </c>
      <c r="D62" s="30">
        <v>3</v>
      </c>
      <c r="E62" s="30">
        <v>3</v>
      </c>
      <c r="F62" s="31"/>
      <c r="G62" s="31"/>
      <c r="H62" s="120">
        <v>0.002</v>
      </c>
      <c r="I62" s="120">
        <v>0.002</v>
      </c>
      <c r="J62" s="120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20"/>
      <c r="I63" s="120"/>
      <c r="J63" s="120"/>
      <c r="K63" s="32"/>
    </row>
    <row r="64" spans="1:11" s="42" customFormat="1" ht="11.25" customHeight="1">
      <c r="A64" s="36" t="s">
        <v>51</v>
      </c>
      <c r="B64" s="37"/>
      <c r="C64" s="38">
        <v>6</v>
      </c>
      <c r="D64" s="38">
        <v>3</v>
      </c>
      <c r="E64" s="38">
        <v>3</v>
      </c>
      <c r="F64" s="39">
        <f>IF(D64&gt;0,100*E64/D64,0)</f>
        <v>100</v>
      </c>
      <c r="G64" s="40"/>
      <c r="H64" s="121">
        <v>0.003</v>
      </c>
      <c r="I64" s="122">
        <v>0.002</v>
      </c>
      <c r="J64" s="12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0"/>
      <c r="I65" s="120"/>
      <c r="J65" s="120"/>
      <c r="K65" s="32"/>
    </row>
    <row r="66" spans="1:11" s="42" customFormat="1" ht="11.25" customHeight="1">
      <c r="A66" s="36" t="s">
        <v>52</v>
      </c>
      <c r="B66" s="37"/>
      <c r="C66" s="38"/>
      <c r="D66" s="38">
        <v>1</v>
      </c>
      <c r="E66" s="38"/>
      <c r="F66" s="39"/>
      <c r="G66" s="40"/>
      <c r="H66" s="121"/>
      <c r="I66" s="122"/>
      <c r="J66" s="12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0"/>
      <c r="I67" s="120"/>
      <c r="J67" s="120"/>
      <c r="K67" s="32"/>
    </row>
    <row r="68" spans="1:11" s="33" customFormat="1" ht="11.25" customHeight="1">
      <c r="A68" s="35" t="s">
        <v>53</v>
      </c>
      <c r="B68" s="29"/>
      <c r="C68" s="30">
        <v>37</v>
      </c>
      <c r="D68" s="30">
        <v>50</v>
      </c>
      <c r="E68" s="30">
        <v>40</v>
      </c>
      <c r="F68" s="31"/>
      <c r="G68" s="31"/>
      <c r="H68" s="120">
        <v>0.025</v>
      </c>
      <c r="I68" s="120">
        <v>0.02</v>
      </c>
      <c r="J68" s="120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20"/>
      <c r="I69" s="120"/>
      <c r="J69" s="120"/>
      <c r="K69" s="32"/>
    </row>
    <row r="70" spans="1:11" s="42" customFormat="1" ht="11.25" customHeight="1">
      <c r="A70" s="36" t="s">
        <v>55</v>
      </c>
      <c r="B70" s="37"/>
      <c r="C70" s="38">
        <v>37</v>
      </c>
      <c r="D70" s="38">
        <v>50</v>
      </c>
      <c r="E70" s="38">
        <v>40</v>
      </c>
      <c r="F70" s="39">
        <f>IF(D70&gt;0,100*E70/D70,0)</f>
        <v>80</v>
      </c>
      <c r="G70" s="40"/>
      <c r="H70" s="121">
        <v>0.025</v>
      </c>
      <c r="I70" s="122">
        <v>0.02</v>
      </c>
      <c r="J70" s="12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0"/>
      <c r="I71" s="120"/>
      <c r="J71" s="120"/>
      <c r="K71" s="32"/>
    </row>
    <row r="72" spans="1:11" s="33" customFormat="1" ht="11.25" customHeight="1">
      <c r="A72" s="35" t="s">
        <v>56</v>
      </c>
      <c r="B72" s="29"/>
      <c r="C72" s="30">
        <v>7</v>
      </c>
      <c r="D72" s="30">
        <v>7</v>
      </c>
      <c r="E72" s="30"/>
      <c r="F72" s="31"/>
      <c r="G72" s="31"/>
      <c r="H72" s="120">
        <v>0.002</v>
      </c>
      <c r="I72" s="120">
        <v>0.001</v>
      </c>
      <c r="J72" s="120"/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20"/>
      <c r="I73" s="120"/>
      <c r="J73" s="120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20"/>
      <c r="I74" s="120"/>
      <c r="J74" s="120"/>
      <c r="K74" s="32"/>
    </row>
    <row r="75" spans="1:11" s="33" customFormat="1" ht="11.25" customHeight="1">
      <c r="A75" s="35" t="s">
        <v>59</v>
      </c>
      <c r="B75" s="29"/>
      <c r="C75" s="30">
        <v>7</v>
      </c>
      <c r="D75" s="30">
        <v>105.42</v>
      </c>
      <c r="E75" s="30">
        <v>88</v>
      </c>
      <c r="F75" s="31"/>
      <c r="G75" s="31"/>
      <c r="H75" s="120">
        <v>0.002</v>
      </c>
      <c r="I75" s="120">
        <v>0.051</v>
      </c>
      <c r="J75" s="120"/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20"/>
      <c r="I76" s="120"/>
      <c r="J76" s="120"/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>
        <v>1</v>
      </c>
      <c r="F77" s="31"/>
      <c r="G77" s="31"/>
      <c r="H77" s="120"/>
      <c r="I77" s="120"/>
      <c r="J77" s="120"/>
      <c r="K77" s="32"/>
    </row>
    <row r="78" spans="1:11" s="33" customFormat="1" ht="11.25" customHeight="1">
      <c r="A78" s="35" t="s">
        <v>62</v>
      </c>
      <c r="B78" s="29"/>
      <c r="C78" s="30">
        <v>15</v>
      </c>
      <c r="D78" s="30"/>
      <c r="E78" s="30"/>
      <c r="F78" s="31"/>
      <c r="G78" s="31"/>
      <c r="H78" s="120">
        <v>0.014</v>
      </c>
      <c r="I78" s="120"/>
      <c r="J78" s="120"/>
      <c r="K78" s="32"/>
    </row>
    <row r="79" spans="1:11" s="33" customFormat="1" ht="11.25" customHeight="1">
      <c r="A79" s="35" t="s">
        <v>63</v>
      </c>
      <c r="B79" s="29"/>
      <c r="C79" s="30"/>
      <c r="D79" s="30">
        <v>2</v>
      </c>
      <c r="E79" s="30"/>
      <c r="F79" s="31"/>
      <c r="G79" s="31"/>
      <c r="H79" s="120"/>
      <c r="I79" s="120">
        <v>0.002</v>
      </c>
      <c r="J79" s="120"/>
      <c r="K79" s="32"/>
    </row>
    <row r="80" spans="1:11" s="42" customFormat="1" ht="11.25" customHeight="1">
      <c r="A80" s="43" t="s">
        <v>64</v>
      </c>
      <c r="B80" s="37"/>
      <c r="C80" s="38">
        <v>29</v>
      </c>
      <c r="D80" s="38">
        <v>114.42</v>
      </c>
      <c r="E80" s="38">
        <v>89</v>
      </c>
      <c r="F80" s="39">
        <f>IF(D80&gt;0,100*E80/D80,0)</f>
        <v>77.78360426498864</v>
      </c>
      <c r="G80" s="40"/>
      <c r="H80" s="121">
        <v>0.018000000000000002</v>
      </c>
      <c r="I80" s="122">
        <v>0.054</v>
      </c>
      <c r="J80" s="12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0"/>
      <c r="I81" s="120"/>
      <c r="J81" s="120"/>
      <c r="K81" s="32"/>
    </row>
    <row r="82" spans="1:11" s="33" customFormat="1" ht="11.25" customHeight="1">
      <c r="A82" s="35" t="s">
        <v>65</v>
      </c>
      <c r="B82" s="29"/>
      <c r="C82" s="30">
        <v>22</v>
      </c>
      <c r="D82" s="30">
        <v>23</v>
      </c>
      <c r="E82" s="30">
        <v>23</v>
      </c>
      <c r="F82" s="31"/>
      <c r="G82" s="31"/>
      <c r="H82" s="120">
        <v>0.016</v>
      </c>
      <c r="I82" s="120">
        <v>0.016</v>
      </c>
      <c r="J82" s="120"/>
      <c r="K82" s="32"/>
    </row>
    <row r="83" spans="1:11" s="33" customFormat="1" ht="11.25" customHeight="1">
      <c r="A83" s="35" t="s">
        <v>66</v>
      </c>
      <c r="B83" s="29"/>
      <c r="C83" s="30">
        <v>1</v>
      </c>
      <c r="D83" s="30"/>
      <c r="E83" s="30"/>
      <c r="F83" s="31"/>
      <c r="G83" s="31"/>
      <c r="H83" s="120">
        <v>0.001</v>
      </c>
      <c r="I83" s="120"/>
      <c r="J83" s="120"/>
      <c r="K83" s="32"/>
    </row>
    <row r="84" spans="1:11" s="42" customFormat="1" ht="11.25" customHeight="1">
      <c r="A84" s="36" t="s">
        <v>67</v>
      </c>
      <c r="B84" s="37"/>
      <c r="C84" s="38">
        <v>23</v>
      </c>
      <c r="D84" s="38">
        <v>23</v>
      </c>
      <c r="E84" s="38">
        <v>23</v>
      </c>
      <c r="F84" s="39">
        <f>IF(D84&gt;0,100*E84/D84,0)</f>
        <v>100</v>
      </c>
      <c r="G84" s="40"/>
      <c r="H84" s="121">
        <v>0.017</v>
      </c>
      <c r="I84" s="122">
        <v>0.016</v>
      </c>
      <c r="J84" s="12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0"/>
      <c r="I85" s="120"/>
      <c r="J85" s="12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3"/>
      <c r="I86" s="124"/>
      <c r="J86" s="124"/>
      <c r="K86" s="50"/>
    </row>
    <row r="87" spans="1:11" s="42" customFormat="1" ht="11.25" customHeight="1">
      <c r="A87" s="51" t="s">
        <v>68</v>
      </c>
      <c r="B87" s="52"/>
      <c r="C87" s="53">
        <v>29720</v>
      </c>
      <c r="D87" s="53">
        <v>26627.42</v>
      </c>
      <c r="E87" s="53">
        <v>28903</v>
      </c>
      <c r="F87" s="54">
        <f>IF(D87&gt;0,100*E87/D87,0)</f>
        <v>108.54600257929609</v>
      </c>
      <c r="G87" s="40"/>
      <c r="H87" s="125">
        <v>23.193</v>
      </c>
      <c r="I87" s="126">
        <v>29.343999999999998</v>
      </c>
      <c r="J87" s="12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3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zoomScale="90" zoomScaleNormal="90" zoomScalePageLayoutView="0" workbookViewId="0" topLeftCell="A1">
      <selection activeCell="F15" sqref="F15:F1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200" t="s">
        <v>70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4" t="s">
        <v>3</v>
      </c>
      <c r="D4" s="195"/>
      <c r="E4" s="195"/>
      <c r="F4" s="196"/>
      <c r="G4" s="9"/>
      <c r="H4" s="197" t="s">
        <v>4</v>
      </c>
      <c r="I4" s="198"/>
      <c r="J4" s="198"/>
      <c r="K4" s="19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254</v>
      </c>
      <c r="D7" s="21" t="s">
        <v>7</v>
      </c>
      <c r="E7" s="21">
        <v>2</v>
      </c>
      <c r="F7" s="22" t="str">
        <f>CONCATENATE(D6,"=100")</f>
        <v>2016=100</v>
      </c>
      <c r="G7" s="23"/>
      <c r="H7" s="20" t="s">
        <v>254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0"/>
      <c r="I9" s="120"/>
      <c r="J9" s="120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0"/>
      <c r="I10" s="120"/>
      <c r="J10" s="120"/>
      <c r="K10" s="32"/>
    </row>
    <row r="11" spans="1:11" s="33" customFormat="1" ht="11.25" customHeight="1">
      <c r="A11" s="28" t="s">
        <v>10</v>
      </c>
      <c r="B11" s="29"/>
      <c r="C11" s="30">
        <v>17</v>
      </c>
      <c r="D11" s="30">
        <v>16</v>
      </c>
      <c r="E11" s="30">
        <v>16</v>
      </c>
      <c r="F11" s="31"/>
      <c r="G11" s="31"/>
      <c r="H11" s="120">
        <v>0.016</v>
      </c>
      <c r="I11" s="120">
        <v>0.014</v>
      </c>
      <c r="J11" s="120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20"/>
      <c r="I12" s="120"/>
      <c r="J12" s="120"/>
      <c r="K12" s="32"/>
    </row>
    <row r="13" spans="1:11" s="42" customFormat="1" ht="11.25" customHeight="1">
      <c r="A13" s="36" t="s">
        <v>12</v>
      </c>
      <c r="B13" s="37"/>
      <c r="C13" s="38">
        <v>17</v>
      </c>
      <c r="D13" s="38">
        <v>16</v>
      </c>
      <c r="E13" s="38">
        <v>16</v>
      </c>
      <c r="F13" s="39">
        <f>IF(D13&gt;0,100*E13/D13,0)</f>
        <v>100</v>
      </c>
      <c r="G13" s="40"/>
      <c r="H13" s="121">
        <v>0.016</v>
      </c>
      <c r="I13" s="122">
        <v>0.014</v>
      </c>
      <c r="J13" s="12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0"/>
      <c r="I14" s="120"/>
      <c r="J14" s="120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1"/>
      <c r="I15" s="122"/>
      <c r="J15" s="12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0"/>
      <c r="I16" s="120"/>
      <c r="J16" s="120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1"/>
      <c r="I17" s="122"/>
      <c r="J17" s="12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0"/>
      <c r="I18" s="120"/>
      <c r="J18" s="120"/>
      <c r="K18" s="32"/>
    </row>
    <row r="19" spans="1:11" s="33" customFormat="1" ht="11.25" customHeight="1">
      <c r="A19" s="28" t="s">
        <v>15</v>
      </c>
      <c r="B19" s="29"/>
      <c r="C19" s="30">
        <v>31</v>
      </c>
      <c r="D19" s="30">
        <v>37</v>
      </c>
      <c r="E19" s="30">
        <v>37</v>
      </c>
      <c r="F19" s="31"/>
      <c r="G19" s="31"/>
      <c r="H19" s="120">
        <v>0.03</v>
      </c>
      <c r="I19" s="120">
        <v>0.056</v>
      </c>
      <c r="J19" s="120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0"/>
      <c r="I20" s="120"/>
      <c r="J20" s="120"/>
      <c r="K20" s="32"/>
    </row>
    <row r="21" spans="1:11" s="33" customFormat="1" ht="11.25" customHeight="1">
      <c r="A21" s="35" t="s">
        <v>17</v>
      </c>
      <c r="B21" s="29"/>
      <c r="C21" s="30">
        <v>1</v>
      </c>
      <c r="D21" s="30"/>
      <c r="E21" s="30"/>
      <c r="F21" s="31"/>
      <c r="G21" s="31"/>
      <c r="H21" s="120">
        <v>0.001</v>
      </c>
      <c r="I21" s="120"/>
      <c r="J21" s="120"/>
      <c r="K21" s="32"/>
    </row>
    <row r="22" spans="1:11" s="42" customFormat="1" ht="11.25" customHeight="1">
      <c r="A22" s="36" t="s">
        <v>18</v>
      </c>
      <c r="B22" s="37"/>
      <c r="C22" s="38">
        <v>32</v>
      </c>
      <c r="D22" s="38">
        <v>37</v>
      </c>
      <c r="E22" s="38">
        <v>37</v>
      </c>
      <c r="F22" s="39">
        <f>IF(D22&gt;0,100*E22/D22,0)</f>
        <v>100</v>
      </c>
      <c r="G22" s="40"/>
      <c r="H22" s="121">
        <v>0.031</v>
      </c>
      <c r="I22" s="122">
        <v>0.056</v>
      </c>
      <c r="J22" s="12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0"/>
      <c r="I23" s="120"/>
      <c r="J23" s="120"/>
      <c r="K23" s="32"/>
    </row>
    <row r="24" spans="1:11" s="42" customFormat="1" ht="11.25" customHeight="1">
      <c r="A24" s="36" t="s">
        <v>19</v>
      </c>
      <c r="B24" s="37"/>
      <c r="C24" s="38">
        <v>45</v>
      </c>
      <c r="D24" s="38">
        <v>12</v>
      </c>
      <c r="E24" s="38">
        <v>15</v>
      </c>
      <c r="F24" s="39">
        <f>IF(D24&gt;0,100*E24/D24,0)</f>
        <v>125</v>
      </c>
      <c r="G24" s="40"/>
      <c r="H24" s="121">
        <v>0.043</v>
      </c>
      <c r="I24" s="122">
        <v>0.006</v>
      </c>
      <c r="J24" s="12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0"/>
      <c r="I25" s="120"/>
      <c r="J25" s="120"/>
      <c r="K25" s="32"/>
    </row>
    <row r="26" spans="1:11" s="42" customFormat="1" ht="11.25" customHeight="1">
      <c r="A26" s="36" t="s">
        <v>20</v>
      </c>
      <c r="B26" s="37"/>
      <c r="C26" s="38">
        <v>21</v>
      </c>
      <c r="D26" s="38">
        <v>20</v>
      </c>
      <c r="E26" s="38">
        <v>20</v>
      </c>
      <c r="F26" s="39">
        <f>IF(D26&gt;0,100*E26/D26,0)</f>
        <v>100</v>
      </c>
      <c r="G26" s="40"/>
      <c r="H26" s="121">
        <v>0.032</v>
      </c>
      <c r="I26" s="122">
        <v>0.03</v>
      </c>
      <c r="J26" s="12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0"/>
      <c r="I27" s="120"/>
      <c r="J27" s="120"/>
      <c r="K27" s="32"/>
    </row>
    <row r="28" spans="1:11" s="33" customFormat="1" ht="11.25" customHeight="1">
      <c r="A28" s="35" t="s">
        <v>21</v>
      </c>
      <c r="B28" s="29"/>
      <c r="C28" s="30">
        <v>62</v>
      </c>
      <c r="D28" s="30">
        <v>48</v>
      </c>
      <c r="E28" s="30"/>
      <c r="F28" s="31"/>
      <c r="G28" s="31"/>
      <c r="H28" s="120">
        <v>0.09</v>
      </c>
      <c r="I28" s="120">
        <v>0.062</v>
      </c>
      <c r="J28" s="120"/>
      <c r="K28" s="32"/>
    </row>
    <row r="29" spans="1:11" s="33" customFormat="1" ht="11.25" customHeight="1">
      <c r="A29" s="35" t="s">
        <v>22</v>
      </c>
      <c r="B29" s="29"/>
      <c r="C29" s="30">
        <v>13</v>
      </c>
      <c r="D29" s="30">
        <v>6</v>
      </c>
      <c r="E29" s="30">
        <v>7</v>
      </c>
      <c r="F29" s="31"/>
      <c r="G29" s="31"/>
      <c r="H29" s="120">
        <v>0.007</v>
      </c>
      <c r="I29" s="120">
        <v>0.002</v>
      </c>
      <c r="J29" s="120"/>
      <c r="K29" s="32"/>
    </row>
    <row r="30" spans="1:11" s="33" customFormat="1" ht="11.25" customHeight="1">
      <c r="A30" s="35" t="s">
        <v>23</v>
      </c>
      <c r="B30" s="29"/>
      <c r="C30" s="30">
        <v>133</v>
      </c>
      <c r="D30" s="30">
        <v>133</v>
      </c>
      <c r="E30" s="30">
        <v>556</v>
      </c>
      <c r="F30" s="31"/>
      <c r="G30" s="31"/>
      <c r="H30" s="120">
        <v>0.072</v>
      </c>
      <c r="I30" s="120">
        <v>0.074</v>
      </c>
      <c r="J30" s="120"/>
      <c r="K30" s="32"/>
    </row>
    <row r="31" spans="1:11" s="42" customFormat="1" ht="11.25" customHeight="1">
      <c r="A31" s="43" t="s">
        <v>24</v>
      </c>
      <c r="B31" s="37"/>
      <c r="C31" s="38">
        <v>208</v>
      </c>
      <c r="D31" s="38">
        <v>187</v>
      </c>
      <c r="E31" s="38">
        <v>563</v>
      </c>
      <c r="F31" s="39">
        <f>IF(D31&gt;0,100*E31/D31,0)</f>
        <v>301.06951871657753</v>
      </c>
      <c r="G31" s="40"/>
      <c r="H31" s="121">
        <v>0.16899999999999998</v>
      </c>
      <c r="I31" s="122">
        <v>0.138</v>
      </c>
      <c r="J31" s="12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0"/>
      <c r="I32" s="120"/>
      <c r="J32" s="120"/>
      <c r="K32" s="32"/>
    </row>
    <row r="33" spans="1:11" s="33" customFormat="1" ht="11.25" customHeight="1">
      <c r="A33" s="35" t="s">
        <v>25</v>
      </c>
      <c r="B33" s="29"/>
      <c r="C33" s="30">
        <v>140</v>
      </c>
      <c r="D33" s="30">
        <v>107</v>
      </c>
      <c r="E33" s="30"/>
      <c r="F33" s="31"/>
      <c r="G33" s="31"/>
      <c r="H33" s="120">
        <v>0.093</v>
      </c>
      <c r="I33" s="120">
        <v>0.06</v>
      </c>
      <c r="J33" s="120"/>
      <c r="K33" s="32"/>
    </row>
    <row r="34" spans="1:11" s="33" customFormat="1" ht="11.25" customHeight="1">
      <c r="A34" s="35" t="s">
        <v>26</v>
      </c>
      <c r="B34" s="29"/>
      <c r="C34" s="30">
        <v>6</v>
      </c>
      <c r="D34" s="30">
        <v>14</v>
      </c>
      <c r="E34" s="30">
        <v>14</v>
      </c>
      <c r="F34" s="31"/>
      <c r="G34" s="31"/>
      <c r="H34" s="120">
        <v>0.006</v>
      </c>
      <c r="I34" s="120">
        <v>0.012</v>
      </c>
      <c r="J34" s="120"/>
      <c r="K34" s="32"/>
    </row>
    <row r="35" spans="1:11" s="33" customFormat="1" ht="11.25" customHeight="1">
      <c r="A35" s="35" t="s">
        <v>27</v>
      </c>
      <c r="B35" s="29"/>
      <c r="C35" s="30">
        <v>53</v>
      </c>
      <c r="D35" s="30">
        <v>55</v>
      </c>
      <c r="E35" s="30">
        <v>50</v>
      </c>
      <c r="F35" s="31"/>
      <c r="G35" s="31"/>
      <c r="H35" s="120">
        <v>0.04</v>
      </c>
      <c r="I35" s="120">
        <v>0.05</v>
      </c>
      <c r="J35" s="120"/>
      <c r="K35" s="32"/>
    </row>
    <row r="36" spans="1:11" s="33" customFormat="1" ht="11.25" customHeight="1">
      <c r="A36" s="35" t="s">
        <v>28</v>
      </c>
      <c r="B36" s="29"/>
      <c r="C36" s="30">
        <v>24</v>
      </c>
      <c r="D36" s="30">
        <v>38</v>
      </c>
      <c r="E36" s="30">
        <v>5</v>
      </c>
      <c r="F36" s="31"/>
      <c r="G36" s="31"/>
      <c r="H36" s="120">
        <v>0.022</v>
      </c>
      <c r="I36" s="120">
        <v>0.03</v>
      </c>
      <c r="J36" s="120"/>
      <c r="K36" s="32"/>
    </row>
    <row r="37" spans="1:11" s="42" customFormat="1" ht="11.25" customHeight="1">
      <c r="A37" s="36" t="s">
        <v>29</v>
      </c>
      <c r="B37" s="37"/>
      <c r="C37" s="38">
        <v>223</v>
      </c>
      <c r="D37" s="38">
        <v>214</v>
      </c>
      <c r="E37" s="38">
        <v>69</v>
      </c>
      <c r="F37" s="39">
        <f>IF(D37&gt;0,100*E37/D37,0)</f>
        <v>32.242990654205606</v>
      </c>
      <c r="G37" s="40"/>
      <c r="H37" s="121">
        <v>0.161</v>
      </c>
      <c r="I37" s="122">
        <v>0.152</v>
      </c>
      <c r="J37" s="12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0"/>
      <c r="I38" s="120"/>
      <c r="J38" s="120"/>
      <c r="K38" s="32"/>
    </row>
    <row r="39" spans="1:11" s="42" customFormat="1" ht="11.25" customHeight="1">
      <c r="A39" s="36" t="s">
        <v>30</v>
      </c>
      <c r="B39" s="37"/>
      <c r="C39" s="38">
        <v>392</v>
      </c>
      <c r="D39" s="38">
        <v>390</v>
      </c>
      <c r="E39" s="38">
        <v>350</v>
      </c>
      <c r="F39" s="39">
        <f>IF(D39&gt;0,100*E39/D39,0)</f>
        <v>89.74358974358974</v>
      </c>
      <c r="G39" s="40"/>
      <c r="H39" s="121">
        <v>0.272</v>
      </c>
      <c r="I39" s="122">
        <v>0.27</v>
      </c>
      <c r="J39" s="12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0"/>
      <c r="I40" s="120"/>
      <c r="J40" s="120"/>
      <c r="K40" s="32"/>
    </row>
    <row r="41" spans="1:11" s="33" customFormat="1" ht="11.25" customHeight="1">
      <c r="A41" s="28" t="s">
        <v>31</v>
      </c>
      <c r="B41" s="29"/>
      <c r="C41" s="30">
        <v>210</v>
      </c>
      <c r="D41" s="30">
        <v>182</v>
      </c>
      <c r="E41" s="30">
        <v>185</v>
      </c>
      <c r="F41" s="31"/>
      <c r="G41" s="31"/>
      <c r="H41" s="120">
        <v>0.107</v>
      </c>
      <c r="I41" s="120">
        <v>0.071</v>
      </c>
      <c r="J41" s="120"/>
      <c r="K41" s="32"/>
    </row>
    <row r="42" spans="1:11" s="33" customFormat="1" ht="11.25" customHeight="1">
      <c r="A42" s="35" t="s">
        <v>32</v>
      </c>
      <c r="B42" s="29"/>
      <c r="C42" s="30">
        <v>304</v>
      </c>
      <c r="D42" s="30">
        <v>269</v>
      </c>
      <c r="E42" s="30">
        <v>250</v>
      </c>
      <c r="F42" s="31"/>
      <c r="G42" s="31"/>
      <c r="H42" s="120">
        <v>0.214</v>
      </c>
      <c r="I42" s="120">
        <v>0.188</v>
      </c>
      <c r="J42" s="120"/>
      <c r="K42" s="32"/>
    </row>
    <row r="43" spans="1:11" s="33" customFormat="1" ht="11.25" customHeight="1">
      <c r="A43" s="35" t="s">
        <v>33</v>
      </c>
      <c r="B43" s="29"/>
      <c r="C43" s="30">
        <v>712</v>
      </c>
      <c r="D43" s="30">
        <v>285</v>
      </c>
      <c r="E43" s="30">
        <v>250</v>
      </c>
      <c r="F43" s="31"/>
      <c r="G43" s="31"/>
      <c r="H43" s="120">
        <v>0.632</v>
      </c>
      <c r="I43" s="120">
        <v>0.299</v>
      </c>
      <c r="J43" s="120"/>
      <c r="K43" s="32"/>
    </row>
    <row r="44" spans="1:11" s="33" customFormat="1" ht="11.25" customHeight="1">
      <c r="A44" s="35" t="s">
        <v>34</v>
      </c>
      <c r="B44" s="29"/>
      <c r="C44" s="30">
        <v>317</v>
      </c>
      <c r="D44" s="30">
        <v>210</v>
      </c>
      <c r="E44" s="30">
        <v>210</v>
      </c>
      <c r="F44" s="31"/>
      <c r="G44" s="31"/>
      <c r="H44" s="120">
        <v>0.27</v>
      </c>
      <c r="I44" s="120">
        <v>0.21</v>
      </c>
      <c r="J44" s="120"/>
      <c r="K44" s="32"/>
    </row>
    <row r="45" spans="1:11" s="33" customFormat="1" ht="11.25" customHeight="1">
      <c r="A45" s="35" t="s">
        <v>35</v>
      </c>
      <c r="B45" s="29"/>
      <c r="C45" s="30">
        <v>3546</v>
      </c>
      <c r="D45" s="30">
        <v>2045</v>
      </c>
      <c r="E45" s="30">
        <v>2100</v>
      </c>
      <c r="F45" s="31"/>
      <c r="G45" s="31"/>
      <c r="H45" s="120">
        <v>2.057</v>
      </c>
      <c r="I45" s="120">
        <v>1.8</v>
      </c>
      <c r="J45" s="120"/>
      <c r="K45" s="32"/>
    </row>
    <row r="46" spans="1:11" s="33" customFormat="1" ht="11.25" customHeight="1">
      <c r="A46" s="35" t="s">
        <v>36</v>
      </c>
      <c r="B46" s="29"/>
      <c r="C46" s="30">
        <v>246</v>
      </c>
      <c r="D46" s="30">
        <v>214</v>
      </c>
      <c r="E46" s="30">
        <v>215</v>
      </c>
      <c r="F46" s="31"/>
      <c r="G46" s="31"/>
      <c r="H46" s="120">
        <v>0.182</v>
      </c>
      <c r="I46" s="120">
        <v>0.174</v>
      </c>
      <c r="J46" s="120"/>
      <c r="K46" s="32"/>
    </row>
    <row r="47" spans="1:11" s="33" customFormat="1" ht="11.25" customHeight="1">
      <c r="A47" s="35" t="s">
        <v>37</v>
      </c>
      <c r="B47" s="29"/>
      <c r="C47" s="30">
        <v>140</v>
      </c>
      <c r="D47" s="30">
        <v>90</v>
      </c>
      <c r="E47" s="30">
        <v>90</v>
      </c>
      <c r="F47" s="31"/>
      <c r="G47" s="31"/>
      <c r="H47" s="120">
        <v>0.064</v>
      </c>
      <c r="I47" s="120">
        <v>0.046</v>
      </c>
      <c r="J47" s="120"/>
      <c r="K47" s="32"/>
    </row>
    <row r="48" spans="1:11" s="33" customFormat="1" ht="11.25" customHeight="1">
      <c r="A48" s="35" t="s">
        <v>38</v>
      </c>
      <c r="B48" s="29"/>
      <c r="C48" s="30">
        <v>2508</v>
      </c>
      <c r="D48" s="30">
        <v>1603</v>
      </c>
      <c r="E48" s="30">
        <v>1585</v>
      </c>
      <c r="F48" s="31"/>
      <c r="G48" s="31"/>
      <c r="H48" s="120">
        <v>1.772</v>
      </c>
      <c r="I48" s="120">
        <v>1.524</v>
      </c>
      <c r="J48" s="120"/>
      <c r="K48" s="32"/>
    </row>
    <row r="49" spans="1:11" s="33" customFormat="1" ht="11.25" customHeight="1">
      <c r="A49" s="35" t="s">
        <v>39</v>
      </c>
      <c r="B49" s="29"/>
      <c r="C49" s="30">
        <v>1554</v>
      </c>
      <c r="D49" s="30">
        <v>1240</v>
      </c>
      <c r="E49" s="30">
        <v>1510</v>
      </c>
      <c r="F49" s="31"/>
      <c r="G49" s="31"/>
      <c r="H49" s="120">
        <v>0.624</v>
      </c>
      <c r="I49" s="120">
        <v>0.867</v>
      </c>
      <c r="J49" s="120"/>
      <c r="K49" s="32"/>
    </row>
    <row r="50" spans="1:11" s="42" customFormat="1" ht="11.25" customHeight="1">
      <c r="A50" s="43" t="s">
        <v>40</v>
      </c>
      <c r="B50" s="37"/>
      <c r="C50" s="38">
        <v>9537</v>
      </c>
      <c r="D50" s="38">
        <v>6138</v>
      </c>
      <c r="E50" s="38">
        <v>6395</v>
      </c>
      <c r="F50" s="39">
        <f>IF(D50&gt;0,100*E50/D50,0)</f>
        <v>104.18703160638644</v>
      </c>
      <c r="G50" s="40"/>
      <c r="H50" s="121">
        <v>5.922</v>
      </c>
      <c r="I50" s="122">
        <v>5.178999999999999</v>
      </c>
      <c r="J50" s="12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0"/>
      <c r="I51" s="120"/>
      <c r="J51" s="120"/>
      <c r="K51" s="32"/>
    </row>
    <row r="52" spans="1:11" s="42" customFormat="1" ht="11.25" customHeight="1">
      <c r="A52" s="36" t="s">
        <v>41</v>
      </c>
      <c r="B52" s="37"/>
      <c r="C52" s="38">
        <v>424</v>
      </c>
      <c r="D52" s="38">
        <v>424</v>
      </c>
      <c r="E52" s="38">
        <v>424</v>
      </c>
      <c r="F52" s="39">
        <f>IF(D52&gt;0,100*E52/D52,0)</f>
        <v>100</v>
      </c>
      <c r="G52" s="40"/>
      <c r="H52" s="121">
        <v>0.289</v>
      </c>
      <c r="I52" s="122">
        <v>0.289</v>
      </c>
      <c r="J52" s="12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0"/>
      <c r="I53" s="120"/>
      <c r="J53" s="120"/>
      <c r="K53" s="32"/>
    </row>
    <row r="54" spans="1:11" s="33" customFormat="1" ht="11.25" customHeight="1">
      <c r="A54" s="35" t="s">
        <v>42</v>
      </c>
      <c r="B54" s="29"/>
      <c r="C54" s="30">
        <v>212</v>
      </c>
      <c r="D54" s="30">
        <v>265</v>
      </c>
      <c r="E54" s="30">
        <v>250</v>
      </c>
      <c r="F54" s="31"/>
      <c r="G54" s="31"/>
      <c r="H54" s="120">
        <v>0.101</v>
      </c>
      <c r="I54" s="120">
        <v>0.297</v>
      </c>
      <c r="J54" s="120"/>
      <c r="K54" s="32"/>
    </row>
    <row r="55" spans="1:11" s="33" customFormat="1" ht="11.25" customHeight="1">
      <c r="A55" s="35" t="s">
        <v>43</v>
      </c>
      <c r="B55" s="29"/>
      <c r="C55" s="30">
        <v>388</v>
      </c>
      <c r="D55" s="30">
        <v>357</v>
      </c>
      <c r="E55" s="30">
        <v>360</v>
      </c>
      <c r="F55" s="31"/>
      <c r="G55" s="31"/>
      <c r="H55" s="120">
        <v>0.31</v>
      </c>
      <c r="I55" s="120">
        <v>0.36</v>
      </c>
      <c r="J55" s="120"/>
      <c r="K55" s="32"/>
    </row>
    <row r="56" spans="1:11" s="33" customFormat="1" ht="11.25" customHeight="1">
      <c r="A56" s="35" t="s">
        <v>44</v>
      </c>
      <c r="B56" s="29"/>
      <c r="C56" s="30">
        <v>585</v>
      </c>
      <c r="D56" s="30">
        <v>650</v>
      </c>
      <c r="E56" s="30">
        <v>600</v>
      </c>
      <c r="F56" s="31"/>
      <c r="G56" s="31"/>
      <c r="H56" s="120">
        <v>0.323</v>
      </c>
      <c r="I56" s="120">
        <v>0.45</v>
      </c>
      <c r="J56" s="120"/>
      <c r="K56" s="32"/>
    </row>
    <row r="57" spans="1:11" s="33" customFormat="1" ht="11.25" customHeight="1">
      <c r="A57" s="35" t="s">
        <v>45</v>
      </c>
      <c r="B57" s="29"/>
      <c r="C57" s="30">
        <v>1197</v>
      </c>
      <c r="D57" s="30">
        <v>989</v>
      </c>
      <c r="E57" s="30">
        <v>989</v>
      </c>
      <c r="F57" s="31"/>
      <c r="G57" s="31"/>
      <c r="H57" s="120">
        <v>0.606</v>
      </c>
      <c r="I57" s="120">
        <v>0.4945</v>
      </c>
      <c r="J57" s="120"/>
      <c r="K57" s="32"/>
    </row>
    <row r="58" spans="1:11" s="33" customFormat="1" ht="11.25" customHeight="1">
      <c r="A58" s="35" t="s">
        <v>46</v>
      </c>
      <c r="B58" s="29"/>
      <c r="C58" s="30">
        <v>3075</v>
      </c>
      <c r="D58" s="30">
        <v>2517</v>
      </c>
      <c r="E58" s="30">
        <v>2420</v>
      </c>
      <c r="F58" s="31"/>
      <c r="G58" s="31"/>
      <c r="H58" s="120">
        <v>1.246</v>
      </c>
      <c r="I58" s="120">
        <v>2.592</v>
      </c>
      <c r="J58" s="120"/>
      <c r="K58" s="32"/>
    </row>
    <row r="59" spans="1:11" s="42" customFormat="1" ht="11.25" customHeight="1">
      <c r="A59" s="36" t="s">
        <v>47</v>
      </c>
      <c r="B59" s="37"/>
      <c r="C59" s="38">
        <v>5457</v>
      </c>
      <c r="D59" s="38">
        <v>4778</v>
      </c>
      <c r="E59" s="38">
        <v>4619</v>
      </c>
      <c r="F59" s="39">
        <f>IF(D59&gt;0,100*E59/D59,0)</f>
        <v>96.67224780242779</v>
      </c>
      <c r="G59" s="40"/>
      <c r="H59" s="121">
        <v>2.586</v>
      </c>
      <c r="I59" s="122">
        <v>4.1935</v>
      </c>
      <c r="J59" s="12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0"/>
      <c r="I60" s="120"/>
      <c r="J60" s="120"/>
      <c r="K60" s="32"/>
    </row>
    <row r="61" spans="1:11" s="33" customFormat="1" ht="11.25" customHeight="1">
      <c r="A61" s="35" t="s">
        <v>48</v>
      </c>
      <c r="B61" s="29"/>
      <c r="C61" s="30">
        <v>1</v>
      </c>
      <c r="D61" s="30"/>
      <c r="E61" s="30"/>
      <c r="F61" s="31"/>
      <c r="G61" s="31"/>
      <c r="H61" s="120">
        <v>0.001</v>
      </c>
      <c r="I61" s="120"/>
      <c r="J61" s="120"/>
      <c r="K61" s="32"/>
    </row>
    <row r="62" spans="1:11" s="33" customFormat="1" ht="11.25" customHeight="1">
      <c r="A62" s="35" t="s">
        <v>49</v>
      </c>
      <c r="B62" s="29"/>
      <c r="C62" s="30">
        <v>12</v>
      </c>
      <c r="D62" s="30">
        <v>12</v>
      </c>
      <c r="E62" s="30">
        <v>12</v>
      </c>
      <c r="F62" s="31"/>
      <c r="G62" s="31"/>
      <c r="H62" s="120">
        <v>0.008</v>
      </c>
      <c r="I62" s="120">
        <v>0.008</v>
      </c>
      <c r="J62" s="120"/>
      <c r="K62" s="32"/>
    </row>
    <row r="63" spans="1:11" s="33" customFormat="1" ht="11.25" customHeight="1">
      <c r="A63" s="35" t="s">
        <v>50</v>
      </c>
      <c r="B63" s="29"/>
      <c r="C63" s="30">
        <v>2</v>
      </c>
      <c r="D63" s="30"/>
      <c r="E63" s="30"/>
      <c r="F63" s="31"/>
      <c r="G63" s="31"/>
      <c r="H63" s="120">
        <v>0.001</v>
      </c>
      <c r="I63" s="120"/>
      <c r="J63" s="120"/>
      <c r="K63" s="32"/>
    </row>
    <row r="64" spans="1:11" s="42" customFormat="1" ht="11.25" customHeight="1">
      <c r="A64" s="36" t="s">
        <v>51</v>
      </c>
      <c r="B64" s="37"/>
      <c r="C64" s="38">
        <v>15</v>
      </c>
      <c r="D64" s="38">
        <v>12</v>
      </c>
      <c r="E64" s="38">
        <v>12</v>
      </c>
      <c r="F64" s="39">
        <f>IF(D64&gt;0,100*E64/D64,0)</f>
        <v>100</v>
      </c>
      <c r="G64" s="40"/>
      <c r="H64" s="121">
        <v>0.01</v>
      </c>
      <c r="I64" s="122">
        <v>0.008</v>
      </c>
      <c r="J64" s="12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0"/>
      <c r="I65" s="120"/>
      <c r="J65" s="120"/>
      <c r="K65" s="32"/>
    </row>
    <row r="66" spans="1:11" s="42" customFormat="1" ht="11.25" customHeight="1">
      <c r="A66" s="36" t="s">
        <v>52</v>
      </c>
      <c r="B66" s="37"/>
      <c r="C66" s="38">
        <v>9</v>
      </c>
      <c r="D66" s="38">
        <v>5</v>
      </c>
      <c r="E66" s="38">
        <v>11</v>
      </c>
      <c r="F66" s="39">
        <f>IF(D66&gt;0,100*E66/D66,0)</f>
        <v>220</v>
      </c>
      <c r="G66" s="40"/>
      <c r="H66" s="121">
        <v>0.004</v>
      </c>
      <c r="I66" s="122">
        <v>0.001</v>
      </c>
      <c r="J66" s="12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0"/>
      <c r="I67" s="120"/>
      <c r="J67" s="120"/>
      <c r="K67" s="32"/>
    </row>
    <row r="68" spans="1:11" s="33" customFormat="1" ht="11.25" customHeight="1">
      <c r="A68" s="35" t="s">
        <v>53</v>
      </c>
      <c r="B68" s="29"/>
      <c r="C68" s="30">
        <v>2670</v>
      </c>
      <c r="D68" s="30">
        <v>2000</v>
      </c>
      <c r="E68" s="30">
        <v>2500</v>
      </c>
      <c r="F68" s="31"/>
      <c r="G68" s="31"/>
      <c r="H68" s="120">
        <v>2.064</v>
      </c>
      <c r="I68" s="120">
        <v>1.3</v>
      </c>
      <c r="J68" s="120"/>
      <c r="K68" s="32"/>
    </row>
    <row r="69" spans="1:11" s="33" customFormat="1" ht="11.25" customHeight="1">
      <c r="A69" s="35" t="s">
        <v>54</v>
      </c>
      <c r="B69" s="29"/>
      <c r="C69" s="30">
        <v>98</v>
      </c>
      <c r="D69" s="30">
        <v>70</v>
      </c>
      <c r="E69" s="30">
        <v>100</v>
      </c>
      <c r="F69" s="31"/>
      <c r="G69" s="31"/>
      <c r="H69" s="120">
        <v>0.065</v>
      </c>
      <c r="I69" s="120">
        <v>0.05</v>
      </c>
      <c r="J69" s="120"/>
      <c r="K69" s="32"/>
    </row>
    <row r="70" spans="1:11" s="42" customFormat="1" ht="11.25" customHeight="1">
      <c r="A70" s="36" t="s">
        <v>55</v>
      </c>
      <c r="B70" s="37"/>
      <c r="C70" s="38">
        <v>2768</v>
      </c>
      <c r="D70" s="38">
        <v>2070</v>
      </c>
      <c r="E70" s="38">
        <v>2600</v>
      </c>
      <c r="F70" s="39">
        <f>IF(D70&gt;0,100*E70/D70,0)</f>
        <v>125.60386473429952</v>
      </c>
      <c r="G70" s="40"/>
      <c r="H70" s="121">
        <v>2.129</v>
      </c>
      <c r="I70" s="122">
        <v>1.35</v>
      </c>
      <c r="J70" s="12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0"/>
      <c r="I71" s="120"/>
      <c r="J71" s="120"/>
      <c r="K71" s="32"/>
    </row>
    <row r="72" spans="1:11" s="33" customFormat="1" ht="11.25" customHeight="1">
      <c r="A72" s="35" t="s">
        <v>56</v>
      </c>
      <c r="B72" s="29"/>
      <c r="C72" s="30">
        <v>98</v>
      </c>
      <c r="D72" s="30">
        <v>139</v>
      </c>
      <c r="E72" s="30">
        <v>140</v>
      </c>
      <c r="F72" s="31"/>
      <c r="G72" s="31"/>
      <c r="H72" s="120">
        <v>0.043</v>
      </c>
      <c r="I72" s="120">
        <v>0.016</v>
      </c>
      <c r="J72" s="120"/>
      <c r="K72" s="32"/>
    </row>
    <row r="73" spans="1:11" s="33" customFormat="1" ht="11.25" customHeight="1">
      <c r="A73" s="35" t="s">
        <v>57</v>
      </c>
      <c r="B73" s="29"/>
      <c r="C73" s="30">
        <v>2427</v>
      </c>
      <c r="D73" s="30">
        <v>2350</v>
      </c>
      <c r="E73" s="30">
        <v>2350</v>
      </c>
      <c r="F73" s="31"/>
      <c r="G73" s="31"/>
      <c r="H73" s="120">
        <v>2.85</v>
      </c>
      <c r="I73" s="120">
        <v>2.6</v>
      </c>
      <c r="J73" s="120"/>
      <c r="K73" s="32"/>
    </row>
    <row r="74" spans="1:11" s="33" customFormat="1" ht="11.25" customHeight="1">
      <c r="A74" s="35" t="s">
        <v>58</v>
      </c>
      <c r="B74" s="29"/>
      <c r="C74" s="30">
        <v>2664</v>
      </c>
      <c r="D74" s="30">
        <v>1866</v>
      </c>
      <c r="E74" s="30">
        <v>1866</v>
      </c>
      <c r="F74" s="31"/>
      <c r="G74" s="31"/>
      <c r="H74" s="120">
        <v>1.663</v>
      </c>
      <c r="I74" s="120">
        <v>2.239</v>
      </c>
      <c r="J74" s="120"/>
      <c r="K74" s="32"/>
    </row>
    <row r="75" spans="1:11" s="33" customFormat="1" ht="11.25" customHeight="1">
      <c r="A75" s="35" t="s">
        <v>59</v>
      </c>
      <c r="B75" s="29"/>
      <c r="C75" s="30">
        <v>1664</v>
      </c>
      <c r="D75" s="30">
        <v>2080.491</v>
      </c>
      <c r="E75" s="30">
        <v>2148</v>
      </c>
      <c r="F75" s="31"/>
      <c r="G75" s="31"/>
      <c r="H75" s="120">
        <v>0.62</v>
      </c>
      <c r="I75" s="120">
        <v>1.146</v>
      </c>
      <c r="J75" s="120"/>
      <c r="K75" s="32"/>
    </row>
    <row r="76" spans="1:11" s="33" customFormat="1" ht="11.25" customHeight="1">
      <c r="A76" s="35" t="s">
        <v>60</v>
      </c>
      <c r="B76" s="29"/>
      <c r="C76" s="30">
        <v>709</v>
      </c>
      <c r="D76" s="30">
        <v>782</v>
      </c>
      <c r="E76" s="30">
        <v>850</v>
      </c>
      <c r="F76" s="31"/>
      <c r="G76" s="31"/>
      <c r="H76" s="120">
        <v>0.895</v>
      </c>
      <c r="I76" s="120">
        <v>1.181</v>
      </c>
      <c r="J76" s="120"/>
      <c r="K76" s="32"/>
    </row>
    <row r="77" spans="1:11" s="33" customFormat="1" ht="11.25" customHeight="1">
      <c r="A77" s="35" t="s">
        <v>61</v>
      </c>
      <c r="B77" s="29"/>
      <c r="C77" s="30">
        <v>483</v>
      </c>
      <c r="D77" s="30">
        <v>230</v>
      </c>
      <c r="E77" s="30">
        <v>200</v>
      </c>
      <c r="F77" s="31"/>
      <c r="G77" s="31"/>
      <c r="H77" s="120">
        <v>0.268</v>
      </c>
      <c r="I77" s="120">
        <v>0.158</v>
      </c>
      <c r="J77" s="120"/>
      <c r="K77" s="32"/>
    </row>
    <row r="78" spans="1:11" s="33" customFormat="1" ht="11.25" customHeight="1">
      <c r="A78" s="35" t="s">
        <v>62</v>
      </c>
      <c r="B78" s="29"/>
      <c r="C78" s="30">
        <v>2389</v>
      </c>
      <c r="D78" s="30">
        <v>1755</v>
      </c>
      <c r="E78" s="30">
        <v>1755</v>
      </c>
      <c r="F78" s="31"/>
      <c r="G78" s="31"/>
      <c r="H78" s="120">
        <v>2.253</v>
      </c>
      <c r="I78" s="120">
        <v>2.016</v>
      </c>
      <c r="J78" s="120"/>
      <c r="K78" s="32"/>
    </row>
    <row r="79" spans="1:11" s="33" customFormat="1" ht="11.25" customHeight="1">
      <c r="A79" s="35" t="s">
        <v>63</v>
      </c>
      <c r="B79" s="29"/>
      <c r="C79" s="30">
        <v>8264</v>
      </c>
      <c r="D79" s="30">
        <v>9944</v>
      </c>
      <c r="E79" s="30">
        <v>9179</v>
      </c>
      <c r="F79" s="31"/>
      <c r="G79" s="31"/>
      <c r="H79" s="120">
        <v>7.078</v>
      </c>
      <c r="I79" s="120">
        <v>17.875</v>
      </c>
      <c r="J79" s="120"/>
      <c r="K79" s="32"/>
    </row>
    <row r="80" spans="1:11" s="42" customFormat="1" ht="11.25" customHeight="1">
      <c r="A80" s="43" t="s">
        <v>64</v>
      </c>
      <c r="B80" s="37"/>
      <c r="C80" s="38">
        <v>18698</v>
      </c>
      <c r="D80" s="38">
        <v>19146.491</v>
      </c>
      <c r="E80" s="38">
        <v>18488</v>
      </c>
      <c r="F80" s="39">
        <f>IF(D80&gt;0,100*E80/D80,0)</f>
        <v>96.56077450432039</v>
      </c>
      <c r="G80" s="40"/>
      <c r="H80" s="121">
        <v>15.67</v>
      </c>
      <c r="I80" s="122">
        <v>27.231</v>
      </c>
      <c r="J80" s="12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0"/>
      <c r="I81" s="120"/>
      <c r="J81" s="120"/>
      <c r="K81" s="32"/>
    </row>
    <row r="82" spans="1:11" s="33" customFormat="1" ht="11.25" customHeight="1">
      <c r="A82" s="35" t="s">
        <v>65</v>
      </c>
      <c r="B82" s="29"/>
      <c r="C82" s="30">
        <v>23</v>
      </c>
      <c r="D82" s="30">
        <v>23</v>
      </c>
      <c r="E82" s="30">
        <v>23</v>
      </c>
      <c r="F82" s="31"/>
      <c r="G82" s="31"/>
      <c r="H82" s="120">
        <v>0.014</v>
      </c>
      <c r="I82" s="120">
        <v>0.014</v>
      </c>
      <c r="J82" s="120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20"/>
      <c r="I83" s="120"/>
      <c r="J83" s="120"/>
      <c r="K83" s="32"/>
    </row>
    <row r="84" spans="1:11" s="42" customFormat="1" ht="11.25" customHeight="1">
      <c r="A84" s="36" t="s">
        <v>67</v>
      </c>
      <c r="B84" s="37"/>
      <c r="C84" s="38">
        <v>23</v>
      </c>
      <c r="D84" s="38">
        <v>23</v>
      </c>
      <c r="E84" s="38">
        <v>23</v>
      </c>
      <c r="F84" s="39">
        <f>IF(D84&gt;0,100*E84/D84,0)</f>
        <v>100</v>
      </c>
      <c r="G84" s="40"/>
      <c r="H84" s="121">
        <v>0.014</v>
      </c>
      <c r="I84" s="122">
        <v>0.014</v>
      </c>
      <c r="J84" s="12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0"/>
      <c r="I85" s="120"/>
      <c r="J85" s="12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3"/>
      <c r="I86" s="124"/>
      <c r="J86" s="124"/>
      <c r="K86" s="50"/>
    </row>
    <row r="87" spans="1:11" s="42" customFormat="1" ht="11.25" customHeight="1">
      <c r="A87" s="51" t="s">
        <v>68</v>
      </c>
      <c r="B87" s="52"/>
      <c r="C87" s="53">
        <v>37869</v>
      </c>
      <c r="D87" s="53">
        <v>33472.491</v>
      </c>
      <c r="E87" s="53">
        <v>33642</v>
      </c>
      <c r="F87" s="54">
        <f>IF(D87&gt;0,100*E87/D87,0)</f>
        <v>100.50641286302833</v>
      </c>
      <c r="G87" s="40"/>
      <c r="H87" s="125">
        <v>27.347999999999995</v>
      </c>
      <c r="I87" s="126">
        <v>38.93150000000001</v>
      </c>
      <c r="J87" s="12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3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zoomScale="90" zoomScaleNormal="90" zoomScalePageLayoutView="0" workbookViewId="0" topLeftCell="A64">
      <selection activeCell="H84" sqref="H84:I8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200" t="s">
        <v>70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4" t="s">
        <v>3</v>
      </c>
      <c r="D4" s="195"/>
      <c r="E4" s="195"/>
      <c r="F4" s="196"/>
      <c r="G4" s="9"/>
      <c r="H4" s="197" t="s">
        <v>4</v>
      </c>
      <c r="I4" s="198"/>
      <c r="J4" s="198"/>
      <c r="K4" s="19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254</v>
      </c>
      <c r="D7" s="21" t="s">
        <v>7</v>
      </c>
      <c r="E7" s="21">
        <v>2</v>
      </c>
      <c r="F7" s="22" t="str">
        <f>CONCATENATE(D6,"=100")</f>
        <v>2016=100</v>
      </c>
      <c r="G7" s="23"/>
      <c r="H7" s="20" t="s">
        <v>254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0"/>
      <c r="I9" s="120"/>
      <c r="J9" s="120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0"/>
      <c r="I10" s="120"/>
      <c r="J10" s="120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20"/>
      <c r="I11" s="120"/>
      <c r="J11" s="120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20"/>
      <c r="I12" s="120"/>
      <c r="J12" s="120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1"/>
      <c r="I13" s="122"/>
      <c r="J13" s="12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0"/>
      <c r="I14" s="120"/>
      <c r="J14" s="120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1"/>
      <c r="I15" s="122"/>
      <c r="J15" s="12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0"/>
      <c r="I16" s="120"/>
      <c r="J16" s="120"/>
      <c r="K16" s="32"/>
    </row>
    <row r="17" spans="1:11" s="42" customFormat="1" ht="11.25" customHeight="1">
      <c r="A17" s="36" t="s">
        <v>14</v>
      </c>
      <c r="B17" s="37"/>
      <c r="C17" s="38">
        <v>1</v>
      </c>
      <c r="D17" s="38"/>
      <c r="E17" s="38"/>
      <c r="F17" s="39"/>
      <c r="G17" s="40"/>
      <c r="H17" s="121">
        <v>0.001</v>
      </c>
      <c r="I17" s="122"/>
      <c r="J17" s="12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0"/>
      <c r="I18" s="120"/>
      <c r="J18" s="120"/>
      <c r="K18" s="32"/>
    </row>
    <row r="19" spans="1:11" s="33" customFormat="1" ht="11.25" customHeight="1">
      <c r="A19" s="28" t="s">
        <v>15</v>
      </c>
      <c r="B19" s="29"/>
      <c r="C19" s="30">
        <v>50</v>
      </c>
      <c r="D19" s="30">
        <v>97</v>
      </c>
      <c r="E19" s="30">
        <v>97</v>
      </c>
      <c r="F19" s="31"/>
      <c r="G19" s="31"/>
      <c r="H19" s="120">
        <v>0.049</v>
      </c>
      <c r="I19" s="120">
        <v>0.107</v>
      </c>
      <c r="J19" s="120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0"/>
      <c r="I20" s="120"/>
      <c r="J20" s="120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0"/>
      <c r="I21" s="120"/>
      <c r="J21" s="120"/>
      <c r="K21" s="32"/>
    </row>
    <row r="22" spans="1:11" s="42" customFormat="1" ht="11.25" customHeight="1">
      <c r="A22" s="36" t="s">
        <v>18</v>
      </c>
      <c r="B22" s="37"/>
      <c r="C22" s="38">
        <v>50</v>
      </c>
      <c r="D22" s="38">
        <v>97</v>
      </c>
      <c r="E22" s="38">
        <v>97</v>
      </c>
      <c r="F22" s="39">
        <f>IF(D22&gt;0,100*E22/D22,0)</f>
        <v>100</v>
      </c>
      <c r="G22" s="40"/>
      <c r="H22" s="121">
        <v>0.049</v>
      </c>
      <c r="I22" s="122">
        <v>0.107</v>
      </c>
      <c r="J22" s="12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0"/>
      <c r="I23" s="120"/>
      <c r="J23" s="120"/>
      <c r="K23" s="32"/>
    </row>
    <row r="24" spans="1:11" s="42" customFormat="1" ht="11.25" customHeight="1">
      <c r="A24" s="36" t="s">
        <v>19</v>
      </c>
      <c r="B24" s="37"/>
      <c r="C24" s="38">
        <v>749</v>
      </c>
      <c r="D24" s="38">
        <v>769</v>
      </c>
      <c r="E24" s="38">
        <v>775</v>
      </c>
      <c r="F24" s="39">
        <f>IF(D24&gt;0,100*E24/D24,0)</f>
        <v>100.78023407022107</v>
      </c>
      <c r="G24" s="40"/>
      <c r="H24" s="121">
        <v>0.665</v>
      </c>
      <c r="I24" s="122">
        <v>0.772</v>
      </c>
      <c r="J24" s="12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0"/>
      <c r="I25" s="120"/>
      <c r="J25" s="120"/>
      <c r="K25" s="32"/>
    </row>
    <row r="26" spans="1:11" s="42" customFormat="1" ht="11.25" customHeight="1">
      <c r="A26" s="36" t="s">
        <v>20</v>
      </c>
      <c r="B26" s="37"/>
      <c r="C26" s="38">
        <v>391</v>
      </c>
      <c r="D26" s="38">
        <v>350</v>
      </c>
      <c r="E26" s="38">
        <v>200</v>
      </c>
      <c r="F26" s="39">
        <f>IF(D26&gt;0,100*E26/D26,0)</f>
        <v>57.142857142857146</v>
      </c>
      <c r="G26" s="40"/>
      <c r="H26" s="121">
        <v>0.11</v>
      </c>
      <c r="I26" s="122">
        <v>0.36</v>
      </c>
      <c r="J26" s="12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0"/>
      <c r="I27" s="120"/>
      <c r="J27" s="120"/>
      <c r="K27" s="32"/>
    </row>
    <row r="28" spans="1:11" s="33" customFormat="1" ht="11.25" customHeight="1">
      <c r="A28" s="35" t="s">
        <v>21</v>
      </c>
      <c r="B28" s="29"/>
      <c r="C28" s="30">
        <v>6447</v>
      </c>
      <c r="D28" s="30">
        <v>4572</v>
      </c>
      <c r="E28" s="30">
        <v>4572</v>
      </c>
      <c r="F28" s="31"/>
      <c r="G28" s="31"/>
      <c r="H28" s="120">
        <v>8.455</v>
      </c>
      <c r="I28" s="120">
        <v>7.383</v>
      </c>
      <c r="J28" s="120"/>
      <c r="K28" s="32"/>
    </row>
    <row r="29" spans="1:11" s="33" customFormat="1" ht="11.25" customHeight="1">
      <c r="A29" s="35" t="s">
        <v>22</v>
      </c>
      <c r="B29" s="29"/>
      <c r="C29" s="30">
        <v>1035</v>
      </c>
      <c r="D29" s="30">
        <v>478</v>
      </c>
      <c r="E29" s="30">
        <v>330</v>
      </c>
      <c r="F29" s="31"/>
      <c r="G29" s="31"/>
      <c r="H29" s="120">
        <v>0.28</v>
      </c>
      <c r="I29" s="120">
        <v>0.386</v>
      </c>
      <c r="J29" s="120"/>
      <c r="K29" s="32"/>
    </row>
    <row r="30" spans="1:11" s="33" customFormat="1" ht="11.25" customHeight="1">
      <c r="A30" s="35" t="s">
        <v>23</v>
      </c>
      <c r="B30" s="29"/>
      <c r="C30" s="30">
        <v>2621</v>
      </c>
      <c r="D30" s="30">
        <v>2621</v>
      </c>
      <c r="E30" s="30">
        <v>720</v>
      </c>
      <c r="F30" s="31"/>
      <c r="G30" s="31"/>
      <c r="H30" s="120">
        <v>3.052</v>
      </c>
      <c r="I30" s="120">
        <v>1.888</v>
      </c>
      <c r="J30" s="120"/>
      <c r="K30" s="32"/>
    </row>
    <row r="31" spans="1:11" s="42" customFormat="1" ht="11.25" customHeight="1">
      <c r="A31" s="43" t="s">
        <v>24</v>
      </c>
      <c r="B31" s="37"/>
      <c r="C31" s="38">
        <v>10103</v>
      </c>
      <c r="D31" s="38">
        <v>7671</v>
      </c>
      <c r="E31" s="38">
        <v>5622</v>
      </c>
      <c r="F31" s="39">
        <f>IF(D31&gt;0,100*E31/D31,0)</f>
        <v>73.28901055924912</v>
      </c>
      <c r="G31" s="40"/>
      <c r="H31" s="121">
        <v>11.786999999999999</v>
      </c>
      <c r="I31" s="122">
        <v>9.657</v>
      </c>
      <c r="J31" s="12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0"/>
      <c r="I32" s="120"/>
      <c r="J32" s="120"/>
      <c r="K32" s="32"/>
    </row>
    <row r="33" spans="1:11" s="33" customFormat="1" ht="11.25" customHeight="1">
      <c r="A33" s="35" t="s">
        <v>25</v>
      </c>
      <c r="B33" s="29"/>
      <c r="C33" s="30">
        <v>545</v>
      </c>
      <c r="D33" s="30">
        <v>615</v>
      </c>
      <c r="E33" s="30">
        <v>600</v>
      </c>
      <c r="F33" s="31"/>
      <c r="G33" s="31"/>
      <c r="H33" s="120">
        <v>0.1</v>
      </c>
      <c r="I33" s="120">
        <v>0.6</v>
      </c>
      <c r="J33" s="120"/>
      <c r="K33" s="32"/>
    </row>
    <row r="34" spans="1:11" s="33" customFormat="1" ht="11.25" customHeight="1">
      <c r="A34" s="35" t="s">
        <v>26</v>
      </c>
      <c r="B34" s="29"/>
      <c r="C34" s="30">
        <v>251</v>
      </c>
      <c r="D34" s="30">
        <v>203</v>
      </c>
      <c r="E34" s="30">
        <v>160</v>
      </c>
      <c r="F34" s="31"/>
      <c r="G34" s="31"/>
      <c r="H34" s="120">
        <v>0.028</v>
      </c>
      <c r="I34" s="120">
        <v>0.305</v>
      </c>
      <c r="J34" s="120"/>
      <c r="K34" s="32"/>
    </row>
    <row r="35" spans="1:11" s="33" customFormat="1" ht="11.25" customHeight="1">
      <c r="A35" s="35" t="s">
        <v>27</v>
      </c>
      <c r="B35" s="29"/>
      <c r="C35" s="30">
        <v>1019</v>
      </c>
      <c r="D35" s="30">
        <v>1100</v>
      </c>
      <c r="E35" s="30">
        <v>1000</v>
      </c>
      <c r="F35" s="31"/>
      <c r="G35" s="31"/>
      <c r="H35" s="120">
        <v>1.1</v>
      </c>
      <c r="I35" s="120">
        <v>1.2</v>
      </c>
      <c r="J35" s="120"/>
      <c r="K35" s="32"/>
    </row>
    <row r="36" spans="1:11" s="33" customFormat="1" ht="11.25" customHeight="1">
      <c r="A36" s="35" t="s">
        <v>28</v>
      </c>
      <c r="B36" s="29"/>
      <c r="C36" s="30">
        <v>124</v>
      </c>
      <c r="D36" s="30">
        <v>196</v>
      </c>
      <c r="E36" s="30">
        <v>180</v>
      </c>
      <c r="F36" s="31"/>
      <c r="G36" s="31"/>
      <c r="H36" s="120">
        <v>0.115</v>
      </c>
      <c r="I36" s="120">
        <v>0.196</v>
      </c>
      <c r="J36" s="120"/>
      <c r="K36" s="32"/>
    </row>
    <row r="37" spans="1:11" s="42" customFormat="1" ht="11.25" customHeight="1">
      <c r="A37" s="36" t="s">
        <v>29</v>
      </c>
      <c r="B37" s="37"/>
      <c r="C37" s="38">
        <v>1939</v>
      </c>
      <c r="D37" s="38">
        <v>2114</v>
      </c>
      <c r="E37" s="38">
        <v>1940</v>
      </c>
      <c r="F37" s="39">
        <f>IF(D37&gt;0,100*E37/D37,0)</f>
        <v>91.76915799432356</v>
      </c>
      <c r="G37" s="40"/>
      <c r="H37" s="121">
        <v>1.3430000000000002</v>
      </c>
      <c r="I37" s="122">
        <v>2.301</v>
      </c>
      <c r="J37" s="12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0"/>
      <c r="I38" s="120"/>
      <c r="J38" s="120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21"/>
      <c r="I39" s="122"/>
      <c r="J39" s="12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0"/>
      <c r="I40" s="120"/>
      <c r="J40" s="120"/>
      <c r="K40" s="32"/>
    </row>
    <row r="41" spans="1:11" s="33" customFormat="1" ht="11.25" customHeight="1">
      <c r="A41" s="28" t="s">
        <v>31</v>
      </c>
      <c r="B41" s="29"/>
      <c r="C41" s="30">
        <v>135</v>
      </c>
      <c r="D41" s="30">
        <v>140</v>
      </c>
      <c r="E41" s="30">
        <v>140</v>
      </c>
      <c r="F41" s="31"/>
      <c r="G41" s="31"/>
      <c r="H41" s="120">
        <v>0.101</v>
      </c>
      <c r="I41" s="120">
        <v>0.18</v>
      </c>
      <c r="J41" s="120"/>
      <c r="K41" s="32"/>
    </row>
    <row r="42" spans="1:11" s="33" customFormat="1" ht="11.25" customHeight="1">
      <c r="A42" s="35" t="s">
        <v>32</v>
      </c>
      <c r="B42" s="29"/>
      <c r="C42" s="30">
        <v>8968</v>
      </c>
      <c r="D42" s="30">
        <v>9582</v>
      </c>
      <c r="E42" s="30">
        <v>9650</v>
      </c>
      <c r="F42" s="31"/>
      <c r="G42" s="31"/>
      <c r="H42" s="120">
        <v>9.031</v>
      </c>
      <c r="I42" s="120">
        <v>14.523</v>
      </c>
      <c r="J42" s="120"/>
      <c r="K42" s="32"/>
    </row>
    <row r="43" spans="1:11" s="33" customFormat="1" ht="11.25" customHeight="1">
      <c r="A43" s="35" t="s">
        <v>33</v>
      </c>
      <c r="B43" s="29"/>
      <c r="C43" s="30">
        <v>3134</v>
      </c>
      <c r="D43" s="30">
        <v>3250</v>
      </c>
      <c r="E43" s="30">
        <v>3300</v>
      </c>
      <c r="F43" s="31"/>
      <c r="G43" s="31"/>
      <c r="H43" s="120">
        <v>2.13</v>
      </c>
      <c r="I43" s="120">
        <v>3.055</v>
      </c>
      <c r="J43" s="120"/>
      <c r="K43" s="32"/>
    </row>
    <row r="44" spans="1:11" s="33" customFormat="1" ht="11.25" customHeight="1">
      <c r="A44" s="35" t="s">
        <v>34</v>
      </c>
      <c r="B44" s="29"/>
      <c r="C44" s="30">
        <v>13107</v>
      </c>
      <c r="D44" s="30">
        <v>10764</v>
      </c>
      <c r="E44" s="30">
        <v>10500</v>
      </c>
      <c r="F44" s="31"/>
      <c r="G44" s="31"/>
      <c r="H44" s="120">
        <v>8.776</v>
      </c>
      <c r="I44" s="120">
        <v>18.299</v>
      </c>
      <c r="J44" s="120"/>
      <c r="K44" s="32"/>
    </row>
    <row r="45" spans="1:11" s="33" customFormat="1" ht="11.25" customHeight="1">
      <c r="A45" s="35" t="s">
        <v>35</v>
      </c>
      <c r="B45" s="29"/>
      <c r="C45" s="30">
        <v>3608</v>
      </c>
      <c r="D45" s="30">
        <v>1000</v>
      </c>
      <c r="E45" s="30">
        <v>1000</v>
      </c>
      <c r="F45" s="31"/>
      <c r="G45" s="31"/>
      <c r="H45" s="120">
        <v>0.56</v>
      </c>
      <c r="I45" s="120">
        <v>1.28</v>
      </c>
      <c r="J45" s="120"/>
      <c r="K45" s="32"/>
    </row>
    <row r="46" spans="1:11" s="33" customFormat="1" ht="11.25" customHeight="1">
      <c r="A46" s="35" t="s">
        <v>36</v>
      </c>
      <c r="B46" s="29"/>
      <c r="C46" s="30">
        <v>4314</v>
      </c>
      <c r="D46" s="30">
        <v>4615</v>
      </c>
      <c r="E46" s="30">
        <v>4600</v>
      </c>
      <c r="F46" s="31"/>
      <c r="G46" s="31"/>
      <c r="H46" s="120">
        <v>3.495</v>
      </c>
      <c r="I46" s="120">
        <v>4.707</v>
      </c>
      <c r="J46" s="120"/>
      <c r="K46" s="32"/>
    </row>
    <row r="47" spans="1:11" s="33" customFormat="1" ht="11.25" customHeight="1">
      <c r="A47" s="35" t="s">
        <v>37</v>
      </c>
      <c r="B47" s="29"/>
      <c r="C47" s="30">
        <v>1050</v>
      </c>
      <c r="D47" s="30">
        <v>900</v>
      </c>
      <c r="E47" s="30">
        <v>1350</v>
      </c>
      <c r="F47" s="31"/>
      <c r="G47" s="31"/>
      <c r="H47" s="120">
        <v>0.86</v>
      </c>
      <c r="I47" s="120">
        <v>1.64</v>
      </c>
      <c r="J47" s="120"/>
      <c r="K47" s="32"/>
    </row>
    <row r="48" spans="1:11" s="33" customFormat="1" ht="11.25" customHeight="1">
      <c r="A48" s="35" t="s">
        <v>38</v>
      </c>
      <c r="B48" s="29"/>
      <c r="C48" s="30">
        <v>11530</v>
      </c>
      <c r="D48" s="30">
        <v>7501</v>
      </c>
      <c r="E48" s="30">
        <v>7400</v>
      </c>
      <c r="F48" s="31"/>
      <c r="G48" s="31"/>
      <c r="H48" s="120">
        <v>5.437</v>
      </c>
      <c r="I48" s="120">
        <v>9.134</v>
      </c>
      <c r="J48" s="120"/>
      <c r="K48" s="32"/>
    </row>
    <row r="49" spans="1:11" s="33" customFormat="1" ht="11.25" customHeight="1">
      <c r="A49" s="35" t="s">
        <v>39</v>
      </c>
      <c r="B49" s="29"/>
      <c r="C49" s="30">
        <v>6082</v>
      </c>
      <c r="D49" s="30">
        <v>5292</v>
      </c>
      <c r="E49" s="30">
        <v>4550</v>
      </c>
      <c r="F49" s="31"/>
      <c r="G49" s="31"/>
      <c r="H49" s="120">
        <v>3.34</v>
      </c>
      <c r="I49" s="120">
        <v>4.153</v>
      </c>
      <c r="J49" s="120"/>
      <c r="K49" s="32"/>
    </row>
    <row r="50" spans="1:11" s="42" customFormat="1" ht="11.25" customHeight="1">
      <c r="A50" s="43" t="s">
        <v>40</v>
      </c>
      <c r="B50" s="37"/>
      <c r="C50" s="38">
        <v>51928</v>
      </c>
      <c r="D50" s="38">
        <v>43044</v>
      </c>
      <c r="E50" s="38">
        <v>42490</v>
      </c>
      <c r="F50" s="39">
        <f>IF(D50&gt;0,100*E50/D50,0)</f>
        <v>98.71294489359725</v>
      </c>
      <c r="G50" s="40"/>
      <c r="H50" s="121">
        <v>33.73</v>
      </c>
      <c r="I50" s="122">
        <v>56.971000000000004</v>
      </c>
      <c r="J50" s="12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0"/>
      <c r="I51" s="120"/>
      <c r="J51" s="120"/>
      <c r="K51" s="32"/>
    </row>
    <row r="52" spans="1:11" s="42" customFormat="1" ht="11.25" customHeight="1">
      <c r="A52" s="36" t="s">
        <v>41</v>
      </c>
      <c r="B52" s="37"/>
      <c r="C52" s="38">
        <v>957</v>
      </c>
      <c r="D52" s="38">
        <v>831</v>
      </c>
      <c r="E52" s="38">
        <v>831</v>
      </c>
      <c r="F52" s="39">
        <f>IF(D52&gt;0,100*E52/D52,0)</f>
        <v>100</v>
      </c>
      <c r="G52" s="40"/>
      <c r="H52" s="121">
        <v>0.879</v>
      </c>
      <c r="I52" s="122">
        <v>0.879</v>
      </c>
      <c r="J52" s="12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0"/>
      <c r="I53" s="120"/>
      <c r="J53" s="120"/>
      <c r="K53" s="32"/>
    </row>
    <row r="54" spans="1:11" s="33" customFormat="1" ht="11.25" customHeight="1">
      <c r="A54" s="35" t="s">
        <v>42</v>
      </c>
      <c r="B54" s="29"/>
      <c r="C54" s="30">
        <v>5767</v>
      </c>
      <c r="D54" s="30">
        <v>5700</v>
      </c>
      <c r="E54" s="30">
        <v>5750</v>
      </c>
      <c r="F54" s="31"/>
      <c r="G54" s="31"/>
      <c r="H54" s="120">
        <v>4.651</v>
      </c>
      <c r="I54" s="120">
        <v>6.9</v>
      </c>
      <c r="J54" s="120"/>
      <c r="K54" s="32"/>
    </row>
    <row r="55" spans="1:11" s="33" customFormat="1" ht="11.25" customHeight="1">
      <c r="A55" s="35" t="s">
        <v>43</v>
      </c>
      <c r="B55" s="29"/>
      <c r="C55" s="30">
        <v>5454</v>
      </c>
      <c r="D55" s="30">
        <v>3707</v>
      </c>
      <c r="E55" s="30">
        <v>3800</v>
      </c>
      <c r="F55" s="31"/>
      <c r="G55" s="31"/>
      <c r="H55" s="120">
        <v>5.45</v>
      </c>
      <c r="I55" s="120">
        <v>4.448</v>
      </c>
      <c r="J55" s="120"/>
      <c r="K55" s="32"/>
    </row>
    <row r="56" spans="1:11" s="33" customFormat="1" ht="11.25" customHeight="1">
      <c r="A56" s="35" t="s">
        <v>44</v>
      </c>
      <c r="B56" s="29"/>
      <c r="C56" s="30">
        <v>5079</v>
      </c>
      <c r="D56" s="30">
        <v>3660</v>
      </c>
      <c r="E56" s="30">
        <v>4000</v>
      </c>
      <c r="F56" s="31"/>
      <c r="G56" s="31"/>
      <c r="H56" s="120">
        <v>7.5</v>
      </c>
      <c r="I56" s="120">
        <v>3.8</v>
      </c>
      <c r="J56" s="120"/>
      <c r="K56" s="32"/>
    </row>
    <row r="57" spans="1:11" s="33" customFormat="1" ht="11.25" customHeight="1">
      <c r="A57" s="35" t="s">
        <v>45</v>
      </c>
      <c r="B57" s="29"/>
      <c r="C57" s="30">
        <v>4550</v>
      </c>
      <c r="D57" s="30">
        <v>6378</v>
      </c>
      <c r="E57" s="30">
        <v>6378</v>
      </c>
      <c r="F57" s="31"/>
      <c r="G57" s="31"/>
      <c r="H57" s="120">
        <v>4.514</v>
      </c>
      <c r="I57" s="120">
        <v>7.6536</v>
      </c>
      <c r="J57" s="120"/>
      <c r="K57" s="32"/>
    </row>
    <row r="58" spans="1:11" s="33" customFormat="1" ht="11.25" customHeight="1">
      <c r="A58" s="35" t="s">
        <v>46</v>
      </c>
      <c r="B58" s="29"/>
      <c r="C58" s="30">
        <v>9747</v>
      </c>
      <c r="D58" s="30">
        <v>8885</v>
      </c>
      <c r="E58" s="30">
        <v>9157</v>
      </c>
      <c r="F58" s="31"/>
      <c r="G58" s="31"/>
      <c r="H58" s="120">
        <v>8.827</v>
      </c>
      <c r="I58" s="120">
        <v>10.225</v>
      </c>
      <c r="J58" s="120"/>
      <c r="K58" s="32"/>
    </row>
    <row r="59" spans="1:11" s="42" customFormat="1" ht="11.25" customHeight="1">
      <c r="A59" s="36" t="s">
        <v>47</v>
      </c>
      <c r="B59" s="37"/>
      <c r="C59" s="38">
        <v>30597</v>
      </c>
      <c r="D59" s="38">
        <v>28330</v>
      </c>
      <c r="E59" s="38">
        <v>29085</v>
      </c>
      <c r="F59" s="39">
        <f>IF(D59&gt;0,100*E59/D59,0)</f>
        <v>102.66501941404871</v>
      </c>
      <c r="G59" s="40"/>
      <c r="H59" s="121">
        <v>30.942</v>
      </c>
      <c r="I59" s="122">
        <v>33.0266</v>
      </c>
      <c r="J59" s="12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0"/>
      <c r="I60" s="120"/>
      <c r="J60" s="120"/>
      <c r="K60" s="32"/>
    </row>
    <row r="61" spans="1:11" s="33" customFormat="1" ht="11.25" customHeight="1">
      <c r="A61" s="35" t="s">
        <v>48</v>
      </c>
      <c r="B61" s="29"/>
      <c r="C61" s="30">
        <v>284</v>
      </c>
      <c r="D61" s="30">
        <v>280</v>
      </c>
      <c r="E61" s="30">
        <v>169.4</v>
      </c>
      <c r="F61" s="31"/>
      <c r="G61" s="31"/>
      <c r="H61" s="120">
        <v>0.175</v>
      </c>
      <c r="I61" s="120">
        <v>0.18</v>
      </c>
      <c r="J61" s="120"/>
      <c r="K61" s="32"/>
    </row>
    <row r="62" spans="1:11" s="33" customFormat="1" ht="11.25" customHeight="1">
      <c r="A62" s="35" t="s">
        <v>49</v>
      </c>
      <c r="B62" s="29"/>
      <c r="C62" s="30">
        <v>40</v>
      </c>
      <c r="D62" s="30">
        <v>40</v>
      </c>
      <c r="E62" s="30">
        <v>50</v>
      </c>
      <c r="F62" s="31"/>
      <c r="G62" s="31"/>
      <c r="H62" s="120">
        <v>0.017</v>
      </c>
      <c r="I62" s="120">
        <v>0.022</v>
      </c>
      <c r="J62" s="120"/>
      <c r="K62" s="32"/>
    </row>
    <row r="63" spans="1:11" s="33" customFormat="1" ht="11.25" customHeight="1">
      <c r="A63" s="35" t="s">
        <v>50</v>
      </c>
      <c r="B63" s="29"/>
      <c r="C63" s="30">
        <v>233</v>
      </c>
      <c r="D63" s="30">
        <v>221</v>
      </c>
      <c r="E63" s="30">
        <v>84</v>
      </c>
      <c r="F63" s="31"/>
      <c r="G63" s="31"/>
      <c r="H63" s="120">
        <v>0.044</v>
      </c>
      <c r="I63" s="120">
        <v>0.144</v>
      </c>
      <c r="J63" s="120"/>
      <c r="K63" s="32"/>
    </row>
    <row r="64" spans="1:11" s="42" customFormat="1" ht="11.25" customHeight="1">
      <c r="A64" s="36" t="s">
        <v>51</v>
      </c>
      <c r="B64" s="37"/>
      <c r="C64" s="38">
        <v>557</v>
      </c>
      <c r="D64" s="38">
        <v>541</v>
      </c>
      <c r="E64" s="38">
        <v>303.4</v>
      </c>
      <c r="F64" s="39">
        <f>IF(D64&gt;0,100*E64/D64,0)</f>
        <v>56.08133086876155</v>
      </c>
      <c r="G64" s="40"/>
      <c r="H64" s="121">
        <v>0.236</v>
      </c>
      <c r="I64" s="122">
        <v>0.346</v>
      </c>
      <c r="J64" s="12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0"/>
      <c r="I65" s="120"/>
      <c r="J65" s="120"/>
      <c r="K65" s="32"/>
    </row>
    <row r="66" spans="1:11" s="42" customFormat="1" ht="11.25" customHeight="1">
      <c r="A66" s="36" t="s">
        <v>52</v>
      </c>
      <c r="B66" s="37"/>
      <c r="C66" s="38">
        <v>379</v>
      </c>
      <c r="D66" s="38">
        <v>75</v>
      </c>
      <c r="E66" s="38">
        <v>87</v>
      </c>
      <c r="F66" s="39">
        <f>IF(D66&gt;0,100*E66/D66,0)</f>
        <v>116</v>
      </c>
      <c r="G66" s="40"/>
      <c r="H66" s="121">
        <v>0.181</v>
      </c>
      <c r="I66" s="122">
        <v>0.317</v>
      </c>
      <c r="J66" s="12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0"/>
      <c r="I67" s="120"/>
      <c r="J67" s="120"/>
      <c r="K67" s="32"/>
    </row>
    <row r="68" spans="1:11" s="33" customFormat="1" ht="11.25" customHeight="1">
      <c r="A68" s="35" t="s">
        <v>53</v>
      </c>
      <c r="B68" s="29"/>
      <c r="C68" s="30">
        <v>1900</v>
      </c>
      <c r="D68" s="30">
        <v>500</v>
      </c>
      <c r="E68" s="30">
        <v>1000</v>
      </c>
      <c r="F68" s="31"/>
      <c r="G68" s="31"/>
      <c r="H68" s="120">
        <v>1.493</v>
      </c>
      <c r="I68" s="120">
        <v>0.35</v>
      </c>
      <c r="J68" s="120"/>
      <c r="K68" s="32"/>
    </row>
    <row r="69" spans="1:11" s="33" customFormat="1" ht="11.25" customHeight="1">
      <c r="A69" s="35" t="s">
        <v>54</v>
      </c>
      <c r="B69" s="29"/>
      <c r="C69" s="30">
        <v>250</v>
      </c>
      <c r="D69" s="30">
        <v>70</v>
      </c>
      <c r="E69" s="30">
        <v>100</v>
      </c>
      <c r="F69" s="31"/>
      <c r="G69" s="31"/>
      <c r="H69" s="120">
        <v>0.143</v>
      </c>
      <c r="I69" s="120">
        <v>0.05</v>
      </c>
      <c r="J69" s="120"/>
      <c r="K69" s="32"/>
    </row>
    <row r="70" spans="1:11" s="42" customFormat="1" ht="11.25" customHeight="1">
      <c r="A70" s="36" t="s">
        <v>55</v>
      </c>
      <c r="B70" s="37"/>
      <c r="C70" s="38">
        <v>2150</v>
      </c>
      <c r="D70" s="38">
        <v>570</v>
      </c>
      <c r="E70" s="38">
        <v>1100</v>
      </c>
      <c r="F70" s="39">
        <f>IF(D70&gt;0,100*E70/D70,0)</f>
        <v>192.98245614035088</v>
      </c>
      <c r="G70" s="40"/>
      <c r="H70" s="121">
        <v>1.6360000000000001</v>
      </c>
      <c r="I70" s="122">
        <v>0.4</v>
      </c>
      <c r="J70" s="12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0"/>
      <c r="I71" s="120"/>
      <c r="J71" s="120"/>
      <c r="K71" s="32"/>
    </row>
    <row r="72" spans="1:11" s="33" customFormat="1" ht="11.25" customHeight="1">
      <c r="A72" s="35" t="s">
        <v>56</v>
      </c>
      <c r="B72" s="29"/>
      <c r="C72" s="30">
        <v>72</v>
      </c>
      <c r="D72" s="30">
        <v>32</v>
      </c>
      <c r="E72" s="30">
        <v>31</v>
      </c>
      <c r="F72" s="31"/>
      <c r="G72" s="31"/>
      <c r="H72" s="120">
        <v>0.05</v>
      </c>
      <c r="I72" s="120">
        <v>0.003</v>
      </c>
      <c r="J72" s="120"/>
      <c r="K72" s="32"/>
    </row>
    <row r="73" spans="1:11" s="33" customFormat="1" ht="11.25" customHeight="1">
      <c r="A73" s="35" t="s">
        <v>57</v>
      </c>
      <c r="B73" s="29"/>
      <c r="C73" s="30">
        <v>846</v>
      </c>
      <c r="D73" s="30">
        <v>1532</v>
      </c>
      <c r="E73" s="30">
        <v>1530</v>
      </c>
      <c r="F73" s="31"/>
      <c r="G73" s="31"/>
      <c r="H73" s="120">
        <v>0.9</v>
      </c>
      <c r="I73" s="120">
        <v>1.8</v>
      </c>
      <c r="J73" s="120"/>
      <c r="K73" s="32"/>
    </row>
    <row r="74" spans="1:11" s="33" customFormat="1" ht="11.25" customHeight="1">
      <c r="A74" s="35" t="s">
        <v>58</v>
      </c>
      <c r="B74" s="29"/>
      <c r="C74" s="30">
        <v>416</v>
      </c>
      <c r="D74" s="30">
        <v>395</v>
      </c>
      <c r="E74" s="30">
        <v>395</v>
      </c>
      <c r="F74" s="31"/>
      <c r="G74" s="31"/>
      <c r="H74" s="120">
        <v>0.208</v>
      </c>
      <c r="I74" s="120">
        <v>0.375</v>
      </c>
      <c r="J74" s="120"/>
      <c r="K74" s="32"/>
    </row>
    <row r="75" spans="1:11" s="33" customFormat="1" ht="11.25" customHeight="1">
      <c r="A75" s="35" t="s">
        <v>59</v>
      </c>
      <c r="B75" s="29"/>
      <c r="C75" s="30">
        <v>1455</v>
      </c>
      <c r="D75" s="30">
        <v>991.998</v>
      </c>
      <c r="E75" s="30">
        <v>1099</v>
      </c>
      <c r="F75" s="31"/>
      <c r="G75" s="31"/>
      <c r="H75" s="120">
        <v>0.428</v>
      </c>
      <c r="I75" s="120">
        <v>0.53</v>
      </c>
      <c r="J75" s="120"/>
      <c r="K75" s="32"/>
    </row>
    <row r="76" spans="1:11" s="33" customFormat="1" ht="11.25" customHeight="1">
      <c r="A76" s="35" t="s">
        <v>60</v>
      </c>
      <c r="B76" s="29"/>
      <c r="C76" s="30">
        <v>98</v>
      </c>
      <c r="D76" s="30">
        <v>100</v>
      </c>
      <c r="E76" s="30">
        <v>100</v>
      </c>
      <c r="F76" s="31"/>
      <c r="G76" s="31"/>
      <c r="H76" s="120">
        <v>0.083</v>
      </c>
      <c r="I76" s="120">
        <v>0.1</v>
      </c>
      <c r="J76" s="120"/>
      <c r="K76" s="32"/>
    </row>
    <row r="77" spans="1:11" s="33" customFormat="1" ht="11.25" customHeight="1">
      <c r="A77" s="35" t="s">
        <v>61</v>
      </c>
      <c r="B77" s="29"/>
      <c r="C77" s="30">
        <v>338</v>
      </c>
      <c r="D77" s="30">
        <v>394</v>
      </c>
      <c r="E77" s="30">
        <v>200</v>
      </c>
      <c r="F77" s="31"/>
      <c r="G77" s="31"/>
      <c r="H77" s="120">
        <v>0.338</v>
      </c>
      <c r="I77" s="120">
        <v>0.345</v>
      </c>
      <c r="J77" s="120"/>
      <c r="K77" s="32"/>
    </row>
    <row r="78" spans="1:11" s="33" customFormat="1" ht="11.25" customHeight="1">
      <c r="A78" s="35" t="s">
        <v>62</v>
      </c>
      <c r="B78" s="29"/>
      <c r="C78" s="30">
        <v>2351</v>
      </c>
      <c r="D78" s="30">
        <v>2340</v>
      </c>
      <c r="E78" s="30">
        <v>2340</v>
      </c>
      <c r="F78" s="31"/>
      <c r="G78" s="31"/>
      <c r="H78" s="120">
        <v>2.933</v>
      </c>
      <c r="I78" s="120">
        <v>2.34</v>
      </c>
      <c r="J78" s="120"/>
      <c r="K78" s="32"/>
    </row>
    <row r="79" spans="1:11" s="33" customFormat="1" ht="11.25" customHeight="1">
      <c r="A79" s="35" t="s">
        <v>63</v>
      </c>
      <c r="B79" s="29"/>
      <c r="C79" s="30">
        <v>745</v>
      </c>
      <c r="D79" s="30">
        <v>1234</v>
      </c>
      <c r="E79" s="30">
        <v>437</v>
      </c>
      <c r="F79" s="31"/>
      <c r="G79" s="31"/>
      <c r="H79" s="120">
        <v>0.5</v>
      </c>
      <c r="I79" s="120">
        <v>0.817</v>
      </c>
      <c r="J79" s="120"/>
      <c r="K79" s="32"/>
    </row>
    <row r="80" spans="1:11" s="42" customFormat="1" ht="11.25" customHeight="1">
      <c r="A80" s="43" t="s">
        <v>64</v>
      </c>
      <c r="B80" s="37"/>
      <c r="C80" s="38">
        <v>6321</v>
      </c>
      <c r="D80" s="38">
        <v>7018.998</v>
      </c>
      <c r="E80" s="38">
        <v>6132</v>
      </c>
      <c r="F80" s="39">
        <f>IF(D80&gt;0,100*E80/D80,0)</f>
        <v>87.362897097278</v>
      </c>
      <c r="G80" s="40"/>
      <c r="H80" s="121">
        <v>5.44</v>
      </c>
      <c r="I80" s="122">
        <v>6.31</v>
      </c>
      <c r="J80" s="12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0"/>
      <c r="I81" s="120"/>
      <c r="J81" s="120"/>
      <c r="K81" s="32"/>
    </row>
    <row r="82" spans="1:11" s="33" customFormat="1" ht="11.25" customHeight="1">
      <c r="A82" s="35" t="s">
        <v>65</v>
      </c>
      <c r="B82" s="29"/>
      <c r="C82" s="30">
        <v>1</v>
      </c>
      <c r="D82" s="30"/>
      <c r="E82" s="30"/>
      <c r="F82" s="31"/>
      <c r="G82" s="31"/>
      <c r="H82" s="120"/>
      <c r="I82" s="120"/>
      <c r="J82" s="120"/>
      <c r="K82" s="32"/>
    </row>
    <row r="83" spans="1:11" s="33" customFormat="1" ht="11.25" customHeight="1">
      <c r="A83" s="35" t="s">
        <v>66</v>
      </c>
      <c r="B83" s="29"/>
      <c r="C83" s="30">
        <v>4</v>
      </c>
      <c r="D83" s="30"/>
      <c r="E83" s="30"/>
      <c r="F83" s="31"/>
      <c r="G83" s="31"/>
      <c r="H83" s="120"/>
      <c r="I83" s="120"/>
      <c r="J83" s="120"/>
      <c r="K83" s="32"/>
    </row>
    <row r="84" spans="1:11" s="42" customFormat="1" ht="11.25" customHeight="1">
      <c r="A84" s="36" t="s">
        <v>67</v>
      </c>
      <c r="B84" s="37"/>
      <c r="C84" s="38">
        <v>5</v>
      </c>
      <c r="D84" s="38"/>
      <c r="E84" s="38"/>
      <c r="F84" s="39"/>
      <c r="G84" s="40"/>
      <c r="H84" s="121"/>
      <c r="I84" s="122"/>
      <c r="J84" s="12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0"/>
      <c r="I85" s="120"/>
      <c r="J85" s="12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3"/>
      <c r="I86" s="124"/>
      <c r="J86" s="124"/>
      <c r="K86" s="50"/>
    </row>
    <row r="87" spans="1:11" s="42" customFormat="1" ht="11.25" customHeight="1">
      <c r="A87" s="51" t="s">
        <v>68</v>
      </c>
      <c r="B87" s="52"/>
      <c r="C87" s="53">
        <v>106127</v>
      </c>
      <c r="D87" s="53">
        <v>91410.99799999999</v>
      </c>
      <c r="E87" s="53">
        <v>88662.4</v>
      </c>
      <c r="F87" s="54">
        <f>IF(D87&gt;0,100*E87/D87,0)</f>
        <v>96.99314299139367</v>
      </c>
      <c r="G87" s="40"/>
      <c r="H87" s="125">
        <v>86.999</v>
      </c>
      <c r="I87" s="126">
        <v>111.44660000000002</v>
      </c>
      <c r="J87" s="12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3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zoomScale="90" zoomScaleNormal="90" zoomScalePageLayoutView="0" workbookViewId="0" topLeftCell="A1">
      <selection activeCell="M75" sqref="M7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200" t="s">
        <v>70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4" t="s">
        <v>3</v>
      </c>
      <c r="D4" s="195"/>
      <c r="E4" s="195"/>
      <c r="F4" s="196"/>
      <c r="G4" s="9"/>
      <c r="H4" s="197" t="s">
        <v>4</v>
      </c>
      <c r="I4" s="198"/>
      <c r="J4" s="198"/>
      <c r="K4" s="19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254</v>
      </c>
      <c r="D7" s="21" t="s">
        <v>7</v>
      </c>
      <c r="E7" s="21">
        <v>2</v>
      </c>
      <c r="F7" s="22" t="str">
        <f>CONCATENATE(D6,"=100")</f>
        <v>2016=100</v>
      </c>
      <c r="G7" s="23"/>
      <c r="H7" s="20" t="s">
        <v>254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0"/>
      <c r="I9" s="120"/>
      <c r="J9" s="120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0"/>
      <c r="I10" s="120"/>
      <c r="J10" s="120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20"/>
      <c r="I11" s="120"/>
      <c r="J11" s="120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20"/>
      <c r="I12" s="120"/>
      <c r="J12" s="120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1"/>
      <c r="I13" s="122"/>
      <c r="J13" s="12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0"/>
      <c r="I14" s="120"/>
      <c r="J14" s="120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1"/>
      <c r="I15" s="122"/>
      <c r="J15" s="12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0"/>
      <c r="I16" s="120"/>
      <c r="J16" s="120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1"/>
      <c r="I17" s="122"/>
      <c r="J17" s="12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0"/>
      <c r="I18" s="120"/>
      <c r="J18" s="120"/>
      <c r="K18" s="32"/>
    </row>
    <row r="19" spans="1:11" s="33" customFormat="1" ht="11.25" customHeight="1">
      <c r="A19" s="28" t="s">
        <v>15</v>
      </c>
      <c r="B19" s="29"/>
      <c r="C19" s="30">
        <v>6</v>
      </c>
      <c r="D19" s="30">
        <v>3</v>
      </c>
      <c r="E19" s="30">
        <v>3</v>
      </c>
      <c r="F19" s="31"/>
      <c r="G19" s="31"/>
      <c r="H19" s="120">
        <v>0.01</v>
      </c>
      <c r="I19" s="120">
        <v>0.004</v>
      </c>
      <c r="J19" s="120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0"/>
      <c r="I20" s="120"/>
      <c r="J20" s="120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0"/>
      <c r="I21" s="120"/>
      <c r="J21" s="120"/>
      <c r="K21" s="32"/>
    </row>
    <row r="22" spans="1:11" s="42" customFormat="1" ht="11.25" customHeight="1">
      <c r="A22" s="36" t="s">
        <v>18</v>
      </c>
      <c r="B22" s="37"/>
      <c r="C22" s="38">
        <v>6</v>
      </c>
      <c r="D22" s="38">
        <v>3</v>
      </c>
      <c r="E22" s="38">
        <v>3</v>
      </c>
      <c r="F22" s="39">
        <f>IF(D22&gt;0,100*E22/D22,0)</f>
        <v>100</v>
      </c>
      <c r="G22" s="40"/>
      <c r="H22" s="121">
        <v>0.01</v>
      </c>
      <c r="I22" s="122">
        <v>0.004</v>
      </c>
      <c r="J22" s="12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0"/>
      <c r="I23" s="120"/>
      <c r="J23" s="120"/>
      <c r="K23" s="32"/>
    </row>
    <row r="24" spans="1:11" s="42" customFormat="1" ht="11.25" customHeight="1">
      <c r="A24" s="36" t="s">
        <v>19</v>
      </c>
      <c r="B24" s="37"/>
      <c r="C24" s="38">
        <v>2</v>
      </c>
      <c r="D24" s="38">
        <v>20</v>
      </c>
      <c r="E24" s="38">
        <v>12</v>
      </c>
      <c r="F24" s="39">
        <f>IF(D24&gt;0,100*E24/D24,0)</f>
        <v>60</v>
      </c>
      <c r="G24" s="40"/>
      <c r="H24" s="121">
        <v>0.002</v>
      </c>
      <c r="I24" s="122">
        <v>0.012</v>
      </c>
      <c r="J24" s="12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0"/>
      <c r="I25" s="120"/>
      <c r="J25" s="120"/>
      <c r="K25" s="32"/>
    </row>
    <row r="26" spans="1:11" s="42" customFormat="1" ht="11.25" customHeight="1">
      <c r="A26" s="36" t="s">
        <v>20</v>
      </c>
      <c r="B26" s="37"/>
      <c r="C26" s="38">
        <v>27</v>
      </c>
      <c r="D26" s="38">
        <v>15</v>
      </c>
      <c r="E26" s="38">
        <v>25</v>
      </c>
      <c r="F26" s="39">
        <f>IF(D26&gt;0,100*E26/D26,0)</f>
        <v>166.66666666666666</v>
      </c>
      <c r="G26" s="40"/>
      <c r="H26" s="121">
        <v>0.022</v>
      </c>
      <c r="I26" s="122">
        <v>0.02</v>
      </c>
      <c r="J26" s="12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0"/>
      <c r="I27" s="120"/>
      <c r="J27" s="120"/>
      <c r="K27" s="32"/>
    </row>
    <row r="28" spans="1:11" s="33" customFormat="1" ht="11.25" customHeight="1">
      <c r="A28" s="35" t="s">
        <v>21</v>
      </c>
      <c r="B28" s="29"/>
      <c r="C28" s="30">
        <v>233</v>
      </c>
      <c r="D28" s="30">
        <v>243</v>
      </c>
      <c r="E28" s="30">
        <v>50</v>
      </c>
      <c r="F28" s="31"/>
      <c r="G28" s="31"/>
      <c r="H28" s="120">
        <v>0.252</v>
      </c>
      <c r="I28" s="120">
        <v>0.311</v>
      </c>
      <c r="J28" s="120"/>
      <c r="K28" s="32"/>
    </row>
    <row r="29" spans="1:11" s="33" customFormat="1" ht="11.25" customHeight="1">
      <c r="A29" s="35" t="s">
        <v>22</v>
      </c>
      <c r="B29" s="29"/>
      <c r="C29" s="30">
        <v>458</v>
      </c>
      <c r="D29" s="30">
        <v>291</v>
      </c>
      <c r="E29" s="30">
        <v>268</v>
      </c>
      <c r="F29" s="31"/>
      <c r="G29" s="31"/>
      <c r="H29" s="120">
        <v>0.24</v>
      </c>
      <c r="I29" s="120">
        <v>0.122</v>
      </c>
      <c r="J29" s="120"/>
      <c r="K29" s="32"/>
    </row>
    <row r="30" spans="1:11" s="33" customFormat="1" ht="11.25" customHeight="1">
      <c r="A30" s="35" t="s">
        <v>23</v>
      </c>
      <c r="B30" s="29"/>
      <c r="C30" s="30">
        <v>747</v>
      </c>
      <c r="D30" s="30">
        <v>747</v>
      </c>
      <c r="E30" s="30">
        <v>747</v>
      </c>
      <c r="F30" s="31"/>
      <c r="G30" s="31"/>
      <c r="H30" s="120">
        <v>1.464</v>
      </c>
      <c r="I30" s="120">
        <v>1.466</v>
      </c>
      <c r="J30" s="120"/>
      <c r="K30" s="32"/>
    </row>
    <row r="31" spans="1:11" s="42" customFormat="1" ht="11.25" customHeight="1">
      <c r="A31" s="43" t="s">
        <v>24</v>
      </c>
      <c r="B31" s="37"/>
      <c r="C31" s="38">
        <v>1438</v>
      </c>
      <c r="D31" s="38">
        <v>1281</v>
      </c>
      <c r="E31" s="38">
        <v>1065</v>
      </c>
      <c r="F31" s="39">
        <f>IF(D31&gt;0,100*E31/D31,0)</f>
        <v>83.13817330210773</v>
      </c>
      <c r="G31" s="40"/>
      <c r="H31" s="121">
        <v>1.956</v>
      </c>
      <c r="I31" s="122">
        <v>1.899</v>
      </c>
      <c r="J31" s="12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0"/>
      <c r="I32" s="120"/>
      <c r="J32" s="120"/>
      <c r="K32" s="32"/>
    </row>
    <row r="33" spans="1:11" s="33" customFormat="1" ht="11.25" customHeight="1">
      <c r="A33" s="35" t="s">
        <v>25</v>
      </c>
      <c r="B33" s="29"/>
      <c r="C33" s="30">
        <v>122</v>
      </c>
      <c r="D33" s="30">
        <v>119</v>
      </c>
      <c r="E33" s="30">
        <v>120</v>
      </c>
      <c r="F33" s="31"/>
      <c r="G33" s="31"/>
      <c r="H33" s="120">
        <v>0.114</v>
      </c>
      <c r="I33" s="120">
        <v>0.135</v>
      </c>
      <c r="J33" s="120"/>
      <c r="K33" s="32"/>
    </row>
    <row r="34" spans="1:11" s="33" customFormat="1" ht="11.25" customHeight="1">
      <c r="A34" s="35" t="s">
        <v>26</v>
      </c>
      <c r="B34" s="29"/>
      <c r="C34" s="30">
        <v>2</v>
      </c>
      <c r="D34" s="30"/>
      <c r="E34" s="30"/>
      <c r="F34" s="31"/>
      <c r="G34" s="31"/>
      <c r="H34" s="120">
        <v>0.003</v>
      </c>
      <c r="I34" s="120"/>
      <c r="J34" s="120"/>
      <c r="K34" s="32"/>
    </row>
    <row r="35" spans="1:11" s="33" customFormat="1" ht="11.25" customHeight="1">
      <c r="A35" s="35" t="s">
        <v>27</v>
      </c>
      <c r="B35" s="29"/>
      <c r="C35" s="30">
        <v>25</v>
      </c>
      <c r="D35" s="30">
        <v>20</v>
      </c>
      <c r="E35" s="30">
        <v>20</v>
      </c>
      <c r="F35" s="31"/>
      <c r="G35" s="31"/>
      <c r="H35" s="120">
        <v>0.019</v>
      </c>
      <c r="I35" s="120">
        <v>0.018</v>
      </c>
      <c r="J35" s="120"/>
      <c r="K35" s="32"/>
    </row>
    <row r="36" spans="1:11" s="33" customFormat="1" ht="11.25" customHeight="1">
      <c r="A36" s="35" t="s">
        <v>28</v>
      </c>
      <c r="B36" s="29"/>
      <c r="C36" s="30">
        <v>20</v>
      </c>
      <c r="D36" s="30">
        <v>33</v>
      </c>
      <c r="E36" s="30">
        <v>32</v>
      </c>
      <c r="F36" s="31"/>
      <c r="G36" s="31"/>
      <c r="H36" s="120">
        <v>0.016</v>
      </c>
      <c r="I36" s="120">
        <v>0.026</v>
      </c>
      <c r="J36" s="120"/>
      <c r="K36" s="32"/>
    </row>
    <row r="37" spans="1:11" s="42" customFormat="1" ht="11.25" customHeight="1">
      <c r="A37" s="36" t="s">
        <v>29</v>
      </c>
      <c r="B37" s="37"/>
      <c r="C37" s="38">
        <v>169</v>
      </c>
      <c r="D37" s="38">
        <v>172</v>
      </c>
      <c r="E37" s="38">
        <v>172</v>
      </c>
      <c r="F37" s="39">
        <f>IF(D37&gt;0,100*E37/D37,0)</f>
        <v>100</v>
      </c>
      <c r="G37" s="40"/>
      <c r="H37" s="121">
        <v>0.15200000000000002</v>
      </c>
      <c r="I37" s="122">
        <v>0.179</v>
      </c>
      <c r="J37" s="12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0"/>
      <c r="I38" s="120"/>
      <c r="J38" s="120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21"/>
      <c r="I39" s="122"/>
      <c r="J39" s="12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0"/>
      <c r="I40" s="120"/>
      <c r="J40" s="120"/>
      <c r="K40" s="32"/>
    </row>
    <row r="41" spans="1:11" s="33" customFormat="1" ht="11.25" customHeight="1">
      <c r="A41" s="28" t="s">
        <v>31</v>
      </c>
      <c r="B41" s="29"/>
      <c r="C41" s="30">
        <v>74</v>
      </c>
      <c r="D41" s="30">
        <v>85</v>
      </c>
      <c r="E41" s="30">
        <v>80</v>
      </c>
      <c r="F41" s="31"/>
      <c r="G41" s="31"/>
      <c r="H41" s="120">
        <v>0.056</v>
      </c>
      <c r="I41" s="120">
        <v>0.116</v>
      </c>
      <c r="J41" s="120"/>
      <c r="K41" s="32"/>
    </row>
    <row r="42" spans="1:11" s="33" customFormat="1" ht="11.25" customHeight="1">
      <c r="A42" s="35" t="s">
        <v>32</v>
      </c>
      <c r="B42" s="29"/>
      <c r="C42" s="30">
        <v>3160</v>
      </c>
      <c r="D42" s="30">
        <v>3240</v>
      </c>
      <c r="E42" s="30">
        <v>3250</v>
      </c>
      <c r="F42" s="31"/>
      <c r="G42" s="31"/>
      <c r="H42" s="120">
        <v>3.155</v>
      </c>
      <c r="I42" s="120">
        <v>4.536</v>
      </c>
      <c r="J42" s="120"/>
      <c r="K42" s="32"/>
    </row>
    <row r="43" spans="1:11" s="33" customFormat="1" ht="11.25" customHeight="1">
      <c r="A43" s="35" t="s">
        <v>33</v>
      </c>
      <c r="B43" s="29"/>
      <c r="C43" s="30">
        <v>40</v>
      </c>
      <c r="D43" s="30">
        <v>2</v>
      </c>
      <c r="E43" s="30">
        <v>2</v>
      </c>
      <c r="F43" s="31"/>
      <c r="G43" s="31"/>
      <c r="H43" s="120">
        <v>0.016</v>
      </c>
      <c r="I43" s="120">
        <v>0.002</v>
      </c>
      <c r="J43" s="120"/>
      <c r="K43" s="32"/>
    </row>
    <row r="44" spans="1:11" s="33" customFormat="1" ht="11.25" customHeight="1">
      <c r="A44" s="35" t="s">
        <v>34</v>
      </c>
      <c r="B44" s="29"/>
      <c r="C44" s="30">
        <v>255</v>
      </c>
      <c r="D44" s="30">
        <v>209</v>
      </c>
      <c r="E44" s="30">
        <v>200</v>
      </c>
      <c r="F44" s="31"/>
      <c r="G44" s="31"/>
      <c r="H44" s="120">
        <v>0.179</v>
      </c>
      <c r="I44" s="120">
        <v>0.418</v>
      </c>
      <c r="J44" s="120"/>
      <c r="K44" s="32"/>
    </row>
    <row r="45" spans="1:11" s="33" customFormat="1" ht="11.25" customHeight="1">
      <c r="A45" s="35" t="s">
        <v>35</v>
      </c>
      <c r="B45" s="29"/>
      <c r="C45" s="30">
        <v>7</v>
      </c>
      <c r="D45" s="30">
        <v>426</v>
      </c>
      <c r="E45" s="30">
        <v>400</v>
      </c>
      <c r="F45" s="31"/>
      <c r="G45" s="31"/>
      <c r="H45" s="120">
        <v>0.005</v>
      </c>
      <c r="I45" s="120">
        <v>0.383</v>
      </c>
      <c r="J45" s="120"/>
      <c r="K45" s="32"/>
    </row>
    <row r="46" spans="1:11" s="33" customFormat="1" ht="11.25" customHeight="1">
      <c r="A46" s="35" t="s">
        <v>36</v>
      </c>
      <c r="B46" s="29"/>
      <c r="C46" s="30">
        <v>293</v>
      </c>
      <c r="D46" s="30">
        <v>426</v>
      </c>
      <c r="E46" s="30">
        <v>400</v>
      </c>
      <c r="F46" s="31"/>
      <c r="G46" s="31"/>
      <c r="H46" s="120">
        <v>0.234</v>
      </c>
      <c r="I46" s="120">
        <v>0.426</v>
      </c>
      <c r="J46" s="120"/>
      <c r="K46" s="32"/>
    </row>
    <row r="47" spans="1:11" s="33" customFormat="1" ht="11.25" customHeight="1">
      <c r="A47" s="35" t="s">
        <v>37</v>
      </c>
      <c r="B47" s="29"/>
      <c r="C47" s="30">
        <v>2513</v>
      </c>
      <c r="D47" s="30">
        <v>2603</v>
      </c>
      <c r="E47" s="30">
        <v>2660</v>
      </c>
      <c r="F47" s="31"/>
      <c r="G47" s="31"/>
      <c r="H47" s="120">
        <v>2.396</v>
      </c>
      <c r="I47" s="120">
        <v>4.174</v>
      </c>
      <c r="J47" s="120"/>
      <c r="K47" s="32"/>
    </row>
    <row r="48" spans="1:11" s="33" customFormat="1" ht="11.25" customHeight="1">
      <c r="A48" s="35" t="s">
        <v>38</v>
      </c>
      <c r="B48" s="29"/>
      <c r="C48" s="30">
        <v>3654</v>
      </c>
      <c r="D48" s="30">
        <v>3716</v>
      </c>
      <c r="E48" s="30">
        <v>3650</v>
      </c>
      <c r="F48" s="31"/>
      <c r="G48" s="31"/>
      <c r="H48" s="120">
        <v>2.287</v>
      </c>
      <c r="I48" s="120">
        <v>5.65</v>
      </c>
      <c r="J48" s="120"/>
      <c r="K48" s="32"/>
    </row>
    <row r="49" spans="1:11" s="33" customFormat="1" ht="11.25" customHeight="1">
      <c r="A49" s="35" t="s">
        <v>39</v>
      </c>
      <c r="B49" s="29"/>
      <c r="C49" s="30">
        <v>917</v>
      </c>
      <c r="D49" s="30">
        <v>588</v>
      </c>
      <c r="E49" s="30">
        <v>560</v>
      </c>
      <c r="F49" s="31"/>
      <c r="G49" s="31"/>
      <c r="H49" s="120">
        <v>0.527</v>
      </c>
      <c r="I49" s="120">
        <v>0.494</v>
      </c>
      <c r="J49" s="120"/>
      <c r="K49" s="32"/>
    </row>
    <row r="50" spans="1:11" s="42" customFormat="1" ht="11.25" customHeight="1">
      <c r="A50" s="43" t="s">
        <v>40</v>
      </c>
      <c r="B50" s="37"/>
      <c r="C50" s="38">
        <v>10913</v>
      </c>
      <c r="D50" s="38">
        <v>11295</v>
      </c>
      <c r="E50" s="38">
        <v>11202</v>
      </c>
      <c r="F50" s="39">
        <f>IF(D50&gt;0,100*E50/D50,0)</f>
        <v>99.17662682602922</v>
      </c>
      <c r="G50" s="40"/>
      <c r="H50" s="121">
        <v>8.855</v>
      </c>
      <c r="I50" s="122">
        <v>16.199</v>
      </c>
      <c r="J50" s="12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0"/>
      <c r="I51" s="120"/>
      <c r="J51" s="120"/>
      <c r="K51" s="32"/>
    </row>
    <row r="52" spans="1:11" s="42" customFormat="1" ht="11.25" customHeight="1">
      <c r="A52" s="36" t="s">
        <v>41</v>
      </c>
      <c r="B52" s="37"/>
      <c r="C52" s="38">
        <v>2305</v>
      </c>
      <c r="D52" s="38">
        <v>897</v>
      </c>
      <c r="E52" s="38">
        <v>897</v>
      </c>
      <c r="F52" s="39">
        <f>IF(D52&gt;0,100*E52/D52,0)</f>
        <v>100</v>
      </c>
      <c r="G52" s="40"/>
      <c r="H52" s="121">
        <v>2.654</v>
      </c>
      <c r="I52" s="122">
        <v>0.804</v>
      </c>
      <c r="J52" s="12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0"/>
      <c r="I53" s="120"/>
      <c r="J53" s="120"/>
      <c r="K53" s="32"/>
    </row>
    <row r="54" spans="1:11" s="33" customFormat="1" ht="11.25" customHeight="1">
      <c r="A54" s="35" t="s">
        <v>42</v>
      </c>
      <c r="B54" s="29"/>
      <c r="C54" s="30">
        <v>13425</v>
      </c>
      <c r="D54" s="30">
        <v>11080</v>
      </c>
      <c r="E54" s="30">
        <v>11150</v>
      </c>
      <c r="F54" s="31"/>
      <c r="G54" s="31"/>
      <c r="H54" s="120">
        <v>8.799</v>
      </c>
      <c r="I54" s="120">
        <v>13.145</v>
      </c>
      <c r="J54" s="120"/>
      <c r="K54" s="32"/>
    </row>
    <row r="55" spans="1:11" s="33" customFormat="1" ht="11.25" customHeight="1">
      <c r="A55" s="35" t="s">
        <v>43</v>
      </c>
      <c r="B55" s="29"/>
      <c r="C55" s="30">
        <v>5850</v>
      </c>
      <c r="D55" s="30">
        <v>4277</v>
      </c>
      <c r="E55" s="30">
        <v>4300</v>
      </c>
      <c r="F55" s="31"/>
      <c r="G55" s="31"/>
      <c r="H55" s="120">
        <v>5.325</v>
      </c>
      <c r="I55" s="120">
        <v>4.705</v>
      </c>
      <c r="J55" s="120"/>
      <c r="K55" s="32"/>
    </row>
    <row r="56" spans="1:11" s="33" customFormat="1" ht="11.25" customHeight="1">
      <c r="A56" s="35" t="s">
        <v>44</v>
      </c>
      <c r="B56" s="29"/>
      <c r="C56" s="30">
        <v>21842</v>
      </c>
      <c r="D56" s="30">
        <v>24190</v>
      </c>
      <c r="E56" s="30">
        <v>15000</v>
      </c>
      <c r="F56" s="31"/>
      <c r="G56" s="31"/>
      <c r="H56" s="120">
        <v>30.845</v>
      </c>
      <c r="I56" s="120">
        <v>26.5</v>
      </c>
      <c r="J56" s="120"/>
      <c r="K56" s="32"/>
    </row>
    <row r="57" spans="1:11" s="33" customFormat="1" ht="11.25" customHeight="1">
      <c r="A57" s="35" t="s">
        <v>45</v>
      </c>
      <c r="B57" s="29"/>
      <c r="C57" s="30">
        <v>6111</v>
      </c>
      <c r="D57" s="30">
        <v>8155</v>
      </c>
      <c r="E57" s="30">
        <v>8155</v>
      </c>
      <c r="F57" s="31"/>
      <c r="G57" s="31"/>
      <c r="H57" s="120">
        <v>6.111</v>
      </c>
      <c r="I57" s="120">
        <v>9.786</v>
      </c>
      <c r="J57" s="120"/>
      <c r="K57" s="32"/>
    </row>
    <row r="58" spans="1:11" s="33" customFormat="1" ht="11.25" customHeight="1">
      <c r="A58" s="35" t="s">
        <v>46</v>
      </c>
      <c r="B58" s="29"/>
      <c r="C58" s="30">
        <v>10022</v>
      </c>
      <c r="D58" s="30">
        <v>8566</v>
      </c>
      <c r="E58" s="30">
        <v>8823</v>
      </c>
      <c r="F58" s="31"/>
      <c r="G58" s="31"/>
      <c r="H58" s="120">
        <v>5.373</v>
      </c>
      <c r="I58" s="120">
        <v>10.544</v>
      </c>
      <c r="J58" s="120"/>
      <c r="K58" s="32"/>
    </row>
    <row r="59" spans="1:11" s="42" customFormat="1" ht="11.25" customHeight="1">
      <c r="A59" s="36" t="s">
        <v>47</v>
      </c>
      <c r="B59" s="37"/>
      <c r="C59" s="38">
        <v>57250</v>
      </c>
      <c r="D59" s="38">
        <v>56268</v>
      </c>
      <c r="E59" s="38">
        <v>47428</v>
      </c>
      <c r="F59" s="39">
        <f>IF(D59&gt;0,100*E59/D59,0)</f>
        <v>84.28947181346413</v>
      </c>
      <c r="G59" s="40"/>
      <c r="H59" s="121">
        <v>56.45299999999999</v>
      </c>
      <c r="I59" s="122">
        <v>64.68</v>
      </c>
      <c r="J59" s="12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0"/>
      <c r="I60" s="120"/>
      <c r="J60" s="120"/>
      <c r="K60" s="32"/>
    </row>
    <row r="61" spans="1:11" s="33" customFormat="1" ht="11.25" customHeight="1">
      <c r="A61" s="35" t="s">
        <v>48</v>
      </c>
      <c r="B61" s="29"/>
      <c r="C61" s="30">
        <v>63</v>
      </c>
      <c r="D61" s="30">
        <v>60</v>
      </c>
      <c r="E61" s="30">
        <v>149.60000000000002</v>
      </c>
      <c r="F61" s="31"/>
      <c r="G61" s="31"/>
      <c r="H61" s="120">
        <v>0.035</v>
      </c>
      <c r="I61" s="120">
        <v>0.03</v>
      </c>
      <c r="J61" s="120"/>
      <c r="K61" s="32"/>
    </row>
    <row r="62" spans="1:11" s="33" customFormat="1" ht="11.25" customHeight="1">
      <c r="A62" s="35" t="s">
        <v>49</v>
      </c>
      <c r="B62" s="29"/>
      <c r="C62" s="30">
        <v>10</v>
      </c>
      <c r="D62" s="30">
        <v>10</v>
      </c>
      <c r="E62" s="30"/>
      <c r="F62" s="31"/>
      <c r="G62" s="31"/>
      <c r="H62" s="120">
        <v>0.005</v>
      </c>
      <c r="I62" s="120">
        <v>0.005</v>
      </c>
      <c r="J62" s="120"/>
      <c r="K62" s="32"/>
    </row>
    <row r="63" spans="1:11" s="33" customFormat="1" ht="11.25" customHeight="1">
      <c r="A63" s="35" t="s">
        <v>50</v>
      </c>
      <c r="B63" s="29"/>
      <c r="C63" s="30">
        <v>511</v>
      </c>
      <c r="D63" s="30">
        <v>485</v>
      </c>
      <c r="E63" s="30">
        <v>382</v>
      </c>
      <c r="F63" s="31"/>
      <c r="G63" s="31"/>
      <c r="H63" s="120">
        <v>0.204</v>
      </c>
      <c r="I63" s="120">
        <v>0.194</v>
      </c>
      <c r="J63" s="120"/>
      <c r="K63" s="32"/>
    </row>
    <row r="64" spans="1:11" s="42" customFormat="1" ht="11.25" customHeight="1">
      <c r="A64" s="36" t="s">
        <v>51</v>
      </c>
      <c r="B64" s="37"/>
      <c r="C64" s="38">
        <v>584</v>
      </c>
      <c r="D64" s="38">
        <v>555</v>
      </c>
      <c r="E64" s="38">
        <v>531.6</v>
      </c>
      <c r="F64" s="39">
        <f>IF(D64&gt;0,100*E64/D64,0)</f>
        <v>95.78378378378379</v>
      </c>
      <c r="G64" s="40"/>
      <c r="H64" s="121">
        <v>0.244</v>
      </c>
      <c r="I64" s="122">
        <v>0.229</v>
      </c>
      <c r="J64" s="12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0"/>
      <c r="I65" s="120"/>
      <c r="J65" s="120"/>
      <c r="K65" s="32"/>
    </row>
    <row r="66" spans="1:11" s="42" customFormat="1" ht="11.25" customHeight="1">
      <c r="A66" s="36" t="s">
        <v>52</v>
      </c>
      <c r="B66" s="37"/>
      <c r="C66" s="38">
        <v>140</v>
      </c>
      <c r="D66" s="38">
        <v>130</v>
      </c>
      <c r="E66" s="38">
        <v>48</v>
      </c>
      <c r="F66" s="39">
        <f>IF(D66&gt;0,100*E66/D66,0)</f>
        <v>36.92307692307692</v>
      </c>
      <c r="G66" s="40"/>
      <c r="H66" s="121">
        <v>0.078</v>
      </c>
      <c r="I66" s="122">
        <v>0.15</v>
      </c>
      <c r="J66" s="12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0"/>
      <c r="I67" s="120"/>
      <c r="J67" s="120"/>
      <c r="K67" s="32"/>
    </row>
    <row r="68" spans="1:11" s="33" customFormat="1" ht="11.25" customHeight="1">
      <c r="A68" s="35" t="s">
        <v>53</v>
      </c>
      <c r="B68" s="29"/>
      <c r="C68" s="30">
        <v>200</v>
      </c>
      <c r="D68" s="30"/>
      <c r="E68" s="30"/>
      <c r="F68" s="31"/>
      <c r="G68" s="31"/>
      <c r="H68" s="120">
        <v>0.2</v>
      </c>
      <c r="I68" s="120"/>
      <c r="J68" s="120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20"/>
      <c r="I69" s="120"/>
      <c r="J69" s="120"/>
      <c r="K69" s="32"/>
    </row>
    <row r="70" spans="1:11" s="42" customFormat="1" ht="11.25" customHeight="1">
      <c r="A70" s="36" t="s">
        <v>55</v>
      </c>
      <c r="B70" s="37"/>
      <c r="C70" s="38">
        <v>200</v>
      </c>
      <c r="D70" s="38"/>
      <c r="E70" s="38"/>
      <c r="F70" s="39"/>
      <c r="G70" s="40"/>
      <c r="H70" s="121">
        <v>0.2</v>
      </c>
      <c r="I70" s="122"/>
      <c r="J70" s="12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0"/>
      <c r="I71" s="120"/>
      <c r="J71" s="120"/>
      <c r="K71" s="32"/>
    </row>
    <row r="72" spans="1:11" s="33" customFormat="1" ht="11.25" customHeight="1">
      <c r="A72" s="35" t="s">
        <v>56</v>
      </c>
      <c r="B72" s="29"/>
      <c r="C72" s="30">
        <v>251</v>
      </c>
      <c r="D72" s="30">
        <v>220</v>
      </c>
      <c r="E72" s="30">
        <v>217</v>
      </c>
      <c r="F72" s="31"/>
      <c r="G72" s="31"/>
      <c r="H72" s="120">
        <v>0.187</v>
      </c>
      <c r="I72" s="120">
        <v>0.073</v>
      </c>
      <c r="J72" s="120"/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20"/>
      <c r="I73" s="120"/>
      <c r="J73" s="120"/>
      <c r="K73" s="32"/>
    </row>
    <row r="74" spans="1:11" s="33" customFormat="1" ht="11.25" customHeight="1">
      <c r="A74" s="35" t="s">
        <v>58</v>
      </c>
      <c r="B74" s="29"/>
      <c r="C74" s="30">
        <v>58</v>
      </c>
      <c r="D74" s="30">
        <v>31</v>
      </c>
      <c r="E74" s="30">
        <v>31</v>
      </c>
      <c r="F74" s="31"/>
      <c r="G74" s="31"/>
      <c r="H74" s="120">
        <v>0.023</v>
      </c>
      <c r="I74" s="120">
        <v>0.026</v>
      </c>
      <c r="J74" s="120"/>
      <c r="K74" s="32"/>
    </row>
    <row r="75" spans="1:11" s="33" customFormat="1" ht="11.25" customHeight="1">
      <c r="A75" s="35" t="s">
        <v>59</v>
      </c>
      <c r="B75" s="29"/>
      <c r="C75" s="30">
        <v>776</v>
      </c>
      <c r="D75" s="30">
        <v>601.965</v>
      </c>
      <c r="E75" s="30">
        <v>605</v>
      </c>
      <c r="F75" s="31"/>
      <c r="G75" s="31"/>
      <c r="H75" s="120">
        <v>0.191</v>
      </c>
      <c r="I75" s="120">
        <v>0.202</v>
      </c>
      <c r="J75" s="120"/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20"/>
      <c r="I76" s="120"/>
      <c r="J76" s="120"/>
      <c r="K76" s="32"/>
    </row>
    <row r="77" spans="1:11" s="33" customFormat="1" ht="11.25" customHeight="1">
      <c r="A77" s="35" t="s">
        <v>61</v>
      </c>
      <c r="B77" s="29"/>
      <c r="C77" s="30">
        <v>94</v>
      </c>
      <c r="D77" s="30">
        <v>74</v>
      </c>
      <c r="E77" s="30">
        <v>75</v>
      </c>
      <c r="F77" s="31"/>
      <c r="G77" s="31"/>
      <c r="H77" s="120">
        <v>0.034</v>
      </c>
      <c r="I77" s="120">
        <v>0.038</v>
      </c>
      <c r="J77" s="120"/>
      <c r="K77" s="32"/>
    </row>
    <row r="78" spans="1:11" s="33" customFormat="1" ht="11.25" customHeight="1">
      <c r="A78" s="35" t="s">
        <v>62</v>
      </c>
      <c r="B78" s="29"/>
      <c r="C78" s="30">
        <v>125</v>
      </c>
      <c r="D78" s="30">
        <v>125</v>
      </c>
      <c r="E78" s="30">
        <v>125</v>
      </c>
      <c r="F78" s="31"/>
      <c r="G78" s="31"/>
      <c r="H78" s="120">
        <v>0.13</v>
      </c>
      <c r="I78" s="120">
        <v>0.125</v>
      </c>
      <c r="J78" s="120"/>
      <c r="K78" s="32"/>
    </row>
    <row r="79" spans="1:11" s="33" customFormat="1" ht="11.25" customHeight="1">
      <c r="A79" s="35" t="s">
        <v>63</v>
      </c>
      <c r="B79" s="29"/>
      <c r="C79" s="30">
        <v>24</v>
      </c>
      <c r="D79" s="30">
        <v>22</v>
      </c>
      <c r="E79" s="30">
        <v>25</v>
      </c>
      <c r="F79" s="31"/>
      <c r="G79" s="31"/>
      <c r="H79" s="120">
        <v>0.03</v>
      </c>
      <c r="I79" s="120">
        <v>0.013</v>
      </c>
      <c r="J79" s="120"/>
      <c r="K79" s="32"/>
    </row>
    <row r="80" spans="1:11" s="42" customFormat="1" ht="11.25" customHeight="1">
      <c r="A80" s="43" t="s">
        <v>64</v>
      </c>
      <c r="B80" s="37"/>
      <c r="C80" s="38">
        <v>1328</v>
      </c>
      <c r="D80" s="38">
        <v>1073.965</v>
      </c>
      <c r="E80" s="38">
        <v>1078</v>
      </c>
      <c r="F80" s="39">
        <f>IF(D80&gt;0,100*E80/D80,0)</f>
        <v>100.37571056784905</v>
      </c>
      <c r="G80" s="40"/>
      <c r="H80" s="121">
        <v>0.595</v>
      </c>
      <c r="I80" s="122">
        <v>0.477</v>
      </c>
      <c r="J80" s="12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0"/>
      <c r="I81" s="120"/>
      <c r="J81" s="120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20"/>
      <c r="I82" s="120"/>
      <c r="J82" s="120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20"/>
      <c r="I83" s="120"/>
      <c r="J83" s="120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1"/>
      <c r="I84" s="122"/>
      <c r="J84" s="12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0"/>
      <c r="I85" s="120"/>
      <c r="J85" s="12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3"/>
      <c r="I86" s="124"/>
      <c r="J86" s="124"/>
      <c r="K86" s="50"/>
    </row>
    <row r="87" spans="1:11" s="42" customFormat="1" ht="11.25" customHeight="1">
      <c r="A87" s="51" t="s">
        <v>68</v>
      </c>
      <c r="B87" s="52"/>
      <c r="C87" s="53">
        <v>74362</v>
      </c>
      <c r="D87" s="53">
        <v>71709.965</v>
      </c>
      <c r="E87" s="53">
        <v>62461.6</v>
      </c>
      <c r="F87" s="54">
        <f>IF(D87&gt;0,100*E87/D87,0)</f>
        <v>87.10309648038456</v>
      </c>
      <c r="G87" s="40"/>
      <c r="H87" s="125">
        <v>71.22099999999999</v>
      </c>
      <c r="I87" s="126">
        <v>84.65300000000002</v>
      </c>
      <c r="J87" s="12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3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="70" zoomScaleSheetLayoutView="70" zoomScalePageLayoutView="0" workbookViewId="0" topLeftCell="A46">
      <selection activeCell="C70" sqref="C70:K7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200" t="s">
        <v>70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4" t="s">
        <v>3</v>
      </c>
      <c r="D4" s="195"/>
      <c r="E4" s="195"/>
      <c r="F4" s="196"/>
      <c r="G4" s="9"/>
      <c r="H4" s="197" t="s">
        <v>4</v>
      </c>
      <c r="I4" s="198"/>
      <c r="J4" s="198"/>
      <c r="K4" s="19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254</v>
      </c>
      <c r="D7" s="21" t="s">
        <v>7</v>
      </c>
      <c r="E7" s="21">
        <v>2</v>
      </c>
      <c r="F7" s="22" t="str">
        <f>CONCATENATE(D6,"=100")</f>
        <v>2016=100</v>
      </c>
      <c r="G7" s="23"/>
      <c r="H7" s="20" t="s">
        <v>254</v>
      </c>
      <c r="I7" s="21" t="s">
        <v>7</v>
      </c>
      <c r="J7" s="21">
        <v>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31</v>
      </c>
      <c r="D9" s="30">
        <v>31</v>
      </c>
      <c r="E9" s="30">
        <v>25</v>
      </c>
      <c r="F9" s="31"/>
      <c r="G9" s="31"/>
      <c r="H9" s="120">
        <v>0.52</v>
      </c>
      <c r="I9" s="120">
        <v>0.537</v>
      </c>
      <c r="J9" s="120">
        <v>0.398</v>
      </c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0"/>
      <c r="I10" s="120"/>
      <c r="J10" s="120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>
        <v>35</v>
      </c>
      <c r="F11" s="31"/>
      <c r="G11" s="31"/>
      <c r="H11" s="120"/>
      <c r="I11" s="120"/>
      <c r="J11" s="120">
        <v>0.525</v>
      </c>
      <c r="K11" s="32"/>
    </row>
    <row r="12" spans="1:11" s="33" customFormat="1" ht="11.25" customHeight="1">
      <c r="A12" s="35" t="s">
        <v>11</v>
      </c>
      <c r="B12" s="29"/>
      <c r="C12" s="30">
        <v>37</v>
      </c>
      <c r="D12" s="30">
        <v>37</v>
      </c>
      <c r="E12" s="30">
        <v>35</v>
      </c>
      <c r="F12" s="31"/>
      <c r="G12" s="31"/>
      <c r="H12" s="120">
        <v>0.648</v>
      </c>
      <c r="I12" s="120">
        <v>0.6475</v>
      </c>
      <c r="J12" s="120">
        <v>0.525</v>
      </c>
      <c r="K12" s="32"/>
    </row>
    <row r="13" spans="1:11" s="42" customFormat="1" ht="11.25" customHeight="1">
      <c r="A13" s="36" t="s">
        <v>12</v>
      </c>
      <c r="B13" s="37"/>
      <c r="C13" s="38">
        <v>68</v>
      </c>
      <c r="D13" s="38">
        <v>68</v>
      </c>
      <c r="E13" s="38">
        <v>95</v>
      </c>
      <c r="F13" s="39">
        <f>IF(D13&gt;0,100*E13/D13,0)</f>
        <v>139.7058823529412</v>
      </c>
      <c r="G13" s="40"/>
      <c r="H13" s="121">
        <v>1.1680000000000001</v>
      </c>
      <c r="I13" s="122">
        <v>1.1844999999999999</v>
      </c>
      <c r="J13" s="122">
        <v>1.448</v>
      </c>
      <c r="K13" s="41">
        <f>IF(I13&gt;0,100*J13/I13,0)</f>
        <v>122.24567327986492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0"/>
      <c r="I14" s="120"/>
      <c r="J14" s="120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1"/>
      <c r="I15" s="122"/>
      <c r="J15" s="12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0"/>
      <c r="I16" s="120"/>
      <c r="J16" s="120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1"/>
      <c r="I17" s="122"/>
      <c r="J17" s="12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0"/>
      <c r="I18" s="120"/>
      <c r="J18" s="120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20"/>
      <c r="I19" s="120"/>
      <c r="J19" s="120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0"/>
      <c r="I20" s="120"/>
      <c r="J20" s="120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0"/>
      <c r="I21" s="120"/>
      <c r="J21" s="120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1"/>
      <c r="I22" s="122"/>
      <c r="J22" s="12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0"/>
      <c r="I23" s="120"/>
      <c r="J23" s="120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21"/>
      <c r="I24" s="122"/>
      <c r="J24" s="12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0"/>
      <c r="I25" s="120"/>
      <c r="J25" s="120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21"/>
      <c r="I26" s="122"/>
      <c r="J26" s="12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0"/>
      <c r="I27" s="120"/>
      <c r="J27" s="120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20"/>
      <c r="I28" s="120"/>
      <c r="J28" s="120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20"/>
      <c r="I29" s="120"/>
      <c r="J29" s="120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20"/>
      <c r="I30" s="120"/>
      <c r="J30" s="120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21"/>
      <c r="I31" s="122"/>
      <c r="J31" s="12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0"/>
      <c r="I32" s="120"/>
      <c r="J32" s="120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20"/>
      <c r="I33" s="120"/>
      <c r="J33" s="120"/>
      <c r="K33" s="32"/>
    </row>
    <row r="34" spans="1:11" s="33" customFormat="1" ht="11.25" customHeight="1">
      <c r="A34" s="35" t="s">
        <v>26</v>
      </c>
      <c r="B34" s="29"/>
      <c r="C34" s="30">
        <v>10</v>
      </c>
      <c r="D34" s="30">
        <v>9</v>
      </c>
      <c r="E34" s="30">
        <v>10</v>
      </c>
      <c r="F34" s="31"/>
      <c r="G34" s="31"/>
      <c r="H34" s="120">
        <v>0.2</v>
      </c>
      <c r="I34" s="120">
        <v>0.21</v>
      </c>
      <c r="J34" s="120">
        <v>0.2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20"/>
      <c r="I35" s="120"/>
      <c r="J35" s="120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20"/>
      <c r="I36" s="120"/>
      <c r="J36" s="120"/>
      <c r="K36" s="32"/>
    </row>
    <row r="37" spans="1:11" s="42" customFormat="1" ht="11.25" customHeight="1">
      <c r="A37" s="36" t="s">
        <v>29</v>
      </c>
      <c r="B37" s="37"/>
      <c r="C37" s="38">
        <v>10</v>
      </c>
      <c r="D37" s="38">
        <v>9</v>
      </c>
      <c r="E37" s="38">
        <v>10</v>
      </c>
      <c r="F37" s="39">
        <f>IF(D37&gt;0,100*E37/D37,0)</f>
        <v>111.11111111111111</v>
      </c>
      <c r="G37" s="40"/>
      <c r="H37" s="121">
        <v>0.2</v>
      </c>
      <c r="I37" s="122">
        <v>0.21</v>
      </c>
      <c r="J37" s="122">
        <v>0.2</v>
      </c>
      <c r="K37" s="41">
        <f>IF(I37&gt;0,100*J37/I37,0)</f>
        <v>95.23809523809524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0"/>
      <c r="I38" s="120"/>
      <c r="J38" s="120"/>
      <c r="K38" s="32"/>
    </row>
    <row r="39" spans="1:11" s="42" customFormat="1" ht="11.25" customHeight="1">
      <c r="A39" s="36" t="s">
        <v>30</v>
      </c>
      <c r="B39" s="37"/>
      <c r="C39" s="38">
        <v>230</v>
      </c>
      <c r="D39" s="38">
        <v>235</v>
      </c>
      <c r="E39" s="38">
        <v>230</v>
      </c>
      <c r="F39" s="39">
        <f>IF(D39&gt;0,100*E39/D39,0)</f>
        <v>97.87234042553192</v>
      </c>
      <c r="G39" s="40"/>
      <c r="H39" s="121">
        <v>4.715</v>
      </c>
      <c r="I39" s="122">
        <v>7.24</v>
      </c>
      <c r="J39" s="122">
        <v>4.7</v>
      </c>
      <c r="K39" s="41">
        <f>IF(I39&gt;0,100*J39/I39,0)</f>
        <v>64.9171270718232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0"/>
      <c r="I40" s="120"/>
      <c r="J40" s="120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20"/>
      <c r="I41" s="120"/>
      <c r="J41" s="120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20"/>
      <c r="I42" s="120"/>
      <c r="J42" s="120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20"/>
      <c r="I43" s="120"/>
      <c r="J43" s="120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20"/>
      <c r="I44" s="120"/>
      <c r="J44" s="120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20"/>
      <c r="I45" s="120"/>
      <c r="J45" s="120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20"/>
      <c r="I46" s="120"/>
      <c r="J46" s="120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20"/>
      <c r="I47" s="120"/>
      <c r="J47" s="120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20"/>
      <c r="I48" s="120"/>
      <c r="J48" s="120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20"/>
      <c r="I49" s="120"/>
      <c r="J49" s="120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21"/>
      <c r="I50" s="122"/>
      <c r="J50" s="12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0"/>
      <c r="I51" s="120"/>
      <c r="J51" s="120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1"/>
      <c r="I52" s="122"/>
      <c r="J52" s="12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0"/>
      <c r="I53" s="120"/>
      <c r="J53" s="120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20"/>
      <c r="I54" s="120"/>
      <c r="J54" s="120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20"/>
      <c r="I55" s="120"/>
      <c r="J55" s="120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20"/>
      <c r="I56" s="120"/>
      <c r="J56" s="120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20"/>
      <c r="I57" s="120"/>
      <c r="J57" s="120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20"/>
      <c r="I58" s="120"/>
      <c r="J58" s="120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21"/>
      <c r="I59" s="122"/>
      <c r="J59" s="12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0"/>
      <c r="I60" s="120"/>
      <c r="J60" s="120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20"/>
      <c r="I61" s="120"/>
      <c r="J61" s="120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20"/>
      <c r="I62" s="120"/>
      <c r="J62" s="120"/>
      <c r="K62" s="32"/>
    </row>
    <row r="63" spans="1:11" s="33" customFormat="1" ht="11.25" customHeight="1">
      <c r="A63" s="35" t="s">
        <v>50</v>
      </c>
      <c r="B63" s="29"/>
      <c r="C63" s="30">
        <v>21</v>
      </c>
      <c r="D63" s="30">
        <v>21</v>
      </c>
      <c r="E63" s="30">
        <v>21</v>
      </c>
      <c r="F63" s="31"/>
      <c r="G63" s="31"/>
      <c r="H63" s="120">
        <v>0.168</v>
      </c>
      <c r="I63" s="120">
        <v>0.158</v>
      </c>
      <c r="J63" s="120">
        <v>0.158</v>
      </c>
      <c r="K63" s="32"/>
    </row>
    <row r="64" spans="1:11" s="42" customFormat="1" ht="11.25" customHeight="1">
      <c r="A64" s="36" t="s">
        <v>51</v>
      </c>
      <c r="B64" s="37"/>
      <c r="C64" s="38">
        <v>21</v>
      </c>
      <c r="D64" s="38">
        <v>21</v>
      </c>
      <c r="E64" s="38">
        <v>21</v>
      </c>
      <c r="F64" s="39">
        <f>IF(D64&gt;0,100*E64/D64,0)</f>
        <v>100</v>
      </c>
      <c r="G64" s="40"/>
      <c r="H64" s="121">
        <v>0.168</v>
      </c>
      <c r="I64" s="122">
        <v>0.158</v>
      </c>
      <c r="J64" s="122">
        <v>0.158</v>
      </c>
      <c r="K64" s="41">
        <f>IF(I64&gt;0,100*J64/I64,0)</f>
        <v>100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0"/>
      <c r="I65" s="120"/>
      <c r="J65" s="120"/>
      <c r="K65" s="32"/>
    </row>
    <row r="66" spans="1:11" s="42" customFormat="1" ht="11.25" customHeight="1">
      <c r="A66" s="36" t="s">
        <v>52</v>
      </c>
      <c r="B66" s="37"/>
      <c r="C66" s="38">
        <v>1138</v>
      </c>
      <c r="D66" s="38">
        <v>1099</v>
      </c>
      <c r="E66" s="38">
        <v>1150</v>
      </c>
      <c r="F66" s="39">
        <f>IF(D66&gt;0,100*E66/D66,0)</f>
        <v>104.64058234758872</v>
      </c>
      <c r="G66" s="40"/>
      <c r="H66" s="121">
        <v>34.14</v>
      </c>
      <c r="I66" s="122">
        <v>34.76</v>
      </c>
      <c r="J66" s="122">
        <v>36.455</v>
      </c>
      <c r="K66" s="41">
        <f>IF(I66&gt;0,100*J66/I66,0)</f>
        <v>104.87629459148447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0"/>
      <c r="I67" s="120"/>
      <c r="J67" s="120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20"/>
      <c r="I68" s="120"/>
      <c r="J68" s="120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20"/>
      <c r="I69" s="120"/>
      <c r="J69" s="120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1"/>
      <c r="I70" s="122"/>
      <c r="J70" s="12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0"/>
      <c r="I71" s="120"/>
      <c r="J71" s="120"/>
      <c r="K71" s="32"/>
    </row>
    <row r="72" spans="1:11" s="33" customFormat="1" ht="11.25" customHeight="1">
      <c r="A72" s="35" t="s">
        <v>56</v>
      </c>
      <c r="B72" s="29"/>
      <c r="C72" s="30">
        <v>45</v>
      </c>
      <c r="D72" s="30">
        <v>67</v>
      </c>
      <c r="E72" s="30">
        <v>44</v>
      </c>
      <c r="F72" s="31"/>
      <c r="G72" s="31"/>
      <c r="H72" s="120">
        <v>0.945</v>
      </c>
      <c r="I72" s="120">
        <v>1.41</v>
      </c>
      <c r="J72" s="120">
        <v>0.93</v>
      </c>
      <c r="K72" s="32"/>
    </row>
    <row r="73" spans="1:11" s="33" customFormat="1" ht="11.25" customHeight="1">
      <c r="A73" s="35" t="s">
        <v>57</v>
      </c>
      <c r="B73" s="29"/>
      <c r="C73" s="30">
        <v>527</v>
      </c>
      <c r="D73" s="30">
        <v>500</v>
      </c>
      <c r="E73" s="30">
        <v>500</v>
      </c>
      <c r="F73" s="31"/>
      <c r="G73" s="31"/>
      <c r="H73" s="120">
        <v>8.432</v>
      </c>
      <c r="I73" s="120">
        <v>12</v>
      </c>
      <c r="J73" s="120">
        <v>12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20"/>
      <c r="I74" s="120"/>
      <c r="J74" s="120"/>
      <c r="K74" s="32"/>
    </row>
    <row r="75" spans="1:11" s="33" customFormat="1" ht="11.25" customHeight="1">
      <c r="A75" s="35" t="s">
        <v>59</v>
      </c>
      <c r="B75" s="29"/>
      <c r="C75" s="30">
        <v>117</v>
      </c>
      <c r="D75" s="30">
        <v>117</v>
      </c>
      <c r="E75" s="30">
        <v>102</v>
      </c>
      <c r="F75" s="31"/>
      <c r="G75" s="31"/>
      <c r="H75" s="120">
        <v>5.06</v>
      </c>
      <c r="I75" s="120">
        <v>5.06</v>
      </c>
      <c r="J75" s="120">
        <v>4.363</v>
      </c>
      <c r="K75" s="32"/>
    </row>
    <row r="76" spans="1:11" s="33" customFormat="1" ht="11.25" customHeight="1">
      <c r="A76" s="35" t="s">
        <v>60</v>
      </c>
      <c r="B76" s="29"/>
      <c r="C76" s="30">
        <v>30</v>
      </c>
      <c r="D76" s="30">
        <v>25</v>
      </c>
      <c r="E76" s="30">
        <v>30</v>
      </c>
      <c r="F76" s="31"/>
      <c r="G76" s="31"/>
      <c r="H76" s="120">
        <v>0.915</v>
      </c>
      <c r="I76" s="120">
        <v>0.8</v>
      </c>
      <c r="J76" s="120">
        <v>0.96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20"/>
      <c r="I77" s="120"/>
      <c r="J77" s="120"/>
      <c r="K77" s="32"/>
    </row>
    <row r="78" spans="1:11" s="33" customFormat="1" ht="11.25" customHeight="1">
      <c r="A78" s="35" t="s">
        <v>62</v>
      </c>
      <c r="B78" s="29"/>
      <c r="C78" s="30">
        <v>367</v>
      </c>
      <c r="D78" s="30">
        <v>300</v>
      </c>
      <c r="E78" s="30">
        <v>300</v>
      </c>
      <c r="F78" s="31"/>
      <c r="G78" s="31"/>
      <c r="H78" s="120">
        <v>10.093</v>
      </c>
      <c r="I78" s="120">
        <v>8.01</v>
      </c>
      <c r="J78" s="120">
        <v>7.8</v>
      </c>
      <c r="K78" s="32"/>
    </row>
    <row r="79" spans="1:11" s="33" customFormat="1" ht="11.25" customHeight="1">
      <c r="A79" s="35" t="s">
        <v>63</v>
      </c>
      <c r="B79" s="29"/>
      <c r="C79" s="30">
        <v>250</v>
      </c>
      <c r="D79" s="30">
        <v>250</v>
      </c>
      <c r="E79" s="30">
        <v>263</v>
      </c>
      <c r="F79" s="31"/>
      <c r="G79" s="31"/>
      <c r="H79" s="120">
        <v>4</v>
      </c>
      <c r="I79" s="120">
        <v>4</v>
      </c>
      <c r="J79" s="120">
        <v>5.25</v>
      </c>
      <c r="K79" s="32"/>
    </row>
    <row r="80" spans="1:11" s="42" customFormat="1" ht="11.25" customHeight="1">
      <c r="A80" s="43" t="s">
        <v>64</v>
      </c>
      <c r="B80" s="37"/>
      <c r="C80" s="38">
        <v>1336</v>
      </c>
      <c r="D80" s="38">
        <v>1259</v>
      </c>
      <c r="E80" s="38">
        <v>1239</v>
      </c>
      <c r="F80" s="39">
        <f>IF(D80&gt;0,100*E80/D80,0)</f>
        <v>98.41143764892772</v>
      </c>
      <c r="G80" s="40"/>
      <c r="H80" s="121">
        <v>29.445</v>
      </c>
      <c r="I80" s="122">
        <v>31.28</v>
      </c>
      <c r="J80" s="122">
        <v>31.303</v>
      </c>
      <c r="K80" s="41">
        <f>IF(I80&gt;0,100*J80/I80,0)</f>
        <v>100.07352941176471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0"/>
      <c r="I81" s="120"/>
      <c r="J81" s="120"/>
      <c r="K81" s="32"/>
    </row>
    <row r="82" spans="1:11" s="33" customFormat="1" ht="11.25" customHeight="1">
      <c r="A82" s="35" t="s">
        <v>65</v>
      </c>
      <c r="B82" s="29"/>
      <c r="C82" s="30">
        <v>827</v>
      </c>
      <c r="D82" s="30">
        <v>827</v>
      </c>
      <c r="E82" s="30">
        <v>826</v>
      </c>
      <c r="F82" s="31"/>
      <c r="G82" s="31"/>
      <c r="H82" s="120">
        <v>15.8</v>
      </c>
      <c r="I82" s="120">
        <v>16.633</v>
      </c>
      <c r="J82" s="120">
        <v>15.8</v>
      </c>
      <c r="K82" s="32"/>
    </row>
    <row r="83" spans="1:11" s="33" customFormat="1" ht="11.25" customHeight="1">
      <c r="A83" s="35" t="s">
        <v>66</v>
      </c>
      <c r="B83" s="29"/>
      <c r="C83" s="30">
        <v>835</v>
      </c>
      <c r="D83" s="30">
        <v>790</v>
      </c>
      <c r="E83" s="30">
        <v>790</v>
      </c>
      <c r="F83" s="31"/>
      <c r="G83" s="31"/>
      <c r="H83" s="120">
        <v>14.484</v>
      </c>
      <c r="I83" s="120">
        <v>14.05</v>
      </c>
      <c r="J83" s="120">
        <v>14.05</v>
      </c>
      <c r="K83" s="32"/>
    </row>
    <row r="84" spans="1:11" s="42" customFormat="1" ht="11.25" customHeight="1">
      <c r="A84" s="36" t="s">
        <v>67</v>
      </c>
      <c r="B84" s="37"/>
      <c r="C84" s="38">
        <v>1662</v>
      </c>
      <c r="D84" s="38">
        <v>1617</v>
      </c>
      <c r="E84" s="38">
        <v>1616</v>
      </c>
      <c r="F84" s="39">
        <f>IF(D84&gt;0,100*E84/D84,0)</f>
        <v>99.93815708101423</v>
      </c>
      <c r="G84" s="40"/>
      <c r="H84" s="121">
        <v>30.284</v>
      </c>
      <c r="I84" s="122">
        <v>30.683</v>
      </c>
      <c r="J84" s="122">
        <v>29.85</v>
      </c>
      <c r="K84" s="41">
        <f>IF(I84&gt;0,100*J84/I84,0)</f>
        <v>97.28514160936024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0"/>
      <c r="I85" s="120"/>
      <c r="J85" s="12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3"/>
      <c r="I86" s="124"/>
      <c r="J86" s="124"/>
      <c r="K86" s="50"/>
    </row>
    <row r="87" spans="1:11" s="42" customFormat="1" ht="11.25" customHeight="1">
      <c r="A87" s="51" t="s">
        <v>68</v>
      </c>
      <c r="B87" s="52"/>
      <c r="C87" s="53">
        <v>4465</v>
      </c>
      <c r="D87" s="53">
        <v>4308</v>
      </c>
      <c r="E87" s="53">
        <v>4361</v>
      </c>
      <c r="F87" s="54">
        <f>IF(D87&gt;0,100*E87/D87,0)</f>
        <v>101.23026926648096</v>
      </c>
      <c r="G87" s="40"/>
      <c r="H87" s="125">
        <v>100.12</v>
      </c>
      <c r="I87" s="126">
        <v>105.5155</v>
      </c>
      <c r="J87" s="126">
        <v>104.114</v>
      </c>
      <c r="K87" s="54">
        <f>IF(I87&gt;0,100*J87/I87,0)</f>
        <v>98.67175912543654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N88"/>
  <sheetViews>
    <sheetView view="pageBreakPreview" zoomScale="60" zoomScaleNormal="90" zoomScalePageLayoutView="0" workbookViewId="0" topLeftCell="A46">
      <selection activeCell="G64" sqref="G64"/>
    </sheetView>
  </sheetViews>
  <sheetFormatPr defaultColWidth="11.421875" defaultRowHeight="12.75"/>
  <cols>
    <col min="5" max="5" width="1.8515625" style="0" customWidth="1"/>
  </cols>
  <sheetData>
    <row r="1" spans="1:9" ht="12">
      <c r="A1" s="100"/>
      <c r="B1" s="100"/>
      <c r="C1" s="100"/>
      <c r="D1" s="100"/>
      <c r="E1" s="100"/>
      <c r="F1" s="100"/>
      <c r="G1" s="100"/>
      <c r="H1" s="100"/>
      <c r="I1" s="100"/>
    </row>
    <row r="2" spans="1:9" ht="12">
      <c r="A2" s="100"/>
      <c r="B2" s="100"/>
      <c r="C2" s="100"/>
      <c r="D2" s="100"/>
      <c r="E2" s="100"/>
      <c r="F2" s="100"/>
      <c r="G2" s="100"/>
      <c r="H2" s="100"/>
      <c r="I2" s="100"/>
    </row>
    <row r="3" spans="1:9" ht="15">
      <c r="A3" s="185" t="s">
        <v>208</v>
      </c>
      <c r="B3" s="185"/>
      <c r="C3" s="185"/>
      <c r="D3" s="185"/>
      <c r="E3" s="185"/>
      <c r="F3" s="185"/>
      <c r="G3" s="185"/>
      <c r="H3" s="185"/>
      <c r="I3" s="185"/>
    </row>
    <row r="4" spans="1:9" ht="12">
      <c r="A4" s="100"/>
      <c r="B4" s="100"/>
      <c r="C4" s="100"/>
      <c r="D4" s="100"/>
      <c r="E4" s="100"/>
      <c r="F4" s="100"/>
      <c r="G4" s="100"/>
      <c r="H4" s="100"/>
      <c r="I4" s="100"/>
    </row>
    <row r="5" spans="1:9" ht="12">
      <c r="A5" s="100"/>
      <c r="B5" s="100"/>
      <c r="C5" s="100"/>
      <c r="D5" s="100"/>
      <c r="E5" s="100"/>
      <c r="F5" s="100"/>
      <c r="G5" s="100"/>
      <c r="H5" s="100"/>
      <c r="I5" s="100"/>
    </row>
    <row r="6" spans="1:9" ht="12">
      <c r="A6" s="100"/>
      <c r="B6" s="100"/>
      <c r="C6" s="100"/>
      <c r="D6" s="100"/>
      <c r="E6" s="100"/>
      <c r="F6" s="100"/>
      <c r="G6" s="100"/>
      <c r="H6" s="100"/>
      <c r="I6" s="100"/>
    </row>
    <row r="7" spans="1:9" ht="12">
      <c r="A7" s="101" t="s">
        <v>209</v>
      </c>
      <c r="B7" s="102"/>
      <c r="C7" s="102"/>
      <c r="D7" s="103"/>
      <c r="E7" s="103"/>
      <c r="F7" s="103"/>
      <c r="G7" s="103"/>
      <c r="H7" s="103"/>
      <c r="I7" s="103"/>
    </row>
    <row r="8" spans="1:9" ht="12">
      <c r="A8" s="100"/>
      <c r="B8" s="100"/>
      <c r="C8" s="100"/>
      <c r="D8" s="100"/>
      <c r="E8" s="100"/>
      <c r="F8" s="100"/>
      <c r="G8" s="100"/>
      <c r="H8" s="100"/>
      <c r="I8" s="100"/>
    </row>
    <row r="9" spans="1:9" ht="12">
      <c r="A9" s="104" t="s">
        <v>210</v>
      </c>
      <c r="B9" s="100"/>
      <c r="C9" s="100"/>
      <c r="D9" s="100"/>
      <c r="E9" s="100"/>
      <c r="F9" s="100"/>
      <c r="G9" s="100"/>
      <c r="H9" s="100"/>
      <c r="I9" s="100"/>
    </row>
    <row r="10" spans="1:9" ht="12">
      <c r="A10" s="100"/>
      <c r="B10" s="100"/>
      <c r="C10" s="100"/>
      <c r="D10" s="100"/>
      <c r="E10" s="100"/>
      <c r="F10" s="100"/>
      <c r="G10" s="100"/>
      <c r="H10" s="100"/>
      <c r="I10" s="100"/>
    </row>
    <row r="11" spans="1:9" ht="12">
      <c r="A11" s="105"/>
      <c r="B11" s="106"/>
      <c r="C11" s="106"/>
      <c r="D11" s="107" t="s">
        <v>211</v>
      </c>
      <c r="E11" s="108"/>
      <c r="F11" s="105"/>
      <c r="G11" s="106"/>
      <c r="H11" s="106"/>
      <c r="I11" s="107" t="s">
        <v>211</v>
      </c>
    </row>
    <row r="12" spans="1:9" ht="12">
      <c r="A12" s="109"/>
      <c r="B12" s="110"/>
      <c r="C12" s="110"/>
      <c r="D12" s="111"/>
      <c r="E12" s="112"/>
      <c r="F12" s="109"/>
      <c r="G12" s="110"/>
      <c r="H12" s="110"/>
      <c r="I12" s="111"/>
    </row>
    <row r="13" spans="1:9" ht="5.25" customHeight="1">
      <c r="A13" s="113"/>
      <c r="B13" s="114"/>
      <c r="C13" s="114"/>
      <c r="D13" s="115"/>
      <c r="E13" s="112"/>
      <c r="F13" s="113"/>
      <c r="G13" s="114"/>
      <c r="H13" s="114"/>
      <c r="I13" s="115"/>
    </row>
    <row r="14" spans="1:9" ht="12">
      <c r="A14" s="109" t="s">
        <v>212</v>
      </c>
      <c r="B14" s="110"/>
      <c r="C14" s="110"/>
      <c r="D14" s="111">
        <v>9</v>
      </c>
      <c r="E14" s="112"/>
      <c r="F14" s="109" t="s">
        <v>244</v>
      </c>
      <c r="G14" s="110"/>
      <c r="H14" s="110"/>
      <c r="I14" s="111">
        <v>41</v>
      </c>
    </row>
    <row r="15" spans="1:9" ht="5.25" customHeight="1">
      <c r="A15" s="113"/>
      <c r="B15" s="114"/>
      <c r="C15" s="114"/>
      <c r="D15" s="115"/>
      <c r="E15" s="112"/>
      <c r="F15" s="113"/>
      <c r="G15" s="114"/>
      <c r="H15" s="114"/>
      <c r="I15" s="115"/>
    </row>
    <row r="16" spans="1:9" ht="12">
      <c r="A16" s="109" t="s">
        <v>213</v>
      </c>
      <c r="B16" s="110"/>
      <c r="C16" s="110"/>
      <c r="D16" s="111">
        <v>10</v>
      </c>
      <c r="E16" s="112"/>
      <c r="F16" s="109" t="s">
        <v>245</v>
      </c>
      <c r="G16" s="110"/>
      <c r="H16" s="110"/>
      <c r="I16" s="111">
        <v>42</v>
      </c>
    </row>
    <row r="17" spans="1:9" ht="5.25" customHeight="1">
      <c r="A17" s="113"/>
      <c r="B17" s="114"/>
      <c r="C17" s="114"/>
      <c r="D17" s="115"/>
      <c r="E17" s="112"/>
      <c r="F17" s="113"/>
      <c r="G17" s="114"/>
      <c r="H17" s="114"/>
      <c r="I17" s="115"/>
    </row>
    <row r="18" spans="1:9" ht="12">
      <c r="A18" s="109" t="s">
        <v>214</v>
      </c>
      <c r="B18" s="110"/>
      <c r="C18" s="110"/>
      <c r="D18" s="111">
        <v>11</v>
      </c>
      <c r="E18" s="112"/>
      <c r="F18" s="109" t="s">
        <v>246</v>
      </c>
      <c r="G18" s="110"/>
      <c r="H18" s="110"/>
      <c r="I18" s="111">
        <v>43</v>
      </c>
    </row>
    <row r="19" spans="1:9" ht="5.25" customHeight="1">
      <c r="A19" s="113"/>
      <c r="B19" s="114"/>
      <c r="C19" s="114"/>
      <c r="D19" s="115"/>
      <c r="E19" s="112"/>
      <c r="F19" s="113"/>
      <c r="G19" s="114"/>
      <c r="H19" s="114"/>
      <c r="I19" s="115"/>
    </row>
    <row r="20" spans="1:9" ht="12">
      <c r="A20" s="109" t="s">
        <v>215</v>
      </c>
      <c r="B20" s="110"/>
      <c r="C20" s="110"/>
      <c r="D20" s="111">
        <v>12</v>
      </c>
      <c r="E20" s="112"/>
      <c r="F20" s="109" t="s">
        <v>247</v>
      </c>
      <c r="G20" s="110"/>
      <c r="H20" s="110"/>
      <c r="I20" s="111">
        <v>44</v>
      </c>
    </row>
    <row r="21" spans="1:9" ht="5.25" customHeight="1">
      <c r="A21" s="113"/>
      <c r="B21" s="114"/>
      <c r="C21" s="114"/>
      <c r="D21" s="115"/>
      <c r="E21" s="112"/>
      <c r="F21" s="113"/>
      <c r="G21" s="114"/>
      <c r="H21" s="114"/>
      <c r="I21" s="115"/>
    </row>
    <row r="22" spans="1:9" ht="12">
      <c r="A22" s="109" t="s">
        <v>216</v>
      </c>
      <c r="B22" s="110"/>
      <c r="C22" s="110"/>
      <c r="D22" s="111">
        <v>13</v>
      </c>
      <c r="E22" s="112"/>
      <c r="F22" s="109" t="s">
        <v>248</v>
      </c>
      <c r="G22" s="110"/>
      <c r="H22" s="110"/>
      <c r="I22" s="111">
        <v>45</v>
      </c>
    </row>
    <row r="23" spans="1:9" ht="5.25" customHeight="1">
      <c r="A23" s="113"/>
      <c r="B23" s="114"/>
      <c r="C23" s="114"/>
      <c r="D23" s="115"/>
      <c r="E23" s="112"/>
      <c r="F23" s="113"/>
      <c r="G23" s="114"/>
      <c r="H23" s="114"/>
      <c r="I23" s="115"/>
    </row>
    <row r="24" spans="1:9" ht="12">
      <c r="A24" s="109" t="s">
        <v>217</v>
      </c>
      <c r="B24" s="110"/>
      <c r="C24" s="110"/>
      <c r="D24" s="111">
        <v>14</v>
      </c>
      <c r="E24" s="112"/>
      <c r="F24" s="109" t="s">
        <v>249</v>
      </c>
      <c r="G24" s="110"/>
      <c r="H24" s="110"/>
      <c r="I24" s="111">
        <v>46</v>
      </c>
    </row>
    <row r="25" spans="1:9" ht="5.25" customHeight="1">
      <c r="A25" s="113"/>
      <c r="B25" s="114"/>
      <c r="C25" s="114"/>
      <c r="D25" s="115"/>
      <c r="E25" s="112"/>
      <c r="F25" s="113"/>
      <c r="G25" s="114"/>
      <c r="H25" s="114"/>
      <c r="I25" s="115"/>
    </row>
    <row r="26" spans="1:9" ht="12">
      <c r="A26" s="109" t="s">
        <v>218</v>
      </c>
      <c r="B26" s="110"/>
      <c r="C26" s="110"/>
      <c r="D26" s="111">
        <v>15</v>
      </c>
      <c r="E26" s="112"/>
      <c r="F26" s="109" t="s">
        <v>250</v>
      </c>
      <c r="G26" s="110"/>
      <c r="H26" s="110"/>
      <c r="I26" s="111">
        <v>47</v>
      </c>
    </row>
    <row r="27" spans="1:9" ht="5.25" customHeight="1">
      <c r="A27" s="113"/>
      <c r="B27" s="114"/>
      <c r="C27" s="114"/>
      <c r="D27" s="115"/>
      <c r="E27" s="112"/>
      <c r="F27" s="113"/>
      <c r="G27" s="114"/>
      <c r="H27" s="114"/>
      <c r="I27" s="115"/>
    </row>
    <row r="28" spans="1:9" ht="12">
      <c r="A28" s="109" t="s">
        <v>219</v>
      </c>
      <c r="B28" s="110"/>
      <c r="C28" s="110"/>
      <c r="D28" s="111">
        <v>16</v>
      </c>
      <c r="E28" s="112"/>
      <c r="F28" s="109" t="s">
        <v>251</v>
      </c>
      <c r="G28" s="110"/>
      <c r="H28" s="110"/>
      <c r="I28" s="111">
        <v>48</v>
      </c>
    </row>
    <row r="29" spans="1:9" ht="5.25" customHeight="1">
      <c r="A29" s="113"/>
      <c r="B29" s="114"/>
      <c r="C29" s="114"/>
      <c r="D29" s="115"/>
      <c r="E29" s="112"/>
      <c r="F29" s="113"/>
      <c r="G29" s="114"/>
      <c r="H29" s="114"/>
      <c r="I29" s="115"/>
    </row>
    <row r="30" spans="1:9" ht="12">
      <c r="A30" s="109" t="s">
        <v>220</v>
      </c>
      <c r="B30" s="110"/>
      <c r="C30" s="110"/>
      <c r="D30" s="111">
        <v>17</v>
      </c>
      <c r="E30" s="112"/>
      <c r="F30" s="109" t="s">
        <v>252</v>
      </c>
      <c r="G30" s="110"/>
      <c r="H30" s="110"/>
      <c r="I30" s="111">
        <v>49</v>
      </c>
    </row>
    <row r="31" spans="1:9" ht="5.25" customHeight="1">
      <c r="A31" s="113"/>
      <c r="B31" s="114"/>
      <c r="C31" s="114"/>
      <c r="D31" s="115"/>
      <c r="E31" s="112"/>
      <c r="F31" s="113"/>
      <c r="G31" s="114"/>
      <c r="H31" s="114"/>
      <c r="I31" s="115"/>
    </row>
    <row r="32" spans="1:9" ht="12">
      <c r="A32" s="109" t="s">
        <v>221</v>
      </c>
      <c r="B32" s="110"/>
      <c r="C32" s="110"/>
      <c r="D32" s="111">
        <v>18</v>
      </c>
      <c r="E32" s="112"/>
      <c r="F32" s="109" t="s">
        <v>253</v>
      </c>
      <c r="G32" s="110"/>
      <c r="H32" s="110"/>
      <c r="I32" s="111"/>
    </row>
    <row r="33" spans="1:9" ht="5.25" customHeight="1">
      <c r="A33" s="113"/>
      <c r="B33" s="114"/>
      <c r="C33" s="114"/>
      <c r="D33" s="115"/>
      <c r="E33" s="112"/>
      <c r="F33" s="113"/>
      <c r="G33" s="114"/>
      <c r="H33" s="114"/>
      <c r="I33" s="115"/>
    </row>
    <row r="34" spans="1:9" ht="12">
      <c r="A34" s="109" t="s">
        <v>222</v>
      </c>
      <c r="B34" s="110"/>
      <c r="C34" s="110"/>
      <c r="D34" s="111">
        <v>19</v>
      </c>
      <c r="E34" s="112"/>
      <c r="F34" s="109"/>
      <c r="G34" s="110"/>
      <c r="H34" s="110"/>
      <c r="I34" s="111"/>
    </row>
    <row r="35" spans="1:9" ht="5.25" customHeight="1">
      <c r="A35" s="113"/>
      <c r="B35" s="114"/>
      <c r="C35" s="114"/>
      <c r="D35" s="115"/>
      <c r="E35" s="112"/>
      <c r="F35" s="113"/>
      <c r="G35" s="114"/>
      <c r="H35" s="114"/>
      <c r="I35" s="115"/>
    </row>
    <row r="36" spans="1:9" ht="12">
      <c r="A36" s="109" t="s">
        <v>223</v>
      </c>
      <c r="B36" s="110"/>
      <c r="C36" s="110"/>
      <c r="D36" s="111">
        <v>20</v>
      </c>
      <c r="E36" s="112"/>
      <c r="F36" s="109"/>
      <c r="G36" s="110"/>
      <c r="H36" s="110"/>
      <c r="I36" s="111"/>
    </row>
    <row r="37" spans="1:9" ht="5.25" customHeight="1">
      <c r="A37" s="113"/>
      <c r="B37" s="114"/>
      <c r="C37" s="114"/>
      <c r="D37" s="115"/>
      <c r="E37" s="112"/>
      <c r="F37" s="113"/>
      <c r="G37" s="114"/>
      <c r="H37" s="114"/>
      <c r="I37" s="115"/>
    </row>
    <row r="38" spans="1:9" ht="12">
      <c r="A38" s="109" t="s">
        <v>224</v>
      </c>
      <c r="B38" s="110"/>
      <c r="C38" s="110"/>
      <c r="D38" s="111">
        <v>21</v>
      </c>
      <c r="E38" s="112"/>
      <c r="F38" s="109"/>
      <c r="G38" s="110"/>
      <c r="H38" s="110"/>
      <c r="I38" s="111"/>
    </row>
    <row r="39" spans="1:9" ht="5.25" customHeight="1">
      <c r="A39" s="113"/>
      <c r="B39" s="114"/>
      <c r="C39" s="114"/>
      <c r="D39" s="115"/>
      <c r="E39" s="112"/>
      <c r="F39" s="113"/>
      <c r="G39" s="114"/>
      <c r="H39" s="114"/>
      <c r="I39" s="115"/>
    </row>
    <row r="40" spans="1:9" ht="12">
      <c r="A40" s="109" t="s">
        <v>225</v>
      </c>
      <c r="B40" s="110"/>
      <c r="C40" s="110"/>
      <c r="D40" s="111">
        <v>22</v>
      </c>
      <c r="E40" s="112"/>
      <c r="F40" s="109"/>
      <c r="G40" s="110"/>
      <c r="H40" s="110"/>
      <c r="I40" s="111"/>
    </row>
    <row r="41" spans="1:9" ht="5.25" customHeight="1">
      <c r="A41" s="113"/>
      <c r="B41" s="114"/>
      <c r="C41" s="114"/>
      <c r="D41" s="115"/>
      <c r="E41" s="112"/>
      <c r="F41" s="113"/>
      <c r="G41" s="114"/>
      <c r="H41" s="114"/>
      <c r="I41" s="115"/>
    </row>
    <row r="42" spans="1:9" ht="12">
      <c r="A42" s="109" t="s">
        <v>226</v>
      </c>
      <c r="B42" s="110"/>
      <c r="C42" s="110"/>
      <c r="D42" s="111">
        <v>23</v>
      </c>
      <c r="E42" s="112"/>
      <c r="F42" s="109"/>
      <c r="G42" s="110"/>
      <c r="H42" s="110"/>
      <c r="I42" s="111"/>
    </row>
    <row r="43" spans="1:9" ht="5.25" customHeight="1">
      <c r="A43" s="113"/>
      <c r="B43" s="114"/>
      <c r="C43" s="114"/>
      <c r="D43" s="115"/>
      <c r="E43" s="112"/>
      <c r="F43" s="113"/>
      <c r="G43" s="114"/>
      <c r="H43" s="114"/>
      <c r="I43" s="115"/>
    </row>
    <row r="44" spans="1:9" ht="12">
      <c r="A44" s="109" t="s">
        <v>227</v>
      </c>
      <c r="B44" s="110"/>
      <c r="C44" s="110"/>
      <c r="D44" s="111">
        <v>24</v>
      </c>
      <c r="E44" s="112"/>
      <c r="F44" s="109"/>
      <c r="G44" s="110"/>
      <c r="H44" s="110"/>
      <c r="I44" s="111"/>
    </row>
    <row r="45" spans="1:9" ht="5.25" customHeight="1">
      <c r="A45" s="113"/>
      <c r="B45" s="114"/>
      <c r="C45" s="114"/>
      <c r="D45" s="115"/>
      <c r="E45" s="112"/>
      <c r="F45" s="113"/>
      <c r="G45" s="114"/>
      <c r="H45" s="114"/>
      <c r="I45" s="115"/>
    </row>
    <row r="46" spans="1:9" ht="12">
      <c r="A46" s="109" t="s">
        <v>228</v>
      </c>
      <c r="B46" s="110"/>
      <c r="C46" s="110"/>
      <c r="D46" s="111">
        <v>25</v>
      </c>
      <c r="E46" s="112"/>
      <c r="F46" s="109"/>
      <c r="G46" s="110"/>
      <c r="H46" s="110"/>
      <c r="I46" s="111"/>
    </row>
    <row r="47" spans="1:9" ht="5.25" customHeight="1">
      <c r="A47" s="113"/>
      <c r="B47" s="114"/>
      <c r="C47" s="114"/>
      <c r="D47" s="115"/>
      <c r="E47" s="112"/>
      <c r="F47" s="113"/>
      <c r="G47" s="114"/>
      <c r="H47" s="114"/>
      <c r="I47" s="115"/>
    </row>
    <row r="48" spans="1:9" ht="12">
      <c r="A48" s="109" t="s">
        <v>229</v>
      </c>
      <c r="B48" s="110"/>
      <c r="C48" s="110"/>
      <c r="D48" s="111">
        <v>26</v>
      </c>
      <c r="E48" s="112"/>
      <c r="F48" s="109"/>
      <c r="G48" s="110"/>
      <c r="H48" s="110"/>
      <c r="I48" s="111"/>
    </row>
    <row r="49" spans="1:9" ht="5.25" customHeight="1">
      <c r="A49" s="113"/>
      <c r="B49" s="114"/>
      <c r="C49" s="114"/>
      <c r="D49" s="115"/>
      <c r="E49" s="112"/>
      <c r="F49" s="113"/>
      <c r="G49" s="114"/>
      <c r="H49" s="114"/>
      <c r="I49" s="115"/>
    </row>
    <row r="50" spans="1:9" ht="12">
      <c r="A50" s="109" t="s">
        <v>230</v>
      </c>
      <c r="B50" s="110"/>
      <c r="C50" s="110"/>
      <c r="D50" s="111">
        <v>27</v>
      </c>
      <c r="E50" s="112"/>
      <c r="F50" s="109"/>
      <c r="G50" s="110"/>
      <c r="H50" s="110"/>
      <c r="I50" s="111"/>
    </row>
    <row r="51" spans="1:9" ht="5.25" customHeight="1">
      <c r="A51" s="113"/>
      <c r="B51" s="114"/>
      <c r="C51" s="114"/>
      <c r="D51" s="115"/>
      <c r="E51" s="112"/>
      <c r="F51" s="113"/>
      <c r="G51" s="114"/>
      <c r="H51" s="114"/>
      <c r="I51" s="115"/>
    </row>
    <row r="52" spans="1:9" ht="12">
      <c r="A52" s="109" t="s">
        <v>231</v>
      </c>
      <c r="B52" s="110"/>
      <c r="C52" s="110"/>
      <c r="D52" s="111">
        <v>28</v>
      </c>
      <c r="E52" s="112"/>
      <c r="F52" s="109"/>
      <c r="G52" s="110"/>
      <c r="H52" s="110"/>
      <c r="I52" s="111"/>
    </row>
    <row r="53" spans="1:9" ht="5.25" customHeight="1">
      <c r="A53" s="113"/>
      <c r="B53" s="114"/>
      <c r="C53" s="114"/>
      <c r="D53" s="115"/>
      <c r="E53" s="112"/>
      <c r="F53" s="113"/>
      <c r="G53" s="114"/>
      <c r="H53" s="114"/>
      <c r="I53" s="115"/>
    </row>
    <row r="54" spans="1:9" ht="12">
      <c r="A54" s="109" t="s">
        <v>232</v>
      </c>
      <c r="B54" s="110"/>
      <c r="C54" s="110"/>
      <c r="D54" s="111">
        <v>29</v>
      </c>
      <c r="E54" s="112"/>
      <c r="F54" s="109"/>
      <c r="G54" s="110"/>
      <c r="H54" s="110"/>
      <c r="I54" s="111"/>
    </row>
    <row r="55" spans="1:9" ht="5.25" customHeight="1">
      <c r="A55" s="113"/>
      <c r="B55" s="114"/>
      <c r="C55" s="114"/>
      <c r="D55" s="115"/>
      <c r="E55" s="112"/>
      <c r="F55" s="113"/>
      <c r="G55" s="114"/>
      <c r="H55" s="114"/>
      <c r="I55" s="115"/>
    </row>
    <row r="56" spans="1:9" ht="12">
      <c r="A56" s="109" t="s">
        <v>233</v>
      </c>
      <c r="B56" s="110"/>
      <c r="C56" s="110"/>
      <c r="D56" s="111">
        <v>30</v>
      </c>
      <c r="E56" s="112"/>
      <c r="F56" s="109"/>
      <c r="G56" s="110"/>
      <c r="H56" s="110"/>
      <c r="I56" s="111"/>
    </row>
    <row r="57" spans="1:9" ht="5.25" customHeight="1">
      <c r="A57" s="113"/>
      <c r="B57" s="114"/>
      <c r="C57" s="114"/>
      <c r="D57" s="115"/>
      <c r="E57" s="112"/>
      <c r="F57" s="113"/>
      <c r="G57" s="114"/>
      <c r="H57" s="114"/>
      <c r="I57" s="115"/>
    </row>
    <row r="58" spans="1:9" ht="12">
      <c r="A58" s="109" t="s">
        <v>234</v>
      </c>
      <c r="B58" s="110"/>
      <c r="C58" s="110"/>
      <c r="D58" s="111">
        <v>31</v>
      </c>
      <c r="E58" s="112"/>
      <c r="F58" s="109"/>
      <c r="G58" s="110"/>
      <c r="H58" s="110"/>
      <c r="I58" s="111"/>
    </row>
    <row r="59" spans="1:9" ht="5.25" customHeight="1">
      <c r="A59" s="113"/>
      <c r="B59" s="114"/>
      <c r="C59" s="114"/>
      <c r="D59" s="115"/>
      <c r="E59" s="112"/>
      <c r="F59" s="113"/>
      <c r="G59" s="114"/>
      <c r="H59" s="114"/>
      <c r="I59" s="115"/>
    </row>
    <row r="60" spans="1:9" ht="12">
      <c r="A60" s="109" t="s">
        <v>235</v>
      </c>
      <c r="B60" s="110"/>
      <c r="C60" s="110"/>
      <c r="D60" s="111">
        <v>32</v>
      </c>
      <c r="E60" s="112"/>
      <c r="F60" s="109"/>
      <c r="G60" s="110"/>
      <c r="H60" s="110"/>
      <c r="I60" s="111"/>
    </row>
    <row r="61" spans="1:9" ht="5.25" customHeight="1">
      <c r="A61" s="113"/>
      <c r="B61" s="114"/>
      <c r="C61" s="114"/>
      <c r="D61" s="115"/>
      <c r="E61" s="112"/>
      <c r="F61" s="113"/>
      <c r="G61" s="114"/>
      <c r="H61" s="114"/>
      <c r="I61" s="115"/>
    </row>
    <row r="62" spans="1:9" ht="12">
      <c r="A62" s="109" t="s">
        <v>236</v>
      </c>
      <c r="B62" s="110"/>
      <c r="C62" s="110"/>
      <c r="D62" s="111">
        <v>33</v>
      </c>
      <c r="E62" s="112"/>
      <c r="F62" s="109"/>
      <c r="G62" s="110"/>
      <c r="H62" s="110"/>
      <c r="I62" s="111"/>
    </row>
    <row r="63" spans="1:9" ht="5.25" customHeight="1">
      <c r="A63" s="113"/>
      <c r="B63" s="114"/>
      <c r="C63" s="114"/>
      <c r="D63" s="115"/>
      <c r="E63" s="112"/>
      <c r="F63" s="113"/>
      <c r="G63" s="114"/>
      <c r="H63" s="114"/>
      <c r="I63" s="115"/>
    </row>
    <row r="64" spans="1:9" ht="12">
      <c r="A64" s="109" t="s">
        <v>237</v>
      </c>
      <c r="B64" s="110"/>
      <c r="C64" s="110"/>
      <c r="D64" s="111">
        <v>34</v>
      </c>
      <c r="E64" s="112"/>
      <c r="F64" s="109"/>
      <c r="G64" s="110"/>
      <c r="H64" s="110"/>
      <c r="I64" s="111"/>
    </row>
    <row r="65" spans="1:9" ht="5.25" customHeight="1">
      <c r="A65" s="113"/>
      <c r="B65" s="114"/>
      <c r="C65" s="114"/>
      <c r="D65" s="115"/>
      <c r="E65" s="112"/>
      <c r="F65" s="113"/>
      <c r="G65" s="114"/>
      <c r="H65" s="114"/>
      <c r="I65" s="115"/>
    </row>
    <row r="66" spans="1:9" ht="12">
      <c r="A66" s="109" t="s">
        <v>238</v>
      </c>
      <c r="B66" s="110"/>
      <c r="C66" s="110"/>
      <c r="D66" s="111">
        <v>35</v>
      </c>
      <c r="E66" s="112"/>
      <c r="F66" s="109"/>
      <c r="G66" s="110"/>
      <c r="H66" s="110"/>
      <c r="I66" s="111"/>
    </row>
    <row r="67" spans="1:9" ht="5.25" customHeight="1">
      <c r="A67" s="113"/>
      <c r="B67" s="114"/>
      <c r="C67" s="114"/>
      <c r="D67" s="115"/>
      <c r="E67" s="112"/>
      <c r="F67" s="113"/>
      <c r="G67" s="114"/>
      <c r="H67" s="114"/>
      <c r="I67" s="115"/>
    </row>
    <row r="68" spans="1:9" ht="12">
      <c r="A68" s="109" t="s">
        <v>239</v>
      </c>
      <c r="B68" s="110"/>
      <c r="C68" s="110"/>
      <c r="D68" s="111">
        <v>36</v>
      </c>
      <c r="E68" s="112"/>
      <c r="F68" s="109"/>
      <c r="G68" s="110"/>
      <c r="H68" s="110"/>
      <c r="I68" s="111"/>
    </row>
    <row r="69" spans="1:9" ht="5.25" customHeight="1">
      <c r="A69" s="113"/>
      <c r="B69" s="114"/>
      <c r="C69" s="114"/>
      <c r="D69" s="115"/>
      <c r="E69" s="112"/>
      <c r="F69" s="113"/>
      <c r="G69" s="114"/>
      <c r="H69" s="114"/>
      <c r="I69" s="115"/>
    </row>
    <row r="70" spans="1:9" ht="12">
      <c r="A70" s="109" t="s">
        <v>240</v>
      </c>
      <c r="B70" s="110"/>
      <c r="C70" s="110"/>
      <c r="D70" s="111">
        <v>37</v>
      </c>
      <c r="E70" s="112"/>
      <c r="F70" s="109"/>
      <c r="G70" s="110"/>
      <c r="H70" s="110"/>
      <c r="I70" s="111"/>
    </row>
    <row r="71" spans="1:9" ht="5.25" customHeight="1">
      <c r="A71" s="113"/>
      <c r="B71" s="114"/>
      <c r="C71" s="114"/>
      <c r="D71" s="115"/>
      <c r="E71" s="112"/>
      <c r="F71" s="113"/>
      <c r="G71" s="114"/>
      <c r="H71" s="114"/>
      <c r="I71" s="115"/>
    </row>
    <row r="72" spans="1:9" ht="12">
      <c r="A72" s="109" t="s">
        <v>241</v>
      </c>
      <c r="B72" s="110"/>
      <c r="C72" s="110"/>
      <c r="D72" s="111">
        <v>38</v>
      </c>
      <c r="E72" s="112"/>
      <c r="F72" s="109"/>
      <c r="G72" s="110"/>
      <c r="H72" s="110"/>
      <c r="I72" s="111"/>
    </row>
    <row r="73" spans="1:9" ht="5.25" customHeight="1">
      <c r="A73" s="113"/>
      <c r="B73" s="114"/>
      <c r="C73" s="114"/>
      <c r="D73" s="115"/>
      <c r="E73" s="100"/>
      <c r="F73" s="113"/>
      <c r="G73" s="114"/>
      <c r="H73" s="114"/>
      <c r="I73" s="115"/>
    </row>
    <row r="74" spans="1:9" ht="12">
      <c r="A74" s="109" t="s">
        <v>242</v>
      </c>
      <c r="B74" s="110"/>
      <c r="C74" s="110"/>
      <c r="D74" s="111">
        <v>39</v>
      </c>
      <c r="E74" s="100"/>
      <c r="F74" s="109"/>
      <c r="G74" s="110"/>
      <c r="H74" s="110"/>
      <c r="I74" s="111"/>
    </row>
    <row r="75" spans="1:9" ht="5.25" customHeight="1">
      <c r="A75" s="113"/>
      <c r="B75" s="114"/>
      <c r="C75" s="114"/>
      <c r="D75" s="115"/>
      <c r="E75" s="100"/>
      <c r="F75" s="113"/>
      <c r="G75" s="114"/>
      <c r="H75" s="114"/>
      <c r="I75" s="115"/>
    </row>
    <row r="76" spans="1:9" ht="12">
      <c r="A76" s="109" t="s">
        <v>243</v>
      </c>
      <c r="B76" s="110"/>
      <c r="C76" s="110"/>
      <c r="D76" s="111">
        <v>40</v>
      </c>
      <c r="E76" s="100"/>
      <c r="F76" s="109"/>
      <c r="G76" s="110"/>
      <c r="H76" s="110"/>
      <c r="I76" s="111"/>
    </row>
    <row r="77" spans="1:9" ht="5.25" customHeight="1">
      <c r="A77" s="116"/>
      <c r="B77" s="117"/>
      <c r="C77" s="117"/>
      <c r="D77" s="118"/>
      <c r="E77" s="100"/>
      <c r="F77" s="116"/>
      <c r="G77" s="117"/>
      <c r="H77" s="117"/>
      <c r="I77" s="118"/>
    </row>
    <row r="78" spans="1:14" ht="12">
      <c r="A78" s="186" t="s">
        <v>257</v>
      </c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</row>
    <row r="79" spans="1:4" ht="12">
      <c r="A79" s="119"/>
      <c r="B79" s="119"/>
      <c r="C79" s="119"/>
      <c r="D79" s="119"/>
    </row>
    <row r="80" spans="1:4" ht="12">
      <c r="A80" s="119"/>
      <c r="B80" s="119"/>
      <c r="C80" s="119"/>
      <c r="D80" s="119"/>
    </row>
    <row r="81" spans="1:4" ht="12">
      <c r="A81" s="119"/>
      <c r="B81" s="119"/>
      <c r="C81" s="119"/>
      <c r="D81" s="119"/>
    </row>
    <row r="82" spans="1:4" ht="12">
      <c r="A82" s="119"/>
      <c r="B82" s="119"/>
      <c r="C82" s="119"/>
      <c r="D82" s="119"/>
    </row>
    <row r="83" spans="1:4" ht="12">
      <c r="A83" s="119"/>
      <c r="B83" s="119"/>
      <c r="C83" s="119"/>
      <c r="D83" s="119"/>
    </row>
    <row r="84" spans="1:4" ht="12">
      <c r="A84" s="119"/>
      <c r="B84" s="119"/>
      <c r="C84" s="119"/>
      <c r="D84" s="119"/>
    </row>
    <row r="85" spans="1:4" ht="12">
      <c r="A85" s="119"/>
      <c r="B85" s="119"/>
      <c r="C85" s="119"/>
      <c r="D85" s="119"/>
    </row>
    <row r="86" spans="1:4" ht="12">
      <c r="A86" s="119"/>
      <c r="B86" s="119"/>
      <c r="C86" s="119"/>
      <c r="D86" s="119"/>
    </row>
    <row r="87" spans="1:4" ht="12">
      <c r="A87" s="119"/>
      <c r="B87" s="119"/>
      <c r="C87" s="119"/>
      <c r="D87" s="119"/>
    </row>
    <row r="88" spans="1:4" ht="12">
      <c r="A88" s="119"/>
      <c r="B88" s="119"/>
      <c r="C88" s="119"/>
      <c r="D88" s="119"/>
    </row>
  </sheetData>
  <sheetProtection/>
  <mergeCells count="2">
    <mergeCell ref="A3:I3"/>
    <mergeCell ref="A78:N78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="70" zoomScaleSheetLayoutView="70" zoomScalePageLayoutView="0" workbookViewId="0" topLeftCell="A61">
      <selection activeCell="K76" sqref="K76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200" t="s">
        <v>70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4" t="s">
        <v>3</v>
      </c>
      <c r="D4" s="195"/>
      <c r="E4" s="195"/>
      <c r="F4" s="196"/>
      <c r="G4" s="9"/>
      <c r="H4" s="197" t="s">
        <v>4</v>
      </c>
      <c r="I4" s="198"/>
      <c r="J4" s="198"/>
      <c r="K4" s="19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254</v>
      </c>
      <c r="D7" s="21" t="s">
        <v>7</v>
      </c>
      <c r="E7" s="21">
        <v>2</v>
      </c>
      <c r="F7" s="22" t="str">
        <f>CONCATENATE(D6,"=100")</f>
        <v>2016=100</v>
      </c>
      <c r="G7" s="23"/>
      <c r="H7" s="20" t="s">
        <v>254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598</v>
      </c>
      <c r="D9" s="30">
        <v>612</v>
      </c>
      <c r="E9" s="30">
        <v>569</v>
      </c>
      <c r="F9" s="31"/>
      <c r="G9" s="31"/>
      <c r="H9" s="120">
        <v>11.787</v>
      </c>
      <c r="I9" s="120">
        <v>12.062</v>
      </c>
      <c r="J9" s="120"/>
      <c r="K9" s="32"/>
    </row>
    <row r="10" spans="1:11" s="33" customFormat="1" ht="11.25" customHeight="1">
      <c r="A10" s="35" t="s">
        <v>9</v>
      </c>
      <c r="B10" s="29"/>
      <c r="C10" s="30">
        <v>147</v>
      </c>
      <c r="D10" s="30">
        <v>142</v>
      </c>
      <c r="E10" s="30">
        <v>105</v>
      </c>
      <c r="F10" s="31"/>
      <c r="G10" s="31"/>
      <c r="H10" s="120">
        <v>2.608</v>
      </c>
      <c r="I10" s="120">
        <v>2.58</v>
      </c>
      <c r="J10" s="120"/>
      <c r="K10" s="32"/>
    </row>
    <row r="11" spans="1:11" s="33" customFormat="1" ht="11.25" customHeight="1">
      <c r="A11" s="28" t="s">
        <v>10</v>
      </c>
      <c r="B11" s="29"/>
      <c r="C11" s="30">
        <v>86</v>
      </c>
      <c r="D11" s="30">
        <v>88</v>
      </c>
      <c r="E11" s="30">
        <v>90</v>
      </c>
      <c r="F11" s="31"/>
      <c r="G11" s="31"/>
      <c r="H11" s="120">
        <v>2.085</v>
      </c>
      <c r="I11" s="120">
        <v>2.135</v>
      </c>
      <c r="J11" s="120"/>
      <c r="K11" s="32"/>
    </row>
    <row r="12" spans="1:11" s="33" customFormat="1" ht="11.25" customHeight="1">
      <c r="A12" s="35" t="s">
        <v>11</v>
      </c>
      <c r="B12" s="29"/>
      <c r="C12" s="30">
        <v>701</v>
      </c>
      <c r="D12" s="30">
        <v>762</v>
      </c>
      <c r="E12" s="30">
        <v>765</v>
      </c>
      <c r="F12" s="31"/>
      <c r="G12" s="31"/>
      <c r="H12" s="120">
        <v>12.919</v>
      </c>
      <c r="I12" s="120">
        <v>13.95</v>
      </c>
      <c r="J12" s="120"/>
      <c r="K12" s="32"/>
    </row>
    <row r="13" spans="1:11" s="42" customFormat="1" ht="11.25" customHeight="1">
      <c r="A13" s="36" t="s">
        <v>12</v>
      </c>
      <c r="B13" s="37"/>
      <c r="C13" s="38">
        <v>1532</v>
      </c>
      <c r="D13" s="38">
        <v>1604</v>
      </c>
      <c r="E13" s="38">
        <v>1529</v>
      </c>
      <c r="F13" s="39">
        <f>IF(D13&gt;0,100*E13/D13,0)</f>
        <v>95.32418952618454</v>
      </c>
      <c r="G13" s="40"/>
      <c r="H13" s="121">
        <v>29.399</v>
      </c>
      <c r="I13" s="122">
        <v>30.727</v>
      </c>
      <c r="J13" s="12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0"/>
      <c r="I14" s="120"/>
      <c r="J14" s="120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1"/>
      <c r="I15" s="122"/>
      <c r="J15" s="12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0"/>
      <c r="I16" s="120"/>
      <c r="J16" s="120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1"/>
      <c r="I17" s="122"/>
      <c r="J17" s="12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0"/>
      <c r="I18" s="120"/>
      <c r="J18" s="120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20"/>
      <c r="I19" s="120"/>
      <c r="J19" s="120"/>
      <c r="K19" s="32"/>
    </row>
    <row r="20" spans="1:11" s="33" customFormat="1" ht="11.25" customHeight="1">
      <c r="A20" s="35" t="s">
        <v>16</v>
      </c>
      <c r="B20" s="29"/>
      <c r="C20" s="30">
        <v>25</v>
      </c>
      <c r="D20" s="30">
        <v>25</v>
      </c>
      <c r="E20" s="30">
        <v>25</v>
      </c>
      <c r="F20" s="31"/>
      <c r="G20" s="31"/>
      <c r="H20" s="120">
        <v>0.513</v>
      </c>
      <c r="I20" s="120">
        <v>0.565</v>
      </c>
      <c r="J20" s="120"/>
      <c r="K20" s="32"/>
    </row>
    <row r="21" spans="1:11" s="33" customFormat="1" ht="11.25" customHeight="1">
      <c r="A21" s="35" t="s">
        <v>17</v>
      </c>
      <c r="B21" s="29"/>
      <c r="C21" s="30">
        <v>80</v>
      </c>
      <c r="D21" s="30">
        <v>80</v>
      </c>
      <c r="E21" s="30">
        <v>80</v>
      </c>
      <c r="F21" s="31"/>
      <c r="G21" s="31"/>
      <c r="H21" s="120">
        <v>1.68</v>
      </c>
      <c r="I21" s="120">
        <v>1.8</v>
      </c>
      <c r="J21" s="120"/>
      <c r="K21" s="32"/>
    </row>
    <row r="22" spans="1:11" s="42" customFormat="1" ht="11.25" customHeight="1">
      <c r="A22" s="36" t="s">
        <v>18</v>
      </c>
      <c r="B22" s="37"/>
      <c r="C22" s="38">
        <v>105</v>
      </c>
      <c r="D22" s="38">
        <v>105</v>
      </c>
      <c r="E22" s="38">
        <v>105</v>
      </c>
      <c r="F22" s="39">
        <f>IF(D22&gt;0,100*E22/D22,0)</f>
        <v>100</v>
      </c>
      <c r="G22" s="40"/>
      <c r="H22" s="121">
        <v>2.193</v>
      </c>
      <c r="I22" s="122">
        <v>2.365</v>
      </c>
      <c r="J22" s="12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0"/>
      <c r="I23" s="120"/>
      <c r="J23" s="120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21"/>
      <c r="I24" s="122"/>
      <c r="J24" s="12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0"/>
      <c r="I25" s="120"/>
      <c r="J25" s="120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21"/>
      <c r="I26" s="122"/>
      <c r="J26" s="12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0"/>
      <c r="I27" s="120"/>
      <c r="J27" s="120"/>
      <c r="K27" s="32"/>
    </row>
    <row r="28" spans="1:11" s="33" customFormat="1" ht="11.25" customHeight="1">
      <c r="A28" s="35" t="s">
        <v>21</v>
      </c>
      <c r="B28" s="29"/>
      <c r="C28" s="30">
        <v>55</v>
      </c>
      <c r="D28" s="30">
        <v>5</v>
      </c>
      <c r="E28" s="30">
        <v>1</v>
      </c>
      <c r="F28" s="31"/>
      <c r="G28" s="31"/>
      <c r="H28" s="120">
        <v>1.271</v>
      </c>
      <c r="I28" s="120">
        <v>0.152</v>
      </c>
      <c r="J28" s="120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20"/>
      <c r="I29" s="120"/>
      <c r="J29" s="120"/>
      <c r="K29" s="32"/>
    </row>
    <row r="30" spans="1:11" s="33" customFormat="1" ht="11.25" customHeight="1">
      <c r="A30" s="35" t="s">
        <v>23</v>
      </c>
      <c r="B30" s="29"/>
      <c r="C30" s="30">
        <v>21</v>
      </c>
      <c r="D30" s="30">
        <v>21</v>
      </c>
      <c r="E30" s="30"/>
      <c r="F30" s="31"/>
      <c r="G30" s="31"/>
      <c r="H30" s="120">
        <v>0.451</v>
      </c>
      <c r="I30" s="120">
        <v>0.451</v>
      </c>
      <c r="J30" s="120"/>
      <c r="K30" s="32"/>
    </row>
    <row r="31" spans="1:11" s="42" customFormat="1" ht="11.25" customHeight="1">
      <c r="A31" s="43" t="s">
        <v>24</v>
      </c>
      <c r="B31" s="37"/>
      <c r="C31" s="38">
        <v>76</v>
      </c>
      <c r="D31" s="38">
        <v>26</v>
      </c>
      <c r="E31" s="38"/>
      <c r="F31" s="39"/>
      <c r="G31" s="40"/>
      <c r="H31" s="121">
        <v>1.722</v>
      </c>
      <c r="I31" s="122">
        <v>0.603</v>
      </c>
      <c r="J31" s="12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0"/>
      <c r="I32" s="120"/>
      <c r="J32" s="120"/>
      <c r="K32" s="32"/>
    </row>
    <row r="33" spans="1:11" s="33" customFormat="1" ht="11.25" customHeight="1">
      <c r="A33" s="35" t="s">
        <v>25</v>
      </c>
      <c r="B33" s="29"/>
      <c r="C33" s="30">
        <v>125</v>
      </c>
      <c r="D33" s="30">
        <v>100</v>
      </c>
      <c r="E33" s="30"/>
      <c r="F33" s="31"/>
      <c r="G33" s="31"/>
      <c r="H33" s="120">
        <v>2.534</v>
      </c>
      <c r="I33" s="120">
        <v>2.5</v>
      </c>
      <c r="J33" s="120"/>
      <c r="K33" s="32"/>
    </row>
    <row r="34" spans="1:11" s="33" customFormat="1" ht="11.25" customHeight="1">
      <c r="A34" s="35" t="s">
        <v>26</v>
      </c>
      <c r="B34" s="29"/>
      <c r="C34" s="30">
        <v>13</v>
      </c>
      <c r="D34" s="30">
        <v>12</v>
      </c>
      <c r="E34" s="30">
        <v>13</v>
      </c>
      <c r="F34" s="31"/>
      <c r="G34" s="31"/>
      <c r="H34" s="120">
        <v>0.298</v>
      </c>
      <c r="I34" s="120">
        <v>0.29</v>
      </c>
      <c r="J34" s="120"/>
      <c r="K34" s="32"/>
    </row>
    <row r="35" spans="1:11" s="33" customFormat="1" ht="11.25" customHeight="1">
      <c r="A35" s="35" t="s">
        <v>27</v>
      </c>
      <c r="B35" s="29"/>
      <c r="C35" s="30"/>
      <c r="D35" s="30">
        <v>10</v>
      </c>
      <c r="E35" s="30">
        <v>5</v>
      </c>
      <c r="F35" s="31"/>
      <c r="G35" s="31"/>
      <c r="H35" s="120"/>
      <c r="I35" s="120">
        <v>0.175</v>
      </c>
      <c r="J35" s="120"/>
      <c r="K35" s="32"/>
    </row>
    <row r="36" spans="1:11" s="33" customFormat="1" ht="11.25" customHeight="1">
      <c r="A36" s="35" t="s">
        <v>28</v>
      </c>
      <c r="B36" s="29"/>
      <c r="C36" s="30">
        <v>39</v>
      </c>
      <c r="D36" s="30">
        <v>39</v>
      </c>
      <c r="E36" s="30">
        <v>45</v>
      </c>
      <c r="F36" s="31"/>
      <c r="G36" s="31"/>
      <c r="H36" s="120">
        <v>0.78</v>
      </c>
      <c r="I36" s="120">
        <v>0.78</v>
      </c>
      <c r="J36" s="120"/>
      <c r="K36" s="32"/>
    </row>
    <row r="37" spans="1:11" s="42" customFormat="1" ht="11.25" customHeight="1">
      <c r="A37" s="36" t="s">
        <v>29</v>
      </c>
      <c r="B37" s="37"/>
      <c r="C37" s="38">
        <v>177</v>
      </c>
      <c r="D37" s="38">
        <v>161</v>
      </c>
      <c r="E37" s="38"/>
      <c r="F37" s="39"/>
      <c r="G37" s="40"/>
      <c r="H37" s="121">
        <v>3.612</v>
      </c>
      <c r="I37" s="122">
        <v>3.745</v>
      </c>
      <c r="J37" s="12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0"/>
      <c r="I38" s="120"/>
      <c r="J38" s="120"/>
      <c r="K38" s="32"/>
    </row>
    <row r="39" spans="1:11" s="42" customFormat="1" ht="11.25" customHeight="1">
      <c r="A39" s="36" t="s">
        <v>30</v>
      </c>
      <c r="B39" s="37"/>
      <c r="C39" s="38">
        <v>1213</v>
      </c>
      <c r="D39" s="38">
        <v>1200</v>
      </c>
      <c r="E39" s="38">
        <v>1200</v>
      </c>
      <c r="F39" s="39">
        <f>IF(D39&gt;0,100*E39/D39,0)</f>
        <v>100</v>
      </c>
      <c r="G39" s="40"/>
      <c r="H39" s="121">
        <v>44.799</v>
      </c>
      <c r="I39" s="122">
        <v>44.7</v>
      </c>
      <c r="J39" s="12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0"/>
      <c r="I40" s="120"/>
      <c r="J40" s="120"/>
      <c r="K40" s="32"/>
    </row>
    <row r="41" spans="1:11" s="33" customFormat="1" ht="11.25" customHeight="1">
      <c r="A41" s="28" t="s">
        <v>31</v>
      </c>
      <c r="B41" s="29"/>
      <c r="C41" s="30">
        <v>8</v>
      </c>
      <c r="D41" s="30">
        <v>8</v>
      </c>
      <c r="E41" s="30">
        <v>6</v>
      </c>
      <c r="F41" s="31"/>
      <c r="G41" s="31"/>
      <c r="H41" s="120">
        <v>0.24</v>
      </c>
      <c r="I41" s="120">
        <v>0.256</v>
      </c>
      <c r="J41" s="120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20"/>
      <c r="I42" s="120"/>
      <c r="J42" s="120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20"/>
      <c r="I43" s="120"/>
      <c r="J43" s="120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20"/>
      <c r="I44" s="120"/>
      <c r="J44" s="120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20"/>
      <c r="I45" s="120"/>
      <c r="J45" s="120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20"/>
      <c r="I46" s="120"/>
      <c r="J46" s="120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20"/>
      <c r="I47" s="120"/>
      <c r="J47" s="120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20"/>
      <c r="I48" s="120"/>
      <c r="J48" s="120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20"/>
      <c r="I49" s="120"/>
      <c r="J49" s="120"/>
      <c r="K49" s="32"/>
    </row>
    <row r="50" spans="1:11" s="42" customFormat="1" ht="11.25" customHeight="1">
      <c r="A50" s="43" t="s">
        <v>40</v>
      </c>
      <c r="B50" s="37"/>
      <c r="C50" s="38">
        <v>8</v>
      </c>
      <c r="D50" s="38">
        <v>8</v>
      </c>
      <c r="E50" s="38">
        <v>6</v>
      </c>
      <c r="F50" s="39">
        <f>IF(D50&gt;0,100*E50/D50,0)</f>
        <v>75</v>
      </c>
      <c r="G50" s="40"/>
      <c r="H50" s="121">
        <v>0.24</v>
      </c>
      <c r="I50" s="122">
        <v>0.256</v>
      </c>
      <c r="J50" s="12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0"/>
      <c r="I51" s="120"/>
      <c r="J51" s="120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1"/>
      <c r="I52" s="122"/>
      <c r="J52" s="12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0"/>
      <c r="I53" s="120"/>
      <c r="J53" s="120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20"/>
      <c r="I54" s="120"/>
      <c r="J54" s="120"/>
      <c r="K54" s="32"/>
    </row>
    <row r="55" spans="1:11" s="33" customFormat="1" ht="11.25" customHeight="1">
      <c r="A55" s="35" t="s">
        <v>43</v>
      </c>
      <c r="B55" s="29"/>
      <c r="C55" s="30">
        <v>12</v>
      </c>
      <c r="D55" s="30">
        <v>15</v>
      </c>
      <c r="E55" s="30">
        <v>12</v>
      </c>
      <c r="F55" s="31"/>
      <c r="G55" s="31"/>
      <c r="H55" s="120">
        <v>0.36</v>
      </c>
      <c r="I55" s="120">
        <v>0.45</v>
      </c>
      <c r="J55" s="120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20"/>
      <c r="I56" s="120"/>
      <c r="J56" s="120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20"/>
      <c r="I57" s="120"/>
      <c r="J57" s="120"/>
      <c r="K57" s="32"/>
    </row>
    <row r="58" spans="1:11" s="33" customFormat="1" ht="11.25" customHeight="1">
      <c r="A58" s="35" t="s">
        <v>46</v>
      </c>
      <c r="B58" s="29"/>
      <c r="C58" s="30">
        <v>145</v>
      </c>
      <c r="D58" s="30">
        <v>138</v>
      </c>
      <c r="E58" s="30">
        <v>145</v>
      </c>
      <c r="F58" s="31"/>
      <c r="G58" s="31"/>
      <c r="H58" s="120">
        <v>4.06</v>
      </c>
      <c r="I58" s="120">
        <v>4.554</v>
      </c>
      <c r="J58" s="120"/>
      <c r="K58" s="32"/>
    </row>
    <row r="59" spans="1:11" s="42" customFormat="1" ht="11.25" customHeight="1">
      <c r="A59" s="36" t="s">
        <v>47</v>
      </c>
      <c r="B59" s="37"/>
      <c r="C59" s="38">
        <v>157</v>
      </c>
      <c r="D59" s="38">
        <v>153</v>
      </c>
      <c r="E59" s="38">
        <v>157</v>
      </c>
      <c r="F59" s="39">
        <f>IF(D59&gt;0,100*E59/D59,0)</f>
        <v>102.61437908496733</v>
      </c>
      <c r="G59" s="40"/>
      <c r="H59" s="121">
        <v>4.42</v>
      </c>
      <c r="I59" s="122">
        <v>5.0040000000000004</v>
      </c>
      <c r="J59" s="12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0"/>
      <c r="I60" s="120"/>
      <c r="J60" s="120"/>
      <c r="K60" s="32"/>
    </row>
    <row r="61" spans="1:11" s="33" customFormat="1" ht="11.25" customHeight="1">
      <c r="A61" s="35" t="s">
        <v>48</v>
      </c>
      <c r="B61" s="29"/>
      <c r="C61" s="30">
        <v>215</v>
      </c>
      <c r="D61" s="30">
        <v>210</v>
      </c>
      <c r="E61" s="30">
        <v>210</v>
      </c>
      <c r="F61" s="31"/>
      <c r="G61" s="31"/>
      <c r="H61" s="120">
        <v>5.16</v>
      </c>
      <c r="I61" s="120">
        <v>5.25</v>
      </c>
      <c r="J61" s="120"/>
      <c r="K61" s="32"/>
    </row>
    <row r="62" spans="1:11" s="33" customFormat="1" ht="11.25" customHeight="1">
      <c r="A62" s="35" t="s">
        <v>49</v>
      </c>
      <c r="B62" s="29"/>
      <c r="C62" s="30">
        <v>120</v>
      </c>
      <c r="D62" s="30">
        <v>125</v>
      </c>
      <c r="E62" s="30">
        <v>135</v>
      </c>
      <c r="F62" s="31"/>
      <c r="G62" s="31"/>
      <c r="H62" s="120">
        <v>3.84</v>
      </c>
      <c r="I62" s="120">
        <v>4</v>
      </c>
      <c r="J62" s="120"/>
      <c r="K62" s="32"/>
    </row>
    <row r="63" spans="1:11" s="33" customFormat="1" ht="11.25" customHeight="1">
      <c r="A63" s="35" t="s">
        <v>50</v>
      </c>
      <c r="B63" s="29"/>
      <c r="C63" s="30">
        <v>828</v>
      </c>
      <c r="D63" s="30">
        <v>851</v>
      </c>
      <c r="E63" s="30">
        <v>851</v>
      </c>
      <c r="F63" s="31"/>
      <c r="G63" s="31"/>
      <c r="H63" s="120">
        <v>26.496</v>
      </c>
      <c r="I63" s="120">
        <v>35.97</v>
      </c>
      <c r="J63" s="120"/>
      <c r="K63" s="32"/>
    </row>
    <row r="64" spans="1:11" s="42" customFormat="1" ht="11.25" customHeight="1">
      <c r="A64" s="36" t="s">
        <v>51</v>
      </c>
      <c r="B64" s="37"/>
      <c r="C64" s="38">
        <v>1163</v>
      </c>
      <c r="D64" s="38">
        <v>1186</v>
      </c>
      <c r="E64" s="38">
        <v>1196</v>
      </c>
      <c r="F64" s="39">
        <f>IF(D64&gt;0,100*E64/D64,0)</f>
        <v>100.84317032040472</v>
      </c>
      <c r="G64" s="40"/>
      <c r="H64" s="121">
        <v>35.495999999999995</v>
      </c>
      <c r="I64" s="122">
        <v>45.22</v>
      </c>
      <c r="J64" s="12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0"/>
      <c r="I65" s="120"/>
      <c r="J65" s="120"/>
      <c r="K65" s="32"/>
    </row>
    <row r="66" spans="1:11" s="42" customFormat="1" ht="11.25" customHeight="1">
      <c r="A66" s="36" t="s">
        <v>52</v>
      </c>
      <c r="B66" s="37"/>
      <c r="C66" s="38">
        <v>2554</v>
      </c>
      <c r="D66" s="38">
        <v>2840</v>
      </c>
      <c r="E66" s="38">
        <v>2610</v>
      </c>
      <c r="F66" s="39">
        <f>IF(D66&gt;0,100*E66/D66,0)</f>
        <v>91.90140845070422</v>
      </c>
      <c r="G66" s="40"/>
      <c r="H66" s="121">
        <v>87.682</v>
      </c>
      <c r="I66" s="122">
        <v>94</v>
      </c>
      <c r="J66" s="12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0"/>
      <c r="I67" s="120"/>
      <c r="J67" s="120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20"/>
      <c r="I68" s="120"/>
      <c r="J68" s="120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20"/>
      <c r="I69" s="120"/>
      <c r="J69" s="120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1"/>
      <c r="I70" s="122"/>
      <c r="J70" s="12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0"/>
      <c r="I71" s="120"/>
      <c r="J71" s="120"/>
      <c r="K71" s="32"/>
    </row>
    <row r="72" spans="1:11" s="33" customFormat="1" ht="11.25" customHeight="1">
      <c r="A72" s="35" t="s">
        <v>56</v>
      </c>
      <c r="B72" s="29"/>
      <c r="C72" s="30">
        <v>150</v>
      </c>
      <c r="D72" s="30">
        <v>150</v>
      </c>
      <c r="E72" s="30">
        <v>109</v>
      </c>
      <c r="F72" s="31"/>
      <c r="G72" s="31"/>
      <c r="H72" s="120">
        <v>3.542</v>
      </c>
      <c r="I72" s="120">
        <v>3.542</v>
      </c>
      <c r="J72" s="120"/>
      <c r="K72" s="32"/>
    </row>
    <row r="73" spans="1:11" s="33" customFormat="1" ht="11.25" customHeight="1">
      <c r="A73" s="35" t="s">
        <v>57</v>
      </c>
      <c r="B73" s="29"/>
      <c r="C73" s="30">
        <v>450</v>
      </c>
      <c r="D73" s="30">
        <v>400</v>
      </c>
      <c r="E73" s="30">
        <v>400</v>
      </c>
      <c r="F73" s="31"/>
      <c r="G73" s="31"/>
      <c r="H73" s="120">
        <v>11.25</v>
      </c>
      <c r="I73" s="120">
        <v>11.5</v>
      </c>
      <c r="J73" s="120"/>
      <c r="K73" s="32"/>
    </row>
    <row r="74" spans="1:11" s="33" customFormat="1" ht="11.25" customHeight="1">
      <c r="A74" s="35" t="s">
        <v>58</v>
      </c>
      <c r="B74" s="29"/>
      <c r="C74" s="30">
        <v>98</v>
      </c>
      <c r="D74" s="30">
        <v>100</v>
      </c>
      <c r="E74" s="30">
        <v>132</v>
      </c>
      <c r="F74" s="31"/>
      <c r="G74" s="31"/>
      <c r="H74" s="120">
        <v>3.43</v>
      </c>
      <c r="I74" s="120">
        <v>3.5</v>
      </c>
      <c r="J74" s="120"/>
      <c r="K74" s="32"/>
    </row>
    <row r="75" spans="1:11" s="33" customFormat="1" ht="11.25" customHeight="1">
      <c r="A75" s="35" t="s">
        <v>59</v>
      </c>
      <c r="B75" s="29"/>
      <c r="C75" s="30">
        <v>60</v>
      </c>
      <c r="D75" s="30">
        <v>60</v>
      </c>
      <c r="E75" s="30">
        <v>48</v>
      </c>
      <c r="F75" s="31"/>
      <c r="G75" s="31"/>
      <c r="H75" s="120">
        <v>1.176</v>
      </c>
      <c r="I75" s="120">
        <v>1.176</v>
      </c>
      <c r="J75" s="120"/>
      <c r="K75" s="32"/>
    </row>
    <row r="76" spans="1:11" s="33" customFormat="1" ht="11.25" customHeight="1">
      <c r="A76" s="35" t="s">
        <v>60</v>
      </c>
      <c r="B76" s="29"/>
      <c r="C76" s="30">
        <v>220</v>
      </c>
      <c r="D76" s="30">
        <v>255</v>
      </c>
      <c r="E76" s="30">
        <v>235</v>
      </c>
      <c r="F76" s="31"/>
      <c r="G76" s="31"/>
      <c r="H76" s="120">
        <v>9.3</v>
      </c>
      <c r="I76" s="120">
        <v>8.747</v>
      </c>
      <c r="J76" s="120"/>
      <c r="K76" s="32"/>
    </row>
    <row r="77" spans="1:11" s="33" customFormat="1" ht="11.25" customHeight="1">
      <c r="A77" s="35" t="s">
        <v>61</v>
      </c>
      <c r="B77" s="29"/>
      <c r="C77" s="30">
        <v>6</v>
      </c>
      <c r="D77" s="30"/>
      <c r="E77" s="30">
        <v>4</v>
      </c>
      <c r="F77" s="31"/>
      <c r="G77" s="31"/>
      <c r="H77" s="120">
        <v>0.126</v>
      </c>
      <c r="I77" s="120"/>
      <c r="J77" s="120"/>
      <c r="K77" s="32"/>
    </row>
    <row r="78" spans="1:11" s="33" customFormat="1" ht="11.25" customHeight="1">
      <c r="A78" s="35" t="s">
        <v>62</v>
      </c>
      <c r="B78" s="29"/>
      <c r="C78" s="30">
        <v>439</v>
      </c>
      <c r="D78" s="30">
        <v>290</v>
      </c>
      <c r="E78" s="30">
        <v>270</v>
      </c>
      <c r="F78" s="31"/>
      <c r="G78" s="31"/>
      <c r="H78" s="120">
        <v>11.984</v>
      </c>
      <c r="I78" s="120">
        <v>7.975</v>
      </c>
      <c r="J78" s="120"/>
      <c r="K78" s="32"/>
    </row>
    <row r="79" spans="1:11" s="33" customFormat="1" ht="11.25" customHeight="1">
      <c r="A79" s="35" t="s">
        <v>63</v>
      </c>
      <c r="B79" s="29"/>
      <c r="C79" s="30">
        <v>3000</v>
      </c>
      <c r="D79" s="30">
        <v>3017</v>
      </c>
      <c r="E79" s="30">
        <v>3144</v>
      </c>
      <c r="F79" s="31"/>
      <c r="G79" s="31"/>
      <c r="H79" s="120">
        <v>104.99</v>
      </c>
      <c r="I79" s="120">
        <v>93.277</v>
      </c>
      <c r="J79" s="120"/>
      <c r="K79" s="32"/>
    </row>
    <row r="80" spans="1:11" s="42" customFormat="1" ht="11.25" customHeight="1">
      <c r="A80" s="43" t="s">
        <v>64</v>
      </c>
      <c r="B80" s="37"/>
      <c r="C80" s="38">
        <v>4423</v>
      </c>
      <c r="D80" s="38">
        <v>4272</v>
      </c>
      <c r="E80" s="38">
        <v>4342</v>
      </c>
      <c r="F80" s="39">
        <f>IF(D80&gt;0,100*E80/D80,0)</f>
        <v>101.63857677902622</v>
      </c>
      <c r="G80" s="40"/>
      <c r="H80" s="121">
        <v>145.798</v>
      </c>
      <c r="I80" s="122">
        <v>129.71699999999998</v>
      </c>
      <c r="J80" s="12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0"/>
      <c r="I81" s="120"/>
      <c r="J81" s="120"/>
      <c r="K81" s="32"/>
    </row>
    <row r="82" spans="1:11" s="33" customFormat="1" ht="11.25" customHeight="1">
      <c r="A82" s="35" t="s">
        <v>65</v>
      </c>
      <c r="B82" s="29"/>
      <c r="C82" s="30">
        <v>695</v>
      </c>
      <c r="D82" s="30">
        <v>695</v>
      </c>
      <c r="E82" s="30">
        <v>695</v>
      </c>
      <c r="F82" s="31"/>
      <c r="G82" s="31"/>
      <c r="H82" s="120">
        <v>17.208</v>
      </c>
      <c r="I82" s="120">
        <v>17.208</v>
      </c>
      <c r="J82" s="120"/>
      <c r="K82" s="32"/>
    </row>
    <row r="83" spans="1:11" s="33" customFormat="1" ht="11.25" customHeight="1">
      <c r="A83" s="35" t="s">
        <v>66</v>
      </c>
      <c r="B83" s="29"/>
      <c r="C83" s="30">
        <v>1982</v>
      </c>
      <c r="D83" s="30">
        <v>1980</v>
      </c>
      <c r="E83" s="30">
        <v>1980</v>
      </c>
      <c r="F83" s="31"/>
      <c r="G83" s="31"/>
      <c r="H83" s="120">
        <v>34.529</v>
      </c>
      <c r="I83" s="120">
        <v>34.5</v>
      </c>
      <c r="J83" s="120"/>
      <c r="K83" s="32"/>
    </row>
    <row r="84" spans="1:11" s="42" customFormat="1" ht="11.25" customHeight="1">
      <c r="A84" s="36" t="s">
        <v>67</v>
      </c>
      <c r="B84" s="37"/>
      <c r="C84" s="38">
        <v>2677</v>
      </c>
      <c r="D84" s="38">
        <v>2675</v>
      </c>
      <c r="E84" s="38">
        <v>2675</v>
      </c>
      <c r="F84" s="39">
        <f>IF(D84&gt;0,100*E84/D84,0)</f>
        <v>100</v>
      </c>
      <c r="G84" s="40"/>
      <c r="H84" s="121">
        <v>51.737</v>
      </c>
      <c r="I84" s="122">
        <v>51.708</v>
      </c>
      <c r="J84" s="12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0"/>
      <c r="I85" s="120"/>
      <c r="J85" s="12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3"/>
      <c r="I86" s="124"/>
      <c r="J86" s="124"/>
      <c r="K86" s="50"/>
    </row>
    <row r="87" spans="1:11" s="42" customFormat="1" ht="11.25" customHeight="1">
      <c r="A87" s="51" t="s">
        <v>68</v>
      </c>
      <c r="B87" s="52"/>
      <c r="C87" s="53">
        <v>14085</v>
      </c>
      <c r="D87" s="53">
        <v>14230</v>
      </c>
      <c r="E87" s="53"/>
      <c r="F87" s="54"/>
      <c r="G87" s="40"/>
      <c r="H87" s="125">
        <v>407.098</v>
      </c>
      <c r="I87" s="126">
        <v>408.045</v>
      </c>
      <c r="J87" s="12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3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="70" zoomScaleNormal="90" zoomScaleSheetLayoutView="70" zoomScalePageLayoutView="0" workbookViewId="0" topLeftCell="A49">
      <selection activeCell="E87" sqref="E87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200" t="s">
        <v>70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4" t="s">
        <v>3</v>
      </c>
      <c r="D4" s="195"/>
      <c r="E4" s="195"/>
      <c r="F4" s="196"/>
      <c r="G4" s="9"/>
      <c r="H4" s="197" t="s">
        <v>4</v>
      </c>
      <c r="I4" s="198"/>
      <c r="J4" s="198"/>
      <c r="K4" s="19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254</v>
      </c>
      <c r="D7" s="21" t="s">
        <v>7</v>
      </c>
      <c r="E7" s="21">
        <v>2</v>
      </c>
      <c r="F7" s="22" t="str">
        <f>CONCATENATE(D6,"=100")</f>
        <v>2016=100</v>
      </c>
      <c r="G7" s="23"/>
      <c r="H7" s="20" t="s">
        <v>254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5160</v>
      </c>
      <c r="D9" s="30">
        <v>5319</v>
      </c>
      <c r="E9" s="30">
        <v>5011</v>
      </c>
      <c r="F9" s="31"/>
      <c r="G9" s="31"/>
      <c r="H9" s="120">
        <v>112.952</v>
      </c>
      <c r="I9" s="120">
        <v>116.432</v>
      </c>
      <c r="J9" s="120"/>
      <c r="K9" s="32"/>
    </row>
    <row r="10" spans="1:11" s="33" customFormat="1" ht="11.25" customHeight="1">
      <c r="A10" s="35" t="s">
        <v>9</v>
      </c>
      <c r="B10" s="29"/>
      <c r="C10" s="30">
        <v>3506</v>
      </c>
      <c r="D10" s="30">
        <v>3451</v>
      </c>
      <c r="E10" s="30">
        <v>3302</v>
      </c>
      <c r="F10" s="31"/>
      <c r="G10" s="31"/>
      <c r="H10" s="120">
        <v>71.978</v>
      </c>
      <c r="I10" s="120">
        <v>66.808</v>
      </c>
      <c r="J10" s="120"/>
      <c r="K10" s="32"/>
    </row>
    <row r="11" spans="1:11" s="33" customFormat="1" ht="11.25" customHeight="1">
      <c r="A11" s="28" t="s">
        <v>10</v>
      </c>
      <c r="B11" s="29"/>
      <c r="C11" s="30">
        <v>5562</v>
      </c>
      <c r="D11" s="30">
        <v>6115</v>
      </c>
      <c r="E11" s="30">
        <v>6118</v>
      </c>
      <c r="F11" s="31"/>
      <c r="G11" s="31"/>
      <c r="H11" s="120">
        <v>211.653</v>
      </c>
      <c r="I11" s="120">
        <v>155.845</v>
      </c>
      <c r="J11" s="120"/>
      <c r="K11" s="32"/>
    </row>
    <row r="12" spans="1:11" s="33" customFormat="1" ht="11.25" customHeight="1">
      <c r="A12" s="35" t="s">
        <v>11</v>
      </c>
      <c r="B12" s="29"/>
      <c r="C12" s="30">
        <v>2209</v>
      </c>
      <c r="D12" s="30">
        <v>2335</v>
      </c>
      <c r="E12" s="30">
        <v>2337</v>
      </c>
      <c r="F12" s="31"/>
      <c r="G12" s="31"/>
      <c r="H12" s="120">
        <v>53.054</v>
      </c>
      <c r="I12" s="120">
        <v>44.8</v>
      </c>
      <c r="J12" s="120"/>
      <c r="K12" s="32"/>
    </row>
    <row r="13" spans="1:11" s="42" customFormat="1" ht="11.25" customHeight="1">
      <c r="A13" s="36" t="s">
        <v>12</v>
      </c>
      <c r="B13" s="37"/>
      <c r="C13" s="38">
        <v>16437</v>
      </c>
      <c r="D13" s="38">
        <v>17220</v>
      </c>
      <c r="E13" s="38">
        <v>16768</v>
      </c>
      <c r="F13" s="39">
        <f>IF(D13&gt;0,100*E13/D13,0)</f>
        <v>97.37514518002322</v>
      </c>
      <c r="G13" s="40"/>
      <c r="H13" s="121">
        <v>449.63699999999994</v>
      </c>
      <c r="I13" s="122">
        <v>383.885</v>
      </c>
      <c r="J13" s="12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0"/>
      <c r="I14" s="120"/>
      <c r="J14" s="120"/>
      <c r="K14" s="32"/>
    </row>
    <row r="15" spans="1:11" s="42" customFormat="1" ht="11.25" customHeight="1">
      <c r="A15" s="36" t="s">
        <v>13</v>
      </c>
      <c r="B15" s="37"/>
      <c r="C15" s="38">
        <v>900</v>
      </c>
      <c r="D15" s="38">
        <v>900</v>
      </c>
      <c r="E15" s="38">
        <v>844</v>
      </c>
      <c r="F15" s="39">
        <f>IF(D15&gt;0,100*E15/D15,0)</f>
        <v>93.77777777777777</v>
      </c>
      <c r="G15" s="40"/>
      <c r="H15" s="121">
        <v>18</v>
      </c>
      <c r="I15" s="122">
        <v>18</v>
      </c>
      <c r="J15" s="12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0"/>
      <c r="I16" s="120"/>
      <c r="J16" s="120"/>
      <c r="K16" s="32"/>
    </row>
    <row r="17" spans="1:11" s="42" customFormat="1" ht="11.25" customHeight="1">
      <c r="A17" s="36" t="s">
        <v>14</v>
      </c>
      <c r="B17" s="37"/>
      <c r="C17" s="38">
        <v>30</v>
      </c>
      <c r="D17" s="38"/>
      <c r="E17" s="38"/>
      <c r="F17" s="39"/>
      <c r="G17" s="40"/>
      <c r="H17" s="121">
        <v>0.75</v>
      </c>
      <c r="I17" s="122"/>
      <c r="J17" s="12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0"/>
      <c r="I18" s="120"/>
      <c r="J18" s="120"/>
      <c r="K18" s="32"/>
    </row>
    <row r="19" spans="1:11" s="33" customFormat="1" ht="11.25" customHeight="1">
      <c r="A19" s="28" t="s">
        <v>15</v>
      </c>
      <c r="B19" s="29"/>
      <c r="C19" s="30">
        <v>380</v>
      </c>
      <c r="D19" s="30">
        <v>366</v>
      </c>
      <c r="E19" s="30">
        <v>366</v>
      </c>
      <c r="F19" s="31"/>
      <c r="G19" s="31"/>
      <c r="H19" s="120">
        <v>16.72</v>
      </c>
      <c r="I19" s="120">
        <v>15.925</v>
      </c>
      <c r="J19" s="120"/>
      <c r="K19" s="32"/>
    </row>
    <row r="20" spans="1:11" s="33" customFormat="1" ht="11.25" customHeight="1">
      <c r="A20" s="35" t="s">
        <v>16</v>
      </c>
      <c r="B20" s="29"/>
      <c r="C20" s="30">
        <v>140</v>
      </c>
      <c r="D20" s="30">
        <v>140</v>
      </c>
      <c r="E20" s="30">
        <v>140</v>
      </c>
      <c r="F20" s="31"/>
      <c r="G20" s="31"/>
      <c r="H20" s="120">
        <v>3.314</v>
      </c>
      <c r="I20" s="120">
        <v>3.108</v>
      </c>
      <c r="J20" s="120"/>
      <c r="K20" s="32"/>
    </row>
    <row r="21" spans="1:11" s="33" customFormat="1" ht="11.25" customHeight="1">
      <c r="A21" s="35" t="s">
        <v>17</v>
      </c>
      <c r="B21" s="29"/>
      <c r="C21" s="30">
        <v>120</v>
      </c>
      <c r="D21" s="30">
        <v>120</v>
      </c>
      <c r="E21" s="30">
        <v>120</v>
      </c>
      <c r="F21" s="31"/>
      <c r="G21" s="31"/>
      <c r="H21" s="120">
        <v>3.132</v>
      </c>
      <c r="I21" s="120">
        <v>2.916</v>
      </c>
      <c r="J21" s="120"/>
      <c r="K21" s="32"/>
    </row>
    <row r="22" spans="1:11" s="42" customFormat="1" ht="11.25" customHeight="1">
      <c r="A22" s="36" t="s">
        <v>18</v>
      </c>
      <c r="B22" s="37"/>
      <c r="C22" s="38">
        <v>640</v>
      </c>
      <c r="D22" s="38">
        <v>626</v>
      </c>
      <c r="E22" s="38">
        <v>626</v>
      </c>
      <c r="F22" s="39">
        <f>IF(D22&gt;0,100*E22/D22,0)</f>
        <v>100</v>
      </c>
      <c r="G22" s="40"/>
      <c r="H22" s="121">
        <v>23.166</v>
      </c>
      <c r="I22" s="122">
        <v>21.949</v>
      </c>
      <c r="J22" s="12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0"/>
      <c r="I23" s="120"/>
      <c r="J23" s="120"/>
      <c r="K23" s="32"/>
    </row>
    <row r="24" spans="1:11" s="42" customFormat="1" ht="11.25" customHeight="1">
      <c r="A24" s="36" t="s">
        <v>19</v>
      </c>
      <c r="B24" s="37"/>
      <c r="C24" s="38">
        <v>206</v>
      </c>
      <c r="D24" s="38">
        <v>168</v>
      </c>
      <c r="E24" s="38">
        <v>160</v>
      </c>
      <c r="F24" s="39">
        <f>IF(D24&gt;0,100*E24/D24,0)</f>
        <v>95.23809523809524</v>
      </c>
      <c r="G24" s="40"/>
      <c r="H24" s="121">
        <v>7.063</v>
      </c>
      <c r="I24" s="122">
        <v>5.909</v>
      </c>
      <c r="J24" s="12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0"/>
      <c r="I25" s="120"/>
      <c r="J25" s="120"/>
      <c r="K25" s="32"/>
    </row>
    <row r="26" spans="1:11" s="42" customFormat="1" ht="11.25" customHeight="1">
      <c r="A26" s="36" t="s">
        <v>20</v>
      </c>
      <c r="B26" s="37"/>
      <c r="C26" s="38">
        <v>848</v>
      </c>
      <c r="D26" s="38">
        <v>820</v>
      </c>
      <c r="E26" s="38">
        <v>820</v>
      </c>
      <c r="F26" s="39">
        <f>IF(D26&gt;0,100*E26/D26,0)</f>
        <v>100</v>
      </c>
      <c r="G26" s="40"/>
      <c r="H26" s="121">
        <v>38.775</v>
      </c>
      <c r="I26" s="122">
        <v>37</v>
      </c>
      <c r="J26" s="12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0"/>
      <c r="I27" s="120"/>
      <c r="J27" s="120"/>
      <c r="K27" s="32"/>
    </row>
    <row r="28" spans="1:11" s="33" customFormat="1" ht="11.25" customHeight="1">
      <c r="A28" s="35" t="s">
        <v>21</v>
      </c>
      <c r="B28" s="29"/>
      <c r="C28" s="30"/>
      <c r="D28" s="30">
        <v>44</v>
      </c>
      <c r="E28" s="30">
        <v>56</v>
      </c>
      <c r="F28" s="31"/>
      <c r="G28" s="31"/>
      <c r="H28" s="120"/>
      <c r="I28" s="120">
        <v>1.535</v>
      </c>
      <c r="J28" s="120"/>
      <c r="K28" s="32"/>
    </row>
    <row r="29" spans="1:11" s="33" customFormat="1" ht="11.25" customHeight="1">
      <c r="A29" s="35" t="s">
        <v>22</v>
      </c>
      <c r="B29" s="29"/>
      <c r="C29" s="30">
        <v>5</v>
      </c>
      <c r="D29" s="30">
        <v>2</v>
      </c>
      <c r="E29" s="30"/>
      <c r="F29" s="31"/>
      <c r="G29" s="31"/>
      <c r="H29" s="120">
        <v>0.11</v>
      </c>
      <c r="I29" s="120">
        <v>0.012</v>
      </c>
      <c r="J29" s="120"/>
      <c r="K29" s="32"/>
    </row>
    <row r="30" spans="1:11" s="33" customFormat="1" ht="11.25" customHeight="1">
      <c r="A30" s="35" t="s">
        <v>23</v>
      </c>
      <c r="B30" s="29"/>
      <c r="C30" s="30">
        <v>217</v>
      </c>
      <c r="D30" s="30">
        <v>328</v>
      </c>
      <c r="E30" s="30">
        <v>328</v>
      </c>
      <c r="F30" s="31"/>
      <c r="G30" s="31"/>
      <c r="H30" s="120">
        <v>8.304</v>
      </c>
      <c r="I30" s="120">
        <v>8.904</v>
      </c>
      <c r="J30" s="120"/>
      <c r="K30" s="32"/>
    </row>
    <row r="31" spans="1:11" s="42" customFormat="1" ht="11.25" customHeight="1">
      <c r="A31" s="43" t="s">
        <v>24</v>
      </c>
      <c r="B31" s="37"/>
      <c r="C31" s="38">
        <v>222</v>
      </c>
      <c r="D31" s="38">
        <v>374</v>
      </c>
      <c r="E31" s="38">
        <v>384</v>
      </c>
      <c r="F31" s="39">
        <f>IF(D31&gt;0,100*E31/D31,0)</f>
        <v>102.67379679144385</v>
      </c>
      <c r="G31" s="40"/>
      <c r="H31" s="121">
        <v>8.414</v>
      </c>
      <c r="I31" s="122">
        <v>10.451</v>
      </c>
      <c r="J31" s="12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0"/>
      <c r="I32" s="120"/>
      <c r="J32" s="120"/>
      <c r="K32" s="32"/>
    </row>
    <row r="33" spans="1:11" s="33" customFormat="1" ht="11.25" customHeight="1">
      <c r="A33" s="35" t="s">
        <v>25</v>
      </c>
      <c r="B33" s="29"/>
      <c r="C33" s="30">
        <v>206</v>
      </c>
      <c r="D33" s="30">
        <v>200</v>
      </c>
      <c r="E33" s="30"/>
      <c r="F33" s="31"/>
      <c r="G33" s="31"/>
      <c r="H33" s="120">
        <v>3.654</v>
      </c>
      <c r="I33" s="120">
        <v>3.1</v>
      </c>
      <c r="J33" s="120"/>
      <c r="K33" s="32"/>
    </row>
    <row r="34" spans="1:11" s="33" customFormat="1" ht="11.25" customHeight="1">
      <c r="A34" s="35" t="s">
        <v>26</v>
      </c>
      <c r="B34" s="29"/>
      <c r="C34" s="30">
        <v>132</v>
      </c>
      <c r="D34" s="30">
        <v>130</v>
      </c>
      <c r="E34" s="30"/>
      <c r="F34" s="31"/>
      <c r="G34" s="31"/>
      <c r="H34" s="120">
        <v>4.085</v>
      </c>
      <c r="I34" s="120">
        <v>3.55</v>
      </c>
      <c r="J34" s="120"/>
      <c r="K34" s="32"/>
    </row>
    <row r="35" spans="1:11" s="33" customFormat="1" ht="11.25" customHeight="1">
      <c r="A35" s="35" t="s">
        <v>27</v>
      </c>
      <c r="B35" s="29"/>
      <c r="C35" s="30">
        <v>362</v>
      </c>
      <c r="D35" s="30">
        <v>300</v>
      </c>
      <c r="E35" s="30">
        <v>250</v>
      </c>
      <c r="F35" s="31"/>
      <c r="G35" s="31"/>
      <c r="H35" s="120">
        <v>7.325</v>
      </c>
      <c r="I35" s="120">
        <v>5.7</v>
      </c>
      <c r="J35" s="120"/>
      <c r="K35" s="32"/>
    </row>
    <row r="36" spans="1:11" s="33" customFormat="1" ht="11.25" customHeight="1">
      <c r="A36" s="35" t="s">
        <v>28</v>
      </c>
      <c r="B36" s="29"/>
      <c r="C36" s="30">
        <v>180</v>
      </c>
      <c r="D36" s="30">
        <v>180</v>
      </c>
      <c r="E36" s="30">
        <v>120</v>
      </c>
      <c r="F36" s="31"/>
      <c r="G36" s="31"/>
      <c r="H36" s="120">
        <v>3.6</v>
      </c>
      <c r="I36" s="120">
        <v>3.6</v>
      </c>
      <c r="J36" s="120"/>
      <c r="K36" s="32"/>
    </row>
    <row r="37" spans="1:11" s="42" customFormat="1" ht="11.25" customHeight="1">
      <c r="A37" s="36" t="s">
        <v>29</v>
      </c>
      <c r="B37" s="37"/>
      <c r="C37" s="38">
        <v>880</v>
      </c>
      <c r="D37" s="38">
        <v>810</v>
      </c>
      <c r="E37" s="38"/>
      <c r="F37" s="39"/>
      <c r="G37" s="40"/>
      <c r="H37" s="121">
        <v>18.664</v>
      </c>
      <c r="I37" s="122">
        <v>15.95</v>
      </c>
      <c r="J37" s="12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0"/>
      <c r="I38" s="120"/>
      <c r="J38" s="120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21"/>
      <c r="I39" s="122"/>
      <c r="J39" s="12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0"/>
      <c r="I40" s="120"/>
      <c r="J40" s="120"/>
      <c r="K40" s="32"/>
    </row>
    <row r="41" spans="1:11" s="33" customFormat="1" ht="11.25" customHeight="1">
      <c r="A41" s="28" t="s">
        <v>31</v>
      </c>
      <c r="B41" s="29"/>
      <c r="C41" s="30">
        <v>245</v>
      </c>
      <c r="D41" s="30">
        <v>280</v>
      </c>
      <c r="E41" s="30">
        <v>300</v>
      </c>
      <c r="F41" s="31"/>
      <c r="G41" s="31"/>
      <c r="H41" s="120">
        <v>10.29</v>
      </c>
      <c r="I41" s="120">
        <v>11.76</v>
      </c>
      <c r="J41" s="120"/>
      <c r="K41" s="32"/>
    </row>
    <row r="42" spans="1:11" s="33" customFormat="1" ht="11.25" customHeight="1">
      <c r="A42" s="35" t="s">
        <v>32</v>
      </c>
      <c r="B42" s="29"/>
      <c r="C42" s="30">
        <v>688</v>
      </c>
      <c r="D42" s="30">
        <v>674</v>
      </c>
      <c r="E42" s="30">
        <v>650</v>
      </c>
      <c r="F42" s="31"/>
      <c r="G42" s="31"/>
      <c r="H42" s="120">
        <v>28</v>
      </c>
      <c r="I42" s="120">
        <v>26.96</v>
      </c>
      <c r="J42" s="120"/>
      <c r="K42" s="32"/>
    </row>
    <row r="43" spans="1:11" s="33" customFormat="1" ht="11.25" customHeight="1">
      <c r="A43" s="35" t="s">
        <v>33</v>
      </c>
      <c r="B43" s="29"/>
      <c r="C43" s="30">
        <v>49</v>
      </c>
      <c r="D43" s="30">
        <v>50</v>
      </c>
      <c r="E43" s="30">
        <v>55</v>
      </c>
      <c r="F43" s="31"/>
      <c r="G43" s="31"/>
      <c r="H43" s="120">
        <v>1.568</v>
      </c>
      <c r="I43" s="120">
        <v>1.6</v>
      </c>
      <c r="J43" s="120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20"/>
      <c r="I44" s="120"/>
      <c r="J44" s="120"/>
      <c r="K44" s="32"/>
    </row>
    <row r="45" spans="1:11" s="33" customFormat="1" ht="11.25" customHeight="1">
      <c r="A45" s="35" t="s">
        <v>35</v>
      </c>
      <c r="B45" s="29"/>
      <c r="C45" s="30">
        <v>2430</v>
      </c>
      <c r="D45" s="30">
        <v>2075</v>
      </c>
      <c r="E45" s="30">
        <v>2400</v>
      </c>
      <c r="F45" s="31"/>
      <c r="G45" s="31"/>
      <c r="H45" s="120">
        <v>102.06</v>
      </c>
      <c r="I45" s="120">
        <v>88.188</v>
      </c>
      <c r="J45" s="120"/>
      <c r="K45" s="32"/>
    </row>
    <row r="46" spans="1:11" s="33" customFormat="1" ht="11.25" customHeight="1">
      <c r="A46" s="35" t="s">
        <v>36</v>
      </c>
      <c r="B46" s="29"/>
      <c r="C46" s="30">
        <v>500</v>
      </c>
      <c r="D46" s="30">
        <v>450</v>
      </c>
      <c r="E46" s="30">
        <v>400</v>
      </c>
      <c r="F46" s="31"/>
      <c r="G46" s="31"/>
      <c r="H46" s="120">
        <v>22.5</v>
      </c>
      <c r="I46" s="120">
        <v>20.25</v>
      </c>
      <c r="J46" s="120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20"/>
      <c r="I47" s="120"/>
      <c r="J47" s="120"/>
      <c r="K47" s="32"/>
    </row>
    <row r="48" spans="1:11" s="33" customFormat="1" ht="11.25" customHeight="1">
      <c r="A48" s="35" t="s">
        <v>38</v>
      </c>
      <c r="B48" s="29"/>
      <c r="C48" s="30">
        <v>1498</v>
      </c>
      <c r="D48" s="30">
        <v>1700</v>
      </c>
      <c r="E48" s="30">
        <v>2800</v>
      </c>
      <c r="F48" s="31"/>
      <c r="G48" s="31"/>
      <c r="H48" s="120">
        <v>67.41</v>
      </c>
      <c r="I48" s="120">
        <v>78.71</v>
      </c>
      <c r="J48" s="120"/>
      <c r="K48" s="32"/>
    </row>
    <row r="49" spans="1:11" s="33" customFormat="1" ht="11.25" customHeight="1">
      <c r="A49" s="35" t="s">
        <v>39</v>
      </c>
      <c r="B49" s="29"/>
      <c r="C49" s="30">
        <v>451</v>
      </c>
      <c r="D49" s="30">
        <v>350</v>
      </c>
      <c r="E49" s="30">
        <v>380</v>
      </c>
      <c r="F49" s="31"/>
      <c r="G49" s="31"/>
      <c r="H49" s="120">
        <v>22.55</v>
      </c>
      <c r="I49" s="120">
        <v>17.5</v>
      </c>
      <c r="J49" s="120"/>
      <c r="K49" s="32"/>
    </row>
    <row r="50" spans="1:11" s="42" customFormat="1" ht="11.25" customHeight="1">
      <c r="A50" s="43" t="s">
        <v>40</v>
      </c>
      <c r="B50" s="37"/>
      <c r="C50" s="38">
        <v>5861</v>
      </c>
      <c r="D50" s="38">
        <v>5579</v>
      </c>
      <c r="E50" s="38">
        <v>6985</v>
      </c>
      <c r="F50" s="39">
        <f>IF(D50&gt;0,100*E50/D50,0)</f>
        <v>125.20164904104678</v>
      </c>
      <c r="G50" s="40"/>
      <c r="H50" s="121">
        <v>254.37800000000001</v>
      </c>
      <c r="I50" s="122">
        <v>244.96800000000002</v>
      </c>
      <c r="J50" s="12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0"/>
      <c r="I51" s="120"/>
      <c r="J51" s="120"/>
      <c r="K51" s="32"/>
    </row>
    <row r="52" spans="1:11" s="42" customFormat="1" ht="11.25" customHeight="1">
      <c r="A52" s="36" t="s">
        <v>41</v>
      </c>
      <c r="B52" s="37"/>
      <c r="C52" s="38">
        <v>69</v>
      </c>
      <c r="D52" s="38">
        <v>69</v>
      </c>
      <c r="E52" s="38">
        <v>69</v>
      </c>
      <c r="F52" s="39">
        <f>IF(D52&gt;0,100*E52/D52,0)</f>
        <v>100</v>
      </c>
      <c r="G52" s="40"/>
      <c r="H52" s="121">
        <v>1.751</v>
      </c>
      <c r="I52" s="122">
        <v>1.739</v>
      </c>
      <c r="J52" s="12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0"/>
      <c r="I53" s="120"/>
      <c r="J53" s="120"/>
      <c r="K53" s="32"/>
    </row>
    <row r="54" spans="1:11" s="33" customFormat="1" ht="11.25" customHeight="1">
      <c r="A54" s="35" t="s">
        <v>42</v>
      </c>
      <c r="B54" s="29"/>
      <c r="C54" s="30">
        <v>885</v>
      </c>
      <c r="D54" s="30">
        <v>875</v>
      </c>
      <c r="E54" s="30">
        <v>900</v>
      </c>
      <c r="F54" s="31"/>
      <c r="G54" s="31"/>
      <c r="H54" s="120">
        <v>26.108</v>
      </c>
      <c r="I54" s="120">
        <v>28</v>
      </c>
      <c r="J54" s="120"/>
      <c r="K54" s="32"/>
    </row>
    <row r="55" spans="1:11" s="33" customFormat="1" ht="11.25" customHeight="1">
      <c r="A55" s="35" t="s">
        <v>43</v>
      </c>
      <c r="B55" s="29"/>
      <c r="C55" s="30">
        <v>160</v>
      </c>
      <c r="D55" s="30">
        <v>146</v>
      </c>
      <c r="E55" s="30">
        <v>146</v>
      </c>
      <c r="F55" s="31"/>
      <c r="G55" s="31"/>
      <c r="H55" s="120">
        <v>4.8</v>
      </c>
      <c r="I55" s="120">
        <v>4.38</v>
      </c>
      <c r="J55" s="120"/>
      <c r="K55" s="32"/>
    </row>
    <row r="56" spans="1:11" s="33" customFormat="1" ht="11.25" customHeight="1">
      <c r="A56" s="35" t="s">
        <v>44</v>
      </c>
      <c r="B56" s="29"/>
      <c r="C56" s="30">
        <v>75</v>
      </c>
      <c r="D56" s="30">
        <v>50</v>
      </c>
      <c r="E56" s="30"/>
      <c r="F56" s="31"/>
      <c r="G56" s="31"/>
      <c r="H56" s="120">
        <v>1.072</v>
      </c>
      <c r="I56" s="120">
        <v>0.625</v>
      </c>
      <c r="J56" s="120"/>
      <c r="K56" s="32"/>
    </row>
    <row r="57" spans="1:11" s="33" customFormat="1" ht="11.25" customHeight="1">
      <c r="A57" s="35" t="s">
        <v>45</v>
      </c>
      <c r="B57" s="29"/>
      <c r="C57" s="30">
        <v>22</v>
      </c>
      <c r="D57" s="30">
        <v>70</v>
      </c>
      <c r="E57" s="30">
        <v>70</v>
      </c>
      <c r="F57" s="31"/>
      <c r="G57" s="31"/>
      <c r="H57" s="120">
        <v>0.5</v>
      </c>
      <c r="I57" s="120">
        <v>1.68</v>
      </c>
      <c r="J57" s="120"/>
      <c r="K57" s="32"/>
    </row>
    <row r="58" spans="1:11" s="33" customFormat="1" ht="11.25" customHeight="1">
      <c r="A58" s="35" t="s">
        <v>46</v>
      </c>
      <c r="B58" s="29"/>
      <c r="C58" s="30">
        <v>44</v>
      </c>
      <c r="D58" s="30">
        <v>62</v>
      </c>
      <c r="E58" s="30">
        <v>132</v>
      </c>
      <c r="F58" s="31"/>
      <c r="G58" s="31"/>
      <c r="H58" s="120">
        <v>1.1</v>
      </c>
      <c r="I58" s="120">
        <v>1.86</v>
      </c>
      <c r="J58" s="120"/>
      <c r="K58" s="32"/>
    </row>
    <row r="59" spans="1:11" s="42" customFormat="1" ht="11.25" customHeight="1">
      <c r="A59" s="36" t="s">
        <v>47</v>
      </c>
      <c r="B59" s="37"/>
      <c r="C59" s="38">
        <v>1186</v>
      </c>
      <c r="D59" s="38">
        <v>1203</v>
      </c>
      <c r="E59" s="38"/>
      <c r="F59" s="39"/>
      <c r="G59" s="40"/>
      <c r="H59" s="121">
        <v>33.58</v>
      </c>
      <c r="I59" s="122">
        <v>36.545</v>
      </c>
      <c r="J59" s="12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0"/>
      <c r="I60" s="120"/>
      <c r="J60" s="120"/>
      <c r="K60" s="32"/>
    </row>
    <row r="61" spans="1:11" s="33" customFormat="1" ht="11.25" customHeight="1">
      <c r="A61" s="35" t="s">
        <v>48</v>
      </c>
      <c r="B61" s="29"/>
      <c r="C61" s="30">
        <v>249</v>
      </c>
      <c r="D61" s="30">
        <v>300</v>
      </c>
      <c r="E61" s="30">
        <v>330</v>
      </c>
      <c r="F61" s="31"/>
      <c r="G61" s="31"/>
      <c r="H61" s="120">
        <v>6.972</v>
      </c>
      <c r="I61" s="120">
        <v>7.5</v>
      </c>
      <c r="J61" s="120"/>
      <c r="K61" s="32"/>
    </row>
    <row r="62" spans="1:11" s="33" customFormat="1" ht="11.25" customHeight="1">
      <c r="A62" s="35" t="s">
        <v>49</v>
      </c>
      <c r="B62" s="29"/>
      <c r="C62" s="30">
        <v>194</v>
      </c>
      <c r="D62" s="30">
        <v>97</v>
      </c>
      <c r="E62" s="30"/>
      <c r="F62" s="31"/>
      <c r="G62" s="31"/>
      <c r="H62" s="120">
        <v>4.421</v>
      </c>
      <c r="I62" s="120">
        <v>1.952</v>
      </c>
      <c r="J62" s="120"/>
      <c r="K62" s="32"/>
    </row>
    <row r="63" spans="1:11" s="33" customFormat="1" ht="11.25" customHeight="1">
      <c r="A63" s="35" t="s">
        <v>50</v>
      </c>
      <c r="B63" s="29"/>
      <c r="C63" s="30">
        <v>101</v>
      </c>
      <c r="D63" s="30">
        <v>88</v>
      </c>
      <c r="E63" s="30"/>
      <c r="F63" s="31"/>
      <c r="G63" s="31"/>
      <c r="H63" s="120">
        <v>4.848</v>
      </c>
      <c r="I63" s="120">
        <v>3.08</v>
      </c>
      <c r="J63" s="120"/>
      <c r="K63" s="32"/>
    </row>
    <row r="64" spans="1:11" s="42" customFormat="1" ht="11.25" customHeight="1">
      <c r="A64" s="36" t="s">
        <v>51</v>
      </c>
      <c r="B64" s="37"/>
      <c r="C64" s="38">
        <v>544</v>
      </c>
      <c r="D64" s="38">
        <v>485</v>
      </c>
      <c r="E64" s="38"/>
      <c r="F64" s="39"/>
      <c r="G64" s="40"/>
      <c r="H64" s="121">
        <v>16.241</v>
      </c>
      <c r="I64" s="122">
        <v>12.532</v>
      </c>
      <c r="J64" s="12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0"/>
      <c r="I65" s="120"/>
      <c r="J65" s="120"/>
      <c r="K65" s="32"/>
    </row>
    <row r="66" spans="1:11" s="42" customFormat="1" ht="11.25" customHeight="1">
      <c r="A66" s="36" t="s">
        <v>52</v>
      </c>
      <c r="B66" s="37"/>
      <c r="C66" s="38">
        <v>1077</v>
      </c>
      <c r="D66" s="38">
        <v>920</v>
      </c>
      <c r="E66" s="38">
        <v>1086</v>
      </c>
      <c r="F66" s="39">
        <f>IF(D66&gt;0,100*E66/D66,0)</f>
        <v>118.04347826086956</v>
      </c>
      <c r="G66" s="40"/>
      <c r="H66" s="121">
        <v>34.42</v>
      </c>
      <c r="I66" s="122">
        <v>36.623</v>
      </c>
      <c r="J66" s="12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0"/>
      <c r="I67" s="120"/>
      <c r="J67" s="120"/>
      <c r="K67" s="32"/>
    </row>
    <row r="68" spans="1:11" s="33" customFormat="1" ht="11.25" customHeight="1">
      <c r="A68" s="35" t="s">
        <v>53</v>
      </c>
      <c r="B68" s="29"/>
      <c r="C68" s="30">
        <v>579</v>
      </c>
      <c r="D68" s="30">
        <v>440</v>
      </c>
      <c r="E68" s="30">
        <v>500</v>
      </c>
      <c r="F68" s="31"/>
      <c r="G68" s="31"/>
      <c r="H68" s="120">
        <v>24.608</v>
      </c>
      <c r="I68" s="120">
        <v>16.5</v>
      </c>
      <c r="J68" s="120"/>
      <c r="K68" s="32"/>
    </row>
    <row r="69" spans="1:11" s="33" customFormat="1" ht="11.25" customHeight="1">
      <c r="A69" s="35" t="s">
        <v>54</v>
      </c>
      <c r="B69" s="29"/>
      <c r="C69" s="30">
        <v>300</v>
      </c>
      <c r="D69" s="30">
        <v>120</v>
      </c>
      <c r="E69" s="30">
        <v>150</v>
      </c>
      <c r="F69" s="31"/>
      <c r="G69" s="31"/>
      <c r="H69" s="120">
        <v>12</v>
      </c>
      <c r="I69" s="120">
        <v>4</v>
      </c>
      <c r="J69" s="120"/>
      <c r="K69" s="32"/>
    </row>
    <row r="70" spans="1:11" s="42" customFormat="1" ht="11.25" customHeight="1">
      <c r="A70" s="36" t="s">
        <v>55</v>
      </c>
      <c r="B70" s="37"/>
      <c r="C70" s="38">
        <v>879</v>
      </c>
      <c r="D70" s="38">
        <v>560</v>
      </c>
      <c r="E70" s="38">
        <v>650</v>
      </c>
      <c r="F70" s="39">
        <f>IF(D70&gt;0,100*E70/D70,0)</f>
        <v>116.07142857142857</v>
      </c>
      <c r="G70" s="40"/>
      <c r="H70" s="121">
        <v>36.608000000000004</v>
      </c>
      <c r="I70" s="122">
        <v>20.5</v>
      </c>
      <c r="J70" s="12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0"/>
      <c r="I71" s="120"/>
      <c r="J71" s="120"/>
      <c r="K71" s="32"/>
    </row>
    <row r="72" spans="1:11" s="33" customFormat="1" ht="11.25" customHeight="1">
      <c r="A72" s="35" t="s">
        <v>56</v>
      </c>
      <c r="B72" s="29"/>
      <c r="C72" s="30">
        <v>238</v>
      </c>
      <c r="D72" s="30">
        <v>215</v>
      </c>
      <c r="E72" s="30">
        <v>215</v>
      </c>
      <c r="F72" s="31"/>
      <c r="G72" s="31"/>
      <c r="H72" s="120">
        <v>6.209</v>
      </c>
      <c r="I72" s="120">
        <v>5.602</v>
      </c>
      <c r="J72" s="120"/>
      <c r="K72" s="32"/>
    </row>
    <row r="73" spans="1:11" s="33" customFormat="1" ht="11.25" customHeight="1">
      <c r="A73" s="35" t="s">
        <v>57</v>
      </c>
      <c r="B73" s="29"/>
      <c r="C73" s="30">
        <v>640</v>
      </c>
      <c r="D73" s="30">
        <v>640</v>
      </c>
      <c r="E73" s="30">
        <v>640</v>
      </c>
      <c r="F73" s="31"/>
      <c r="G73" s="31"/>
      <c r="H73" s="120">
        <v>16.32</v>
      </c>
      <c r="I73" s="120">
        <v>16.3</v>
      </c>
      <c r="J73" s="120"/>
      <c r="K73" s="32"/>
    </row>
    <row r="74" spans="1:11" s="33" customFormat="1" ht="11.25" customHeight="1">
      <c r="A74" s="35" t="s">
        <v>58</v>
      </c>
      <c r="B74" s="29"/>
      <c r="C74" s="30">
        <v>382</v>
      </c>
      <c r="D74" s="30">
        <v>385</v>
      </c>
      <c r="E74" s="30">
        <v>385</v>
      </c>
      <c r="F74" s="31"/>
      <c r="G74" s="31"/>
      <c r="H74" s="120">
        <v>15.28</v>
      </c>
      <c r="I74" s="120">
        <v>15.4</v>
      </c>
      <c r="J74" s="120"/>
      <c r="K74" s="32"/>
    </row>
    <row r="75" spans="1:11" s="33" customFormat="1" ht="11.25" customHeight="1">
      <c r="A75" s="35" t="s">
        <v>59</v>
      </c>
      <c r="B75" s="29"/>
      <c r="C75" s="30">
        <v>645</v>
      </c>
      <c r="D75" s="30">
        <v>645</v>
      </c>
      <c r="E75" s="30">
        <v>543</v>
      </c>
      <c r="F75" s="31"/>
      <c r="G75" s="31"/>
      <c r="H75" s="120">
        <v>16.378</v>
      </c>
      <c r="I75" s="120">
        <v>16.378149999999998</v>
      </c>
      <c r="J75" s="120"/>
      <c r="K75" s="32"/>
    </row>
    <row r="76" spans="1:11" s="33" customFormat="1" ht="11.25" customHeight="1">
      <c r="A76" s="35" t="s">
        <v>60</v>
      </c>
      <c r="B76" s="29"/>
      <c r="C76" s="30">
        <v>150</v>
      </c>
      <c r="D76" s="30">
        <v>125</v>
      </c>
      <c r="E76" s="30">
        <v>120</v>
      </c>
      <c r="F76" s="31"/>
      <c r="G76" s="31"/>
      <c r="H76" s="120">
        <v>4.5</v>
      </c>
      <c r="I76" s="120">
        <v>3.875</v>
      </c>
      <c r="J76" s="120"/>
      <c r="K76" s="32"/>
    </row>
    <row r="77" spans="1:11" s="33" customFormat="1" ht="11.25" customHeight="1">
      <c r="A77" s="35" t="s">
        <v>61</v>
      </c>
      <c r="B77" s="29"/>
      <c r="C77" s="30">
        <v>77</v>
      </c>
      <c r="D77" s="30">
        <v>24</v>
      </c>
      <c r="E77" s="30">
        <v>52</v>
      </c>
      <c r="F77" s="31"/>
      <c r="G77" s="31"/>
      <c r="H77" s="120">
        <v>1.807</v>
      </c>
      <c r="I77" s="120">
        <v>0.528</v>
      </c>
      <c r="J77" s="120"/>
      <c r="K77" s="32"/>
    </row>
    <row r="78" spans="1:11" s="33" customFormat="1" ht="11.25" customHeight="1">
      <c r="A78" s="35" t="s">
        <v>62</v>
      </c>
      <c r="B78" s="29"/>
      <c r="C78" s="30">
        <v>291</v>
      </c>
      <c r="D78" s="30">
        <v>415</v>
      </c>
      <c r="E78" s="30">
        <v>415</v>
      </c>
      <c r="F78" s="31"/>
      <c r="G78" s="31"/>
      <c r="H78" s="120">
        <v>7.828</v>
      </c>
      <c r="I78" s="120">
        <v>12.45</v>
      </c>
      <c r="J78" s="120"/>
      <c r="K78" s="32"/>
    </row>
    <row r="79" spans="1:11" s="33" customFormat="1" ht="11.25" customHeight="1">
      <c r="A79" s="35" t="s">
        <v>63</v>
      </c>
      <c r="B79" s="29"/>
      <c r="C79" s="30">
        <v>600</v>
      </c>
      <c r="D79" s="30">
        <v>600</v>
      </c>
      <c r="E79" s="30">
        <v>605</v>
      </c>
      <c r="F79" s="31"/>
      <c r="G79" s="31"/>
      <c r="H79" s="120">
        <v>17.996</v>
      </c>
      <c r="I79" s="120">
        <v>19</v>
      </c>
      <c r="J79" s="120"/>
      <c r="K79" s="32"/>
    </row>
    <row r="80" spans="1:11" s="42" customFormat="1" ht="11.25" customHeight="1">
      <c r="A80" s="43" t="s">
        <v>64</v>
      </c>
      <c r="B80" s="37"/>
      <c r="C80" s="38">
        <v>3023</v>
      </c>
      <c r="D80" s="38">
        <v>3049</v>
      </c>
      <c r="E80" s="38">
        <v>2975</v>
      </c>
      <c r="F80" s="39">
        <f>IF(D80&gt;0,100*E80/D80,0)</f>
        <v>97.5729747458183</v>
      </c>
      <c r="G80" s="40"/>
      <c r="H80" s="121">
        <v>86.318</v>
      </c>
      <c r="I80" s="122">
        <v>89.53314999999999</v>
      </c>
      <c r="J80" s="12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0"/>
      <c r="I81" s="120"/>
      <c r="J81" s="120"/>
      <c r="K81" s="32"/>
    </row>
    <row r="82" spans="1:11" s="33" customFormat="1" ht="11.25" customHeight="1">
      <c r="A82" s="35" t="s">
        <v>65</v>
      </c>
      <c r="B82" s="29"/>
      <c r="C82" s="30">
        <v>228</v>
      </c>
      <c r="D82" s="30">
        <v>228</v>
      </c>
      <c r="E82" s="30">
        <v>228</v>
      </c>
      <c r="F82" s="31"/>
      <c r="G82" s="31"/>
      <c r="H82" s="120">
        <v>3.628</v>
      </c>
      <c r="I82" s="120">
        <v>3.628</v>
      </c>
      <c r="J82" s="120"/>
      <c r="K82" s="32"/>
    </row>
    <row r="83" spans="1:11" s="33" customFormat="1" ht="11.25" customHeight="1">
      <c r="A83" s="35" t="s">
        <v>66</v>
      </c>
      <c r="B83" s="29"/>
      <c r="C83" s="30">
        <v>79</v>
      </c>
      <c r="D83" s="30">
        <v>80</v>
      </c>
      <c r="E83" s="30"/>
      <c r="F83" s="31"/>
      <c r="G83" s="31"/>
      <c r="H83" s="120">
        <v>1.598</v>
      </c>
      <c r="I83" s="120">
        <v>1.6</v>
      </c>
      <c r="J83" s="120"/>
      <c r="K83" s="32"/>
    </row>
    <row r="84" spans="1:11" s="42" customFormat="1" ht="11.25" customHeight="1">
      <c r="A84" s="36" t="s">
        <v>67</v>
      </c>
      <c r="B84" s="37"/>
      <c r="C84" s="38">
        <v>307</v>
      </c>
      <c r="D84" s="38">
        <v>308</v>
      </c>
      <c r="E84" s="38"/>
      <c r="F84" s="39"/>
      <c r="G84" s="40"/>
      <c r="H84" s="121">
        <v>5.226</v>
      </c>
      <c r="I84" s="122">
        <v>5.228</v>
      </c>
      <c r="J84" s="12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0"/>
      <c r="I85" s="120"/>
      <c r="J85" s="12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3"/>
      <c r="I86" s="124"/>
      <c r="J86" s="124"/>
      <c r="K86" s="50"/>
    </row>
    <row r="87" spans="1:11" s="42" customFormat="1" ht="11.25" customHeight="1">
      <c r="A87" s="51" t="s">
        <v>68</v>
      </c>
      <c r="B87" s="52"/>
      <c r="C87" s="53">
        <v>33109</v>
      </c>
      <c r="D87" s="53">
        <v>33091</v>
      </c>
      <c r="E87" s="53"/>
      <c r="F87" s="54"/>
      <c r="G87" s="40"/>
      <c r="H87" s="125">
        <v>1032.991</v>
      </c>
      <c r="I87" s="126">
        <v>940.8121500000001</v>
      </c>
      <c r="J87" s="12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3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="70" zoomScaleNormal="90" zoomScaleSheetLayoutView="70" zoomScalePageLayoutView="0" workbookViewId="0" topLeftCell="A46">
      <selection activeCell="E87" sqref="E87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200" t="s">
        <v>70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4" t="s">
        <v>3</v>
      </c>
      <c r="D4" s="195"/>
      <c r="E4" s="195"/>
      <c r="F4" s="196"/>
      <c r="G4" s="9"/>
      <c r="H4" s="197" t="s">
        <v>4</v>
      </c>
      <c r="I4" s="198"/>
      <c r="J4" s="198"/>
      <c r="K4" s="19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254</v>
      </c>
      <c r="D7" s="21" t="s">
        <v>7</v>
      </c>
      <c r="E7" s="21">
        <v>2</v>
      </c>
      <c r="F7" s="22" t="str">
        <f>CONCATENATE(D6,"=100")</f>
        <v>2016=100</v>
      </c>
      <c r="G7" s="23"/>
      <c r="H7" s="20" t="s">
        <v>254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>
        <v>136</v>
      </c>
      <c r="F9" s="31"/>
      <c r="G9" s="31"/>
      <c r="H9" s="120"/>
      <c r="I9" s="120"/>
      <c r="J9" s="120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>
        <v>257</v>
      </c>
      <c r="F10" s="31"/>
      <c r="G10" s="31"/>
      <c r="H10" s="120"/>
      <c r="I10" s="120"/>
      <c r="J10" s="120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>
        <v>84</v>
      </c>
      <c r="F11" s="31"/>
      <c r="G11" s="31"/>
      <c r="H11" s="120"/>
      <c r="I11" s="120"/>
      <c r="J11" s="120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>
        <v>84</v>
      </c>
      <c r="F12" s="31"/>
      <c r="G12" s="31"/>
      <c r="H12" s="120"/>
      <c r="I12" s="120"/>
      <c r="J12" s="120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>
        <v>561</v>
      </c>
      <c r="F13" s="39"/>
      <c r="G13" s="40"/>
      <c r="H13" s="121"/>
      <c r="I13" s="122"/>
      <c r="J13" s="12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0"/>
      <c r="I14" s="120"/>
      <c r="J14" s="120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1"/>
      <c r="I15" s="122"/>
      <c r="J15" s="12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0"/>
      <c r="I16" s="120"/>
      <c r="J16" s="120"/>
      <c r="K16" s="32"/>
    </row>
    <row r="17" spans="1:11" s="42" customFormat="1" ht="11.25" customHeight="1">
      <c r="A17" s="36" t="s">
        <v>14</v>
      </c>
      <c r="B17" s="37"/>
      <c r="C17" s="38">
        <v>5</v>
      </c>
      <c r="D17" s="38">
        <v>27</v>
      </c>
      <c r="E17" s="38"/>
      <c r="F17" s="39"/>
      <c r="G17" s="40"/>
      <c r="H17" s="121">
        <v>0.007</v>
      </c>
      <c r="I17" s="122">
        <v>0.038</v>
      </c>
      <c r="J17" s="12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0"/>
      <c r="I18" s="120"/>
      <c r="J18" s="120"/>
      <c r="K18" s="32"/>
    </row>
    <row r="19" spans="1:11" s="33" customFormat="1" ht="11.25" customHeight="1">
      <c r="A19" s="28" t="s">
        <v>15</v>
      </c>
      <c r="B19" s="29"/>
      <c r="C19" s="30">
        <v>1868</v>
      </c>
      <c r="D19" s="30">
        <v>1172</v>
      </c>
      <c r="E19" s="30">
        <v>1172</v>
      </c>
      <c r="F19" s="31"/>
      <c r="G19" s="31"/>
      <c r="H19" s="120">
        <v>4.109</v>
      </c>
      <c r="I19" s="120">
        <v>3.223</v>
      </c>
      <c r="J19" s="120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0"/>
      <c r="I20" s="120"/>
      <c r="J20" s="120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0"/>
      <c r="I21" s="120"/>
      <c r="J21" s="120"/>
      <c r="K21" s="32"/>
    </row>
    <row r="22" spans="1:11" s="42" customFormat="1" ht="11.25" customHeight="1">
      <c r="A22" s="36" t="s">
        <v>18</v>
      </c>
      <c r="B22" s="37"/>
      <c r="C22" s="38">
        <v>1868</v>
      </c>
      <c r="D22" s="38">
        <v>1172</v>
      </c>
      <c r="E22" s="38">
        <v>1172</v>
      </c>
      <c r="F22" s="39">
        <f>IF(D22&gt;0,100*E22/D22,0)</f>
        <v>100</v>
      </c>
      <c r="G22" s="40"/>
      <c r="H22" s="121">
        <v>4.109</v>
      </c>
      <c r="I22" s="122">
        <v>3.223</v>
      </c>
      <c r="J22" s="12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0"/>
      <c r="I23" s="120"/>
      <c r="J23" s="120"/>
      <c r="K23" s="32"/>
    </row>
    <row r="24" spans="1:11" s="42" customFormat="1" ht="11.25" customHeight="1">
      <c r="A24" s="36" t="s">
        <v>19</v>
      </c>
      <c r="B24" s="37"/>
      <c r="C24" s="38">
        <v>4028</v>
      </c>
      <c r="D24" s="38">
        <v>4017</v>
      </c>
      <c r="E24" s="38"/>
      <c r="F24" s="39"/>
      <c r="G24" s="40"/>
      <c r="H24" s="121">
        <v>8.562</v>
      </c>
      <c r="I24" s="122">
        <v>8.308</v>
      </c>
      <c r="J24" s="12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0"/>
      <c r="I25" s="120"/>
      <c r="J25" s="120"/>
      <c r="K25" s="32"/>
    </row>
    <row r="26" spans="1:11" s="42" customFormat="1" ht="11.25" customHeight="1">
      <c r="A26" s="36" t="s">
        <v>20</v>
      </c>
      <c r="B26" s="37"/>
      <c r="C26" s="38">
        <v>774</v>
      </c>
      <c r="D26" s="38">
        <v>450</v>
      </c>
      <c r="E26" s="38">
        <v>600</v>
      </c>
      <c r="F26" s="39">
        <f>IF(D26&gt;0,100*E26/D26,0)</f>
        <v>133.33333333333334</v>
      </c>
      <c r="G26" s="40"/>
      <c r="H26" s="121">
        <v>1.782</v>
      </c>
      <c r="I26" s="122">
        <v>0.45</v>
      </c>
      <c r="J26" s="12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0"/>
      <c r="I27" s="120"/>
      <c r="J27" s="120"/>
      <c r="K27" s="32"/>
    </row>
    <row r="28" spans="1:11" s="33" customFormat="1" ht="11.25" customHeight="1">
      <c r="A28" s="35" t="s">
        <v>21</v>
      </c>
      <c r="B28" s="29"/>
      <c r="C28" s="30">
        <v>1499</v>
      </c>
      <c r="D28" s="30">
        <v>5356</v>
      </c>
      <c r="E28" s="30">
        <v>5356</v>
      </c>
      <c r="F28" s="31"/>
      <c r="G28" s="31"/>
      <c r="H28" s="120">
        <v>3.141</v>
      </c>
      <c r="I28" s="120">
        <v>11.774</v>
      </c>
      <c r="J28" s="120"/>
      <c r="K28" s="32"/>
    </row>
    <row r="29" spans="1:11" s="33" customFormat="1" ht="11.25" customHeight="1">
      <c r="A29" s="35" t="s">
        <v>22</v>
      </c>
      <c r="B29" s="29"/>
      <c r="C29" s="30">
        <v>3541</v>
      </c>
      <c r="D29" s="30">
        <v>3677</v>
      </c>
      <c r="E29" s="30">
        <v>3173</v>
      </c>
      <c r="F29" s="31"/>
      <c r="G29" s="31"/>
      <c r="H29" s="120">
        <v>3.167</v>
      </c>
      <c r="I29" s="120">
        <v>2.589</v>
      </c>
      <c r="J29" s="120"/>
      <c r="K29" s="32"/>
    </row>
    <row r="30" spans="1:11" s="33" customFormat="1" ht="11.25" customHeight="1">
      <c r="A30" s="35" t="s">
        <v>23</v>
      </c>
      <c r="B30" s="29"/>
      <c r="C30" s="30">
        <v>7165</v>
      </c>
      <c r="D30" s="30">
        <v>6378</v>
      </c>
      <c r="E30" s="30">
        <v>6378</v>
      </c>
      <c r="F30" s="31"/>
      <c r="G30" s="31"/>
      <c r="H30" s="120">
        <v>7.055</v>
      </c>
      <c r="I30" s="120">
        <v>5.489</v>
      </c>
      <c r="J30" s="120"/>
      <c r="K30" s="32"/>
    </row>
    <row r="31" spans="1:11" s="42" customFormat="1" ht="11.25" customHeight="1">
      <c r="A31" s="43" t="s">
        <v>24</v>
      </c>
      <c r="B31" s="37"/>
      <c r="C31" s="38">
        <v>12205</v>
      </c>
      <c r="D31" s="38">
        <v>15411</v>
      </c>
      <c r="E31" s="38">
        <v>14907</v>
      </c>
      <c r="F31" s="39">
        <f>IF(D31&gt;0,100*E31/D31,0)</f>
        <v>96.7296087210434</v>
      </c>
      <c r="G31" s="40"/>
      <c r="H31" s="121">
        <v>13.363</v>
      </c>
      <c r="I31" s="122">
        <v>19.852</v>
      </c>
      <c r="J31" s="12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0"/>
      <c r="I32" s="120"/>
      <c r="J32" s="120"/>
      <c r="K32" s="32"/>
    </row>
    <row r="33" spans="1:11" s="33" customFormat="1" ht="11.25" customHeight="1">
      <c r="A33" s="35" t="s">
        <v>25</v>
      </c>
      <c r="B33" s="29"/>
      <c r="C33" s="30">
        <v>346</v>
      </c>
      <c r="D33" s="30">
        <v>205</v>
      </c>
      <c r="E33" s="30"/>
      <c r="F33" s="31"/>
      <c r="G33" s="31"/>
      <c r="H33" s="120">
        <v>0.517</v>
      </c>
      <c r="I33" s="120">
        <v>0.25</v>
      </c>
      <c r="J33" s="120"/>
      <c r="K33" s="32"/>
    </row>
    <row r="34" spans="1:11" s="33" customFormat="1" ht="11.25" customHeight="1">
      <c r="A34" s="35" t="s">
        <v>26</v>
      </c>
      <c r="B34" s="29"/>
      <c r="C34" s="30">
        <v>2033</v>
      </c>
      <c r="D34" s="30">
        <v>1600</v>
      </c>
      <c r="E34" s="30"/>
      <c r="F34" s="31"/>
      <c r="G34" s="31"/>
      <c r="H34" s="120">
        <v>4.539</v>
      </c>
      <c r="I34" s="120">
        <v>3.4</v>
      </c>
      <c r="J34" s="120"/>
      <c r="K34" s="32"/>
    </row>
    <row r="35" spans="1:11" s="33" customFormat="1" ht="11.25" customHeight="1">
      <c r="A35" s="35" t="s">
        <v>27</v>
      </c>
      <c r="B35" s="29"/>
      <c r="C35" s="30">
        <v>407</v>
      </c>
      <c r="D35" s="30">
        <v>950</v>
      </c>
      <c r="E35" s="30">
        <v>1000</v>
      </c>
      <c r="F35" s="31"/>
      <c r="G35" s="31"/>
      <c r="H35" s="120">
        <v>0.962</v>
      </c>
      <c r="I35" s="120">
        <v>1.9</v>
      </c>
      <c r="J35" s="120"/>
      <c r="K35" s="32"/>
    </row>
    <row r="36" spans="1:11" s="33" customFormat="1" ht="11.25" customHeight="1">
      <c r="A36" s="35" t="s">
        <v>28</v>
      </c>
      <c r="B36" s="29"/>
      <c r="C36" s="30">
        <v>11</v>
      </c>
      <c r="D36" s="30">
        <v>1.6905000000000001</v>
      </c>
      <c r="E36" s="30"/>
      <c r="F36" s="31"/>
      <c r="G36" s="31"/>
      <c r="H36" s="120">
        <v>0.022</v>
      </c>
      <c r="I36" s="120">
        <v>0.004</v>
      </c>
      <c r="J36" s="120"/>
      <c r="K36" s="32"/>
    </row>
    <row r="37" spans="1:11" s="42" customFormat="1" ht="11.25" customHeight="1">
      <c r="A37" s="36" t="s">
        <v>29</v>
      </c>
      <c r="B37" s="37"/>
      <c r="C37" s="38">
        <v>2797</v>
      </c>
      <c r="D37" s="38">
        <v>2756.6905</v>
      </c>
      <c r="E37" s="38"/>
      <c r="F37" s="39"/>
      <c r="G37" s="40"/>
      <c r="H37" s="121">
        <v>6.04</v>
      </c>
      <c r="I37" s="122">
        <v>5.553999999999999</v>
      </c>
      <c r="J37" s="12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0"/>
      <c r="I38" s="120"/>
      <c r="J38" s="120"/>
      <c r="K38" s="32"/>
    </row>
    <row r="39" spans="1:11" s="42" customFormat="1" ht="11.25" customHeight="1">
      <c r="A39" s="36" t="s">
        <v>30</v>
      </c>
      <c r="B39" s="37"/>
      <c r="C39" s="38">
        <v>2</v>
      </c>
      <c r="D39" s="38">
        <v>2</v>
      </c>
      <c r="E39" s="38">
        <v>8</v>
      </c>
      <c r="F39" s="39">
        <f>IF(D39&gt;0,100*E39/D39,0)</f>
        <v>400</v>
      </c>
      <c r="G39" s="40"/>
      <c r="H39" s="121">
        <v>0.003</v>
      </c>
      <c r="I39" s="122">
        <v>0.003</v>
      </c>
      <c r="J39" s="12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0"/>
      <c r="I40" s="120"/>
      <c r="J40" s="120"/>
      <c r="K40" s="32"/>
    </row>
    <row r="41" spans="1:11" s="33" customFormat="1" ht="11.25" customHeight="1">
      <c r="A41" s="28" t="s">
        <v>31</v>
      </c>
      <c r="B41" s="29"/>
      <c r="C41" s="30">
        <v>4941</v>
      </c>
      <c r="D41" s="30">
        <v>4300</v>
      </c>
      <c r="E41" s="30">
        <v>3800</v>
      </c>
      <c r="F41" s="31"/>
      <c r="G41" s="31"/>
      <c r="H41" s="120">
        <v>4.582</v>
      </c>
      <c r="I41" s="120">
        <v>4.115</v>
      </c>
      <c r="J41" s="120"/>
      <c r="K41" s="32"/>
    </row>
    <row r="42" spans="1:11" s="33" customFormat="1" ht="11.25" customHeight="1">
      <c r="A42" s="35" t="s">
        <v>32</v>
      </c>
      <c r="B42" s="29"/>
      <c r="C42" s="30">
        <v>57978</v>
      </c>
      <c r="D42" s="30">
        <v>50852</v>
      </c>
      <c r="E42" s="30">
        <v>51500</v>
      </c>
      <c r="F42" s="31"/>
      <c r="G42" s="31"/>
      <c r="H42" s="120">
        <v>64.699</v>
      </c>
      <c r="I42" s="120">
        <v>52.573</v>
      </c>
      <c r="J42" s="120"/>
      <c r="K42" s="32"/>
    </row>
    <row r="43" spans="1:11" s="33" customFormat="1" ht="11.25" customHeight="1">
      <c r="A43" s="35" t="s">
        <v>33</v>
      </c>
      <c r="B43" s="29"/>
      <c r="C43" s="30">
        <v>8353</v>
      </c>
      <c r="D43" s="30">
        <v>8400</v>
      </c>
      <c r="E43" s="30">
        <v>8000</v>
      </c>
      <c r="F43" s="31"/>
      <c r="G43" s="31"/>
      <c r="H43" s="120">
        <v>12.131</v>
      </c>
      <c r="I43" s="120">
        <v>13.58</v>
      </c>
      <c r="J43" s="120"/>
      <c r="K43" s="32"/>
    </row>
    <row r="44" spans="1:11" s="33" customFormat="1" ht="11.25" customHeight="1">
      <c r="A44" s="35" t="s">
        <v>34</v>
      </c>
      <c r="B44" s="29"/>
      <c r="C44" s="30">
        <v>36751</v>
      </c>
      <c r="D44" s="30">
        <v>34407</v>
      </c>
      <c r="E44" s="30">
        <v>35000</v>
      </c>
      <c r="F44" s="31"/>
      <c r="G44" s="31"/>
      <c r="H44" s="120">
        <v>44.148</v>
      </c>
      <c r="I44" s="120">
        <v>37.35</v>
      </c>
      <c r="J44" s="120"/>
      <c r="K44" s="32"/>
    </row>
    <row r="45" spans="1:11" s="33" customFormat="1" ht="11.25" customHeight="1">
      <c r="A45" s="35" t="s">
        <v>35</v>
      </c>
      <c r="B45" s="29"/>
      <c r="C45" s="30">
        <v>13810</v>
      </c>
      <c r="D45" s="30">
        <v>12878</v>
      </c>
      <c r="E45" s="30">
        <v>12300</v>
      </c>
      <c r="F45" s="31"/>
      <c r="G45" s="31"/>
      <c r="H45" s="120">
        <v>12.712</v>
      </c>
      <c r="I45" s="120">
        <v>10.69</v>
      </c>
      <c r="J45" s="120"/>
      <c r="K45" s="32"/>
    </row>
    <row r="46" spans="1:11" s="33" customFormat="1" ht="11.25" customHeight="1">
      <c r="A46" s="35" t="s">
        <v>36</v>
      </c>
      <c r="B46" s="29"/>
      <c r="C46" s="30">
        <v>27184</v>
      </c>
      <c r="D46" s="30">
        <v>29852</v>
      </c>
      <c r="E46" s="30">
        <v>29900</v>
      </c>
      <c r="F46" s="31"/>
      <c r="G46" s="31"/>
      <c r="H46" s="120">
        <v>22.484</v>
      </c>
      <c r="I46" s="120">
        <v>22.004</v>
      </c>
      <c r="J46" s="120"/>
      <c r="K46" s="32"/>
    </row>
    <row r="47" spans="1:11" s="33" customFormat="1" ht="11.25" customHeight="1">
      <c r="A47" s="35" t="s">
        <v>37</v>
      </c>
      <c r="B47" s="29"/>
      <c r="C47" s="30">
        <v>38031</v>
      </c>
      <c r="D47" s="30">
        <v>39026</v>
      </c>
      <c r="E47" s="30">
        <v>39500</v>
      </c>
      <c r="F47" s="31"/>
      <c r="G47" s="31"/>
      <c r="H47" s="120">
        <v>55.911</v>
      </c>
      <c r="I47" s="120">
        <v>46.756</v>
      </c>
      <c r="J47" s="120"/>
      <c r="K47" s="32"/>
    </row>
    <row r="48" spans="1:11" s="33" customFormat="1" ht="11.25" customHeight="1">
      <c r="A48" s="35" t="s">
        <v>38</v>
      </c>
      <c r="B48" s="29"/>
      <c r="C48" s="30">
        <v>45729</v>
      </c>
      <c r="D48" s="30">
        <v>47536</v>
      </c>
      <c r="E48" s="30">
        <v>47500</v>
      </c>
      <c r="F48" s="31"/>
      <c r="G48" s="31"/>
      <c r="H48" s="120">
        <v>43.104</v>
      </c>
      <c r="I48" s="120">
        <v>45.045</v>
      </c>
      <c r="J48" s="120"/>
      <c r="K48" s="32"/>
    </row>
    <row r="49" spans="1:11" s="33" customFormat="1" ht="11.25" customHeight="1">
      <c r="A49" s="35" t="s">
        <v>39</v>
      </c>
      <c r="B49" s="29"/>
      <c r="C49" s="30">
        <v>21512</v>
      </c>
      <c r="D49" s="30">
        <v>21273</v>
      </c>
      <c r="E49" s="30">
        <v>22500</v>
      </c>
      <c r="F49" s="31"/>
      <c r="G49" s="31"/>
      <c r="H49" s="120">
        <v>22.875</v>
      </c>
      <c r="I49" s="120">
        <v>22.94</v>
      </c>
      <c r="J49" s="120"/>
      <c r="K49" s="32"/>
    </row>
    <row r="50" spans="1:11" s="42" customFormat="1" ht="11.25" customHeight="1">
      <c r="A50" s="43" t="s">
        <v>40</v>
      </c>
      <c r="B50" s="37"/>
      <c r="C50" s="38">
        <v>254289</v>
      </c>
      <c r="D50" s="38">
        <v>248524</v>
      </c>
      <c r="E50" s="38">
        <v>250000</v>
      </c>
      <c r="F50" s="39">
        <f>IF(D50&gt;0,100*E50/D50,0)</f>
        <v>100.59390642352449</v>
      </c>
      <c r="G50" s="40"/>
      <c r="H50" s="121">
        <v>282.646</v>
      </c>
      <c r="I50" s="122">
        <v>255.053</v>
      </c>
      <c r="J50" s="12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0"/>
      <c r="I51" s="120"/>
      <c r="J51" s="120"/>
      <c r="K51" s="32"/>
    </row>
    <row r="52" spans="1:11" s="42" customFormat="1" ht="11.25" customHeight="1">
      <c r="A52" s="36" t="s">
        <v>41</v>
      </c>
      <c r="B52" s="37"/>
      <c r="C52" s="38">
        <v>999</v>
      </c>
      <c r="D52" s="38">
        <v>999</v>
      </c>
      <c r="E52" s="38">
        <v>999</v>
      </c>
      <c r="F52" s="39">
        <f>IF(D52&gt;0,100*E52/D52,0)</f>
        <v>100</v>
      </c>
      <c r="G52" s="40"/>
      <c r="H52" s="121">
        <v>1.134</v>
      </c>
      <c r="I52" s="122">
        <v>1.134</v>
      </c>
      <c r="J52" s="12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0"/>
      <c r="I53" s="120"/>
      <c r="J53" s="120"/>
      <c r="K53" s="32"/>
    </row>
    <row r="54" spans="1:11" s="33" customFormat="1" ht="11.25" customHeight="1">
      <c r="A54" s="35" t="s">
        <v>42</v>
      </c>
      <c r="B54" s="29"/>
      <c r="C54" s="30">
        <v>3739</v>
      </c>
      <c r="D54" s="30">
        <v>3713</v>
      </c>
      <c r="E54" s="30">
        <v>3600</v>
      </c>
      <c r="F54" s="31"/>
      <c r="G54" s="31"/>
      <c r="H54" s="120">
        <v>4.779</v>
      </c>
      <c r="I54" s="120">
        <v>4.61</v>
      </c>
      <c r="J54" s="120"/>
      <c r="K54" s="32"/>
    </row>
    <row r="55" spans="1:11" s="33" customFormat="1" ht="11.25" customHeight="1">
      <c r="A55" s="35" t="s">
        <v>43</v>
      </c>
      <c r="B55" s="29"/>
      <c r="C55" s="30">
        <v>1034</v>
      </c>
      <c r="D55" s="30">
        <v>1022</v>
      </c>
      <c r="E55" s="30">
        <v>1022</v>
      </c>
      <c r="F55" s="31"/>
      <c r="G55" s="31"/>
      <c r="H55" s="120">
        <v>0.775</v>
      </c>
      <c r="I55" s="120">
        <v>0.77</v>
      </c>
      <c r="J55" s="120"/>
      <c r="K55" s="32"/>
    </row>
    <row r="56" spans="1:11" s="33" customFormat="1" ht="11.25" customHeight="1">
      <c r="A56" s="35" t="s">
        <v>44</v>
      </c>
      <c r="B56" s="29"/>
      <c r="C56" s="30">
        <v>138373</v>
      </c>
      <c r="D56" s="30">
        <v>148000</v>
      </c>
      <c r="E56" s="30">
        <v>150000</v>
      </c>
      <c r="F56" s="31"/>
      <c r="G56" s="31"/>
      <c r="H56" s="120">
        <v>109.539</v>
      </c>
      <c r="I56" s="120">
        <v>105</v>
      </c>
      <c r="J56" s="120"/>
      <c r="K56" s="32"/>
    </row>
    <row r="57" spans="1:11" s="33" customFormat="1" ht="11.25" customHeight="1">
      <c r="A57" s="35" t="s">
        <v>45</v>
      </c>
      <c r="B57" s="29"/>
      <c r="C57" s="30">
        <v>31186</v>
      </c>
      <c r="D57" s="30">
        <v>31152</v>
      </c>
      <c r="E57" s="30">
        <v>31152</v>
      </c>
      <c r="F57" s="31"/>
      <c r="G57" s="31"/>
      <c r="H57" s="120">
        <v>26.629</v>
      </c>
      <c r="I57" s="120">
        <v>37.382400000000004</v>
      </c>
      <c r="J57" s="120"/>
      <c r="K57" s="32"/>
    </row>
    <row r="58" spans="1:11" s="33" customFormat="1" ht="11.25" customHeight="1">
      <c r="A58" s="35" t="s">
        <v>46</v>
      </c>
      <c r="B58" s="29"/>
      <c r="C58" s="30">
        <v>2950</v>
      </c>
      <c r="D58" s="30">
        <v>1788</v>
      </c>
      <c r="E58" s="30">
        <v>1565</v>
      </c>
      <c r="F58" s="31"/>
      <c r="G58" s="31"/>
      <c r="H58" s="120">
        <v>1.649</v>
      </c>
      <c r="I58" s="120">
        <v>1.177</v>
      </c>
      <c r="J58" s="120"/>
      <c r="K58" s="32"/>
    </row>
    <row r="59" spans="1:11" s="42" customFormat="1" ht="11.25" customHeight="1">
      <c r="A59" s="36" t="s">
        <v>47</v>
      </c>
      <c r="B59" s="37"/>
      <c r="C59" s="38">
        <v>177282</v>
      </c>
      <c r="D59" s="38">
        <v>185675</v>
      </c>
      <c r="E59" s="38">
        <v>187339</v>
      </c>
      <c r="F59" s="39">
        <f>IF(D59&gt;0,100*E59/D59,0)</f>
        <v>100.8961895785647</v>
      </c>
      <c r="G59" s="40"/>
      <c r="H59" s="121">
        <v>143.371</v>
      </c>
      <c r="I59" s="122">
        <v>148.9394</v>
      </c>
      <c r="J59" s="12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0"/>
      <c r="I60" s="120"/>
      <c r="J60" s="120"/>
      <c r="K60" s="32"/>
    </row>
    <row r="61" spans="1:11" s="33" customFormat="1" ht="11.25" customHeight="1">
      <c r="A61" s="35" t="s">
        <v>48</v>
      </c>
      <c r="B61" s="29"/>
      <c r="C61" s="30">
        <v>394</v>
      </c>
      <c r="D61" s="30">
        <v>700</v>
      </c>
      <c r="E61" s="30">
        <v>650</v>
      </c>
      <c r="F61" s="31"/>
      <c r="G61" s="31"/>
      <c r="H61" s="120">
        <v>0.355</v>
      </c>
      <c r="I61" s="120">
        <v>0.25</v>
      </c>
      <c r="J61" s="120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20"/>
      <c r="I62" s="120"/>
      <c r="J62" s="120"/>
      <c r="K62" s="32"/>
    </row>
    <row r="63" spans="1:11" s="33" customFormat="1" ht="11.25" customHeight="1">
      <c r="A63" s="35" t="s">
        <v>50</v>
      </c>
      <c r="B63" s="29"/>
      <c r="C63" s="30">
        <v>465</v>
      </c>
      <c r="D63" s="30">
        <v>419</v>
      </c>
      <c r="E63" s="30"/>
      <c r="F63" s="31"/>
      <c r="G63" s="31"/>
      <c r="H63" s="120">
        <v>0.499</v>
      </c>
      <c r="I63" s="120">
        <v>0.13408</v>
      </c>
      <c r="J63" s="120"/>
      <c r="K63" s="32"/>
    </row>
    <row r="64" spans="1:11" s="42" customFormat="1" ht="11.25" customHeight="1">
      <c r="A64" s="36" t="s">
        <v>51</v>
      </c>
      <c r="B64" s="37"/>
      <c r="C64" s="38">
        <v>859</v>
      </c>
      <c r="D64" s="38">
        <v>1119</v>
      </c>
      <c r="E64" s="38"/>
      <c r="F64" s="39"/>
      <c r="G64" s="40"/>
      <c r="H64" s="121">
        <v>0.854</v>
      </c>
      <c r="I64" s="122">
        <v>0.38408</v>
      </c>
      <c r="J64" s="12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0"/>
      <c r="I65" s="120"/>
      <c r="J65" s="120"/>
      <c r="K65" s="32"/>
    </row>
    <row r="66" spans="1:11" s="42" customFormat="1" ht="11.25" customHeight="1">
      <c r="A66" s="36" t="s">
        <v>52</v>
      </c>
      <c r="B66" s="37"/>
      <c r="C66" s="38">
        <v>77</v>
      </c>
      <c r="D66" s="38">
        <v>37</v>
      </c>
      <c r="E66" s="38">
        <v>37</v>
      </c>
      <c r="F66" s="39">
        <f>IF(D66&gt;0,100*E66/D66,0)</f>
        <v>100</v>
      </c>
      <c r="G66" s="40"/>
      <c r="H66" s="121">
        <v>0.077</v>
      </c>
      <c r="I66" s="122">
        <v>0.038</v>
      </c>
      <c r="J66" s="12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0"/>
      <c r="I67" s="120"/>
      <c r="J67" s="120"/>
      <c r="K67" s="32"/>
    </row>
    <row r="68" spans="1:11" s="33" customFormat="1" ht="11.25" customHeight="1">
      <c r="A68" s="35" t="s">
        <v>53</v>
      </c>
      <c r="B68" s="29"/>
      <c r="C68" s="30">
        <v>19942</v>
      </c>
      <c r="D68" s="30">
        <v>17240</v>
      </c>
      <c r="E68" s="30">
        <v>18000</v>
      </c>
      <c r="F68" s="31"/>
      <c r="G68" s="31"/>
      <c r="H68" s="120">
        <v>19.577</v>
      </c>
      <c r="I68" s="120">
        <v>19</v>
      </c>
      <c r="J68" s="120"/>
      <c r="K68" s="32"/>
    </row>
    <row r="69" spans="1:11" s="33" customFormat="1" ht="11.25" customHeight="1">
      <c r="A69" s="35" t="s">
        <v>54</v>
      </c>
      <c r="B69" s="29"/>
      <c r="C69" s="30">
        <v>932</v>
      </c>
      <c r="D69" s="30">
        <v>1000</v>
      </c>
      <c r="E69" s="30">
        <v>1000</v>
      </c>
      <c r="F69" s="31"/>
      <c r="G69" s="31"/>
      <c r="H69" s="120">
        <v>1.968</v>
      </c>
      <c r="I69" s="120">
        <v>2</v>
      </c>
      <c r="J69" s="120"/>
      <c r="K69" s="32"/>
    </row>
    <row r="70" spans="1:11" s="42" customFormat="1" ht="11.25" customHeight="1">
      <c r="A70" s="36" t="s">
        <v>55</v>
      </c>
      <c r="B70" s="37"/>
      <c r="C70" s="38">
        <v>20874</v>
      </c>
      <c r="D70" s="38">
        <v>18240</v>
      </c>
      <c r="E70" s="38">
        <v>19000</v>
      </c>
      <c r="F70" s="39">
        <f>IF(D70&gt;0,100*E70/D70,0)</f>
        <v>104.16666666666667</v>
      </c>
      <c r="G70" s="40"/>
      <c r="H70" s="121">
        <v>21.545</v>
      </c>
      <c r="I70" s="122">
        <v>21</v>
      </c>
      <c r="J70" s="12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0"/>
      <c r="I71" s="120"/>
      <c r="J71" s="120"/>
      <c r="K71" s="32"/>
    </row>
    <row r="72" spans="1:11" s="33" customFormat="1" ht="11.25" customHeight="1">
      <c r="A72" s="35" t="s">
        <v>56</v>
      </c>
      <c r="B72" s="29"/>
      <c r="C72" s="30"/>
      <c r="D72" s="30">
        <v>60</v>
      </c>
      <c r="E72" s="30">
        <v>58</v>
      </c>
      <c r="F72" s="31"/>
      <c r="G72" s="31"/>
      <c r="H72" s="120"/>
      <c r="I72" s="120">
        <v>0.011</v>
      </c>
      <c r="J72" s="120"/>
      <c r="K72" s="32"/>
    </row>
    <row r="73" spans="1:11" s="33" customFormat="1" ht="11.25" customHeight="1">
      <c r="A73" s="35" t="s">
        <v>57</v>
      </c>
      <c r="B73" s="29"/>
      <c r="C73" s="30">
        <v>60682</v>
      </c>
      <c r="D73" s="30">
        <v>60250</v>
      </c>
      <c r="E73" s="30">
        <v>58700</v>
      </c>
      <c r="F73" s="31"/>
      <c r="G73" s="31"/>
      <c r="H73" s="120">
        <v>80.888</v>
      </c>
      <c r="I73" s="120">
        <v>61.1</v>
      </c>
      <c r="J73" s="120"/>
      <c r="K73" s="32"/>
    </row>
    <row r="74" spans="1:11" s="33" customFormat="1" ht="11.25" customHeight="1">
      <c r="A74" s="35" t="s">
        <v>58</v>
      </c>
      <c r="B74" s="29"/>
      <c r="C74" s="30">
        <v>46871</v>
      </c>
      <c r="D74" s="30">
        <v>41600</v>
      </c>
      <c r="E74" s="30">
        <v>41480</v>
      </c>
      <c r="F74" s="31"/>
      <c r="G74" s="31"/>
      <c r="H74" s="120">
        <v>39.811</v>
      </c>
      <c r="I74" s="120">
        <v>20.8</v>
      </c>
      <c r="J74" s="120"/>
      <c r="K74" s="32"/>
    </row>
    <row r="75" spans="1:11" s="33" customFormat="1" ht="11.25" customHeight="1">
      <c r="A75" s="35" t="s">
        <v>59</v>
      </c>
      <c r="B75" s="29"/>
      <c r="C75" s="30">
        <v>2193</v>
      </c>
      <c r="D75" s="30">
        <v>1452.213</v>
      </c>
      <c r="E75" s="30">
        <v>1439</v>
      </c>
      <c r="F75" s="31"/>
      <c r="G75" s="31"/>
      <c r="H75" s="120">
        <v>1.334</v>
      </c>
      <c r="I75" s="120">
        <v>0.8831526413581396</v>
      </c>
      <c r="J75" s="120"/>
      <c r="K75" s="32"/>
    </row>
    <row r="76" spans="1:11" s="33" customFormat="1" ht="11.25" customHeight="1">
      <c r="A76" s="35" t="s">
        <v>60</v>
      </c>
      <c r="B76" s="29"/>
      <c r="C76" s="30">
        <v>15783</v>
      </c>
      <c r="D76" s="30">
        <v>15290</v>
      </c>
      <c r="E76" s="30">
        <v>15000</v>
      </c>
      <c r="F76" s="31"/>
      <c r="G76" s="31"/>
      <c r="H76" s="120">
        <v>20.202</v>
      </c>
      <c r="I76" s="120">
        <v>25.687</v>
      </c>
      <c r="J76" s="120"/>
      <c r="K76" s="32"/>
    </row>
    <row r="77" spans="1:11" s="33" customFormat="1" ht="11.25" customHeight="1">
      <c r="A77" s="35" t="s">
        <v>61</v>
      </c>
      <c r="B77" s="29"/>
      <c r="C77" s="30">
        <v>2116</v>
      </c>
      <c r="D77" s="30">
        <v>1295</v>
      </c>
      <c r="E77" s="30">
        <v>1300</v>
      </c>
      <c r="F77" s="31"/>
      <c r="G77" s="31"/>
      <c r="H77" s="120">
        <v>0.926</v>
      </c>
      <c r="I77" s="120">
        <v>0.97</v>
      </c>
      <c r="J77" s="120"/>
      <c r="K77" s="32"/>
    </row>
    <row r="78" spans="1:11" s="33" customFormat="1" ht="11.25" customHeight="1">
      <c r="A78" s="35" t="s">
        <v>62</v>
      </c>
      <c r="B78" s="29"/>
      <c r="C78" s="30">
        <v>3613</v>
      </c>
      <c r="D78" s="30">
        <v>2710</v>
      </c>
      <c r="E78" s="30">
        <v>2710</v>
      </c>
      <c r="F78" s="31"/>
      <c r="G78" s="31"/>
      <c r="H78" s="120">
        <v>4.016</v>
      </c>
      <c r="I78" s="120">
        <v>1.762</v>
      </c>
      <c r="J78" s="120"/>
      <c r="K78" s="32"/>
    </row>
    <row r="79" spans="1:11" s="33" customFormat="1" ht="11.25" customHeight="1">
      <c r="A79" s="35" t="s">
        <v>63</v>
      </c>
      <c r="B79" s="29"/>
      <c r="C79" s="30">
        <v>131534</v>
      </c>
      <c r="D79" s="30">
        <v>117984</v>
      </c>
      <c r="E79" s="30">
        <v>107306</v>
      </c>
      <c r="F79" s="31"/>
      <c r="G79" s="31"/>
      <c r="H79" s="120">
        <v>138.525</v>
      </c>
      <c r="I79" s="120">
        <v>138.121</v>
      </c>
      <c r="J79" s="120"/>
      <c r="K79" s="32"/>
    </row>
    <row r="80" spans="1:11" s="42" customFormat="1" ht="11.25" customHeight="1">
      <c r="A80" s="43" t="s">
        <v>64</v>
      </c>
      <c r="B80" s="37"/>
      <c r="C80" s="38">
        <v>262792</v>
      </c>
      <c r="D80" s="38">
        <v>240641.213</v>
      </c>
      <c r="E80" s="38">
        <v>227993</v>
      </c>
      <c r="F80" s="39">
        <f>IF(D80&gt;0,100*E80/D80,0)</f>
        <v>94.74395393776544</v>
      </c>
      <c r="G80" s="40"/>
      <c r="H80" s="121">
        <v>285.702</v>
      </c>
      <c r="I80" s="122">
        <v>249.33415264135814</v>
      </c>
      <c r="J80" s="12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0"/>
      <c r="I81" s="120"/>
      <c r="J81" s="120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20"/>
      <c r="I82" s="120"/>
      <c r="J82" s="120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20"/>
      <c r="I83" s="120"/>
      <c r="J83" s="120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1"/>
      <c r="I84" s="122"/>
      <c r="J84" s="12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0"/>
      <c r="I85" s="120"/>
      <c r="J85" s="12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3"/>
      <c r="I86" s="124"/>
      <c r="J86" s="124"/>
      <c r="K86" s="50"/>
    </row>
    <row r="87" spans="1:11" s="42" customFormat="1" ht="11.25" customHeight="1">
      <c r="A87" s="51" t="s">
        <v>68</v>
      </c>
      <c r="B87" s="52"/>
      <c r="C87" s="53">
        <v>738851</v>
      </c>
      <c r="D87" s="53">
        <v>719070.9035</v>
      </c>
      <c r="E87" s="53"/>
      <c r="F87" s="54"/>
      <c r="G87" s="40"/>
      <c r="H87" s="125">
        <v>769.195</v>
      </c>
      <c r="I87" s="126">
        <v>713.3106326413581</v>
      </c>
      <c r="J87" s="12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3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="70" zoomScaleNormal="90" zoomScaleSheetLayoutView="70" zoomScalePageLayoutView="0" workbookViewId="0" topLeftCell="A55">
      <selection activeCell="C84" sqref="C84:I8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200" t="s">
        <v>70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4" t="s">
        <v>3</v>
      </c>
      <c r="D4" s="195"/>
      <c r="E4" s="195"/>
      <c r="F4" s="196"/>
      <c r="G4" s="9"/>
      <c r="H4" s="197" t="s">
        <v>4</v>
      </c>
      <c r="I4" s="198"/>
      <c r="J4" s="198"/>
      <c r="K4" s="19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254</v>
      </c>
      <c r="D7" s="21" t="s">
        <v>7</v>
      </c>
      <c r="E7" s="21">
        <v>2</v>
      </c>
      <c r="F7" s="22" t="str">
        <f>CONCATENATE(D6,"=100")</f>
        <v>2016=100</v>
      </c>
      <c r="G7" s="23"/>
      <c r="H7" s="20" t="s">
        <v>254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0"/>
      <c r="I9" s="120"/>
      <c r="J9" s="120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0"/>
      <c r="I10" s="120"/>
      <c r="J10" s="120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20"/>
      <c r="I11" s="120"/>
      <c r="J11" s="120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20"/>
      <c r="I12" s="120"/>
      <c r="J12" s="120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1"/>
      <c r="I13" s="122"/>
      <c r="J13" s="12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0"/>
      <c r="I14" s="120"/>
      <c r="J14" s="120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1"/>
      <c r="I15" s="122"/>
      <c r="J15" s="12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0"/>
      <c r="I16" s="120"/>
      <c r="J16" s="120"/>
      <c r="K16" s="32"/>
    </row>
    <row r="17" spans="1:11" s="42" customFormat="1" ht="11.25" customHeight="1">
      <c r="A17" s="36" t="s">
        <v>14</v>
      </c>
      <c r="B17" s="37"/>
      <c r="C17" s="38">
        <v>68</v>
      </c>
      <c r="D17" s="38"/>
      <c r="E17" s="38"/>
      <c r="F17" s="39"/>
      <c r="G17" s="40"/>
      <c r="H17" s="121">
        <v>0.15</v>
      </c>
      <c r="I17" s="122"/>
      <c r="J17" s="12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0"/>
      <c r="I18" s="120"/>
      <c r="J18" s="120"/>
      <c r="K18" s="32"/>
    </row>
    <row r="19" spans="1:11" s="33" customFormat="1" ht="11.25" customHeight="1">
      <c r="A19" s="28" t="s">
        <v>15</v>
      </c>
      <c r="B19" s="29"/>
      <c r="C19" s="30">
        <v>834</v>
      </c>
      <c r="D19" s="30">
        <v>1022</v>
      </c>
      <c r="E19" s="30">
        <v>1022</v>
      </c>
      <c r="F19" s="31"/>
      <c r="G19" s="31"/>
      <c r="H19" s="120">
        <v>2.502</v>
      </c>
      <c r="I19" s="120">
        <v>3.577</v>
      </c>
      <c r="J19" s="120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0"/>
      <c r="I20" s="120"/>
      <c r="J20" s="120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0"/>
      <c r="I21" s="120"/>
      <c r="J21" s="120"/>
      <c r="K21" s="32"/>
    </row>
    <row r="22" spans="1:11" s="42" customFormat="1" ht="11.25" customHeight="1">
      <c r="A22" s="36" t="s">
        <v>18</v>
      </c>
      <c r="B22" s="37"/>
      <c r="C22" s="38">
        <v>834</v>
      </c>
      <c r="D22" s="38">
        <v>1022</v>
      </c>
      <c r="E22" s="38">
        <v>1022</v>
      </c>
      <c r="F22" s="39">
        <f>IF(D22&gt;0,100*E22/D22,0)</f>
        <v>100</v>
      </c>
      <c r="G22" s="40"/>
      <c r="H22" s="121">
        <v>2.502</v>
      </c>
      <c r="I22" s="122">
        <v>3.577</v>
      </c>
      <c r="J22" s="12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0"/>
      <c r="I23" s="120"/>
      <c r="J23" s="120"/>
      <c r="K23" s="32"/>
    </row>
    <row r="24" spans="1:11" s="42" customFormat="1" ht="11.25" customHeight="1">
      <c r="A24" s="36" t="s">
        <v>19</v>
      </c>
      <c r="B24" s="37"/>
      <c r="C24" s="38">
        <v>7075</v>
      </c>
      <c r="D24" s="38">
        <v>5401</v>
      </c>
      <c r="E24" s="38">
        <v>5200</v>
      </c>
      <c r="F24" s="39">
        <f>IF(D24&gt;0,100*E24/D24,0)</f>
        <v>96.2784669505647</v>
      </c>
      <c r="G24" s="40"/>
      <c r="H24" s="121">
        <v>16.597</v>
      </c>
      <c r="I24" s="122">
        <v>16.315</v>
      </c>
      <c r="J24" s="12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0"/>
      <c r="I25" s="120"/>
      <c r="J25" s="120"/>
      <c r="K25" s="32"/>
    </row>
    <row r="26" spans="1:11" s="42" customFormat="1" ht="11.25" customHeight="1">
      <c r="A26" s="36" t="s">
        <v>20</v>
      </c>
      <c r="B26" s="37"/>
      <c r="C26" s="38">
        <v>516</v>
      </c>
      <c r="D26" s="38">
        <v>950</v>
      </c>
      <c r="E26" s="38">
        <v>300</v>
      </c>
      <c r="F26" s="39">
        <f>IF(D26&gt;0,100*E26/D26,0)</f>
        <v>31.57894736842105</v>
      </c>
      <c r="G26" s="40"/>
      <c r="H26" s="121">
        <v>1.3</v>
      </c>
      <c r="I26" s="122">
        <v>3</v>
      </c>
      <c r="J26" s="12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0"/>
      <c r="I27" s="120"/>
      <c r="J27" s="120"/>
      <c r="K27" s="32"/>
    </row>
    <row r="28" spans="1:11" s="33" customFormat="1" ht="11.25" customHeight="1">
      <c r="A28" s="35" t="s">
        <v>21</v>
      </c>
      <c r="B28" s="29"/>
      <c r="C28" s="30">
        <v>3696</v>
      </c>
      <c r="D28" s="30">
        <v>3664</v>
      </c>
      <c r="E28" s="30">
        <v>2331</v>
      </c>
      <c r="F28" s="31"/>
      <c r="G28" s="31"/>
      <c r="H28" s="120">
        <v>7.748</v>
      </c>
      <c r="I28" s="120">
        <v>7.998</v>
      </c>
      <c r="J28" s="120"/>
      <c r="K28" s="32"/>
    </row>
    <row r="29" spans="1:11" s="33" customFormat="1" ht="11.25" customHeight="1">
      <c r="A29" s="35" t="s">
        <v>22</v>
      </c>
      <c r="B29" s="29"/>
      <c r="C29" s="30">
        <v>100</v>
      </c>
      <c r="D29" s="30">
        <v>63</v>
      </c>
      <c r="E29" s="30">
        <v>42</v>
      </c>
      <c r="F29" s="31"/>
      <c r="G29" s="31"/>
      <c r="H29" s="120">
        <v>0.187</v>
      </c>
      <c r="I29" s="120">
        <v>0.116</v>
      </c>
      <c r="J29" s="120"/>
      <c r="K29" s="32"/>
    </row>
    <row r="30" spans="1:11" s="33" customFormat="1" ht="11.25" customHeight="1">
      <c r="A30" s="35" t="s">
        <v>23</v>
      </c>
      <c r="B30" s="29"/>
      <c r="C30" s="30">
        <v>1508</v>
      </c>
      <c r="D30" s="30">
        <v>1508</v>
      </c>
      <c r="E30" s="30">
        <v>1509</v>
      </c>
      <c r="F30" s="31"/>
      <c r="G30" s="31"/>
      <c r="H30" s="120">
        <v>2.756</v>
      </c>
      <c r="I30" s="120">
        <v>2.76</v>
      </c>
      <c r="J30" s="120"/>
      <c r="K30" s="32"/>
    </row>
    <row r="31" spans="1:11" s="42" customFormat="1" ht="11.25" customHeight="1">
      <c r="A31" s="43" t="s">
        <v>24</v>
      </c>
      <c r="B31" s="37"/>
      <c r="C31" s="38">
        <v>5304</v>
      </c>
      <c r="D31" s="38">
        <v>5235</v>
      </c>
      <c r="E31" s="38">
        <v>3882</v>
      </c>
      <c r="F31" s="39">
        <f>IF(D31&gt;0,100*E31/D31,0)</f>
        <v>74.15472779369628</v>
      </c>
      <c r="G31" s="40"/>
      <c r="H31" s="121">
        <v>10.691</v>
      </c>
      <c r="I31" s="122">
        <v>10.874</v>
      </c>
      <c r="J31" s="12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0"/>
      <c r="I32" s="120"/>
      <c r="J32" s="120"/>
      <c r="K32" s="32"/>
    </row>
    <row r="33" spans="1:11" s="33" customFormat="1" ht="11.25" customHeight="1">
      <c r="A33" s="35" t="s">
        <v>25</v>
      </c>
      <c r="B33" s="29"/>
      <c r="C33" s="30">
        <v>4496</v>
      </c>
      <c r="D33" s="30">
        <v>3967</v>
      </c>
      <c r="E33" s="30">
        <v>1000</v>
      </c>
      <c r="F33" s="31"/>
      <c r="G33" s="31"/>
      <c r="H33" s="120">
        <v>6.951</v>
      </c>
      <c r="I33" s="120">
        <v>6</v>
      </c>
      <c r="J33" s="120"/>
      <c r="K33" s="32"/>
    </row>
    <row r="34" spans="1:11" s="33" customFormat="1" ht="11.25" customHeight="1">
      <c r="A34" s="35" t="s">
        <v>26</v>
      </c>
      <c r="B34" s="29"/>
      <c r="C34" s="30">
        <v>3239</v>
      </c>
      <c r="D34" s="30">
        <v>3650</v>
      </c>
      <c r="E34" s="30">
        <v>3500</v>
      </c>
      <c r="F34" s="31"/>
      <c r="G34" s="31"/>
      <c r="H34" s="120">
        <v>9.572</v>
      </c>
      <c r="I34" s="120">
        <v>10.86</v>
      </c>
      <c r="J34" s="120"/>
      <c r="K34" s="32"/>
    </row>
    <row r="35" spans="1:11" s="33" customFormat="1" ht="11.25" customHeight="1">
      <c r="A35" s="35" t="s">
        <v>27</v>
      </c>
      <c r="B35" s="29"/>
      <c r="C35" s="30">
        <v>6619</v>
      </c>
      <c r="D35" s="30">
        <v>4500</v>
      </c>
      <c r="E35" s="30">
        <v>5000</v>
      </c>
      <c r="F35" s="31"/>
      <c r="G35" s="31"/>
      <c r="H35" s="120">
        <v>13.586</v>
      </c>
      <c r="I35" s="120">
        <v>14</v>
      </c>
      <c r="J35" s="120"/>
      <c r="K35" s="32"/>
    </row>
    <row r="36" spans="1:11" s="33" customFormat="1" ht="11.25" customHeight="1">
      <c r="A36" s="35" t="s">
        <v>28</v>
      </c>
      <c r="B36" s="29"/>
      <c r="C36" s="30">
        <v>494</v>
      </c>
      <c r="D36" s="30">
        <v>434</v>
      </c>
      <c r="E36" s="30">
        <v>631</v>
      </c>
      <c r="F36" s="31"/>
      <c r="G36" s="31"/>
      <c r="H36" s="120">
        <v>1.482</v>
      </c>
      <c r="I36" s="120">
        <v>1.302</v>
      </c>
      <c r="J36" s="120"/>
      <c r="K36" s="32"/>
    </row>
    <row r="37" spans="1:11" s="42" customFormat="1" ht="11.25" customHeight="1">
      <c r="A37" s="36" t="s">
        <v>29</v>
      </c>
      <c r="B37" s="37"/>
      <c r="C37" s="38">
        <v>14848</v>
      </c>
      <c r="D37" s="38">
        <v>12551</v>
      </c>
      <c r="E37" s="38">
        <v>10131</v>
      </c>
      <c r="F37" s="39">
        <f>IF(D37&gt;0,100*E37/D37,0)</f>
        <v>80.71866783523225</v>
      </c>
      <c r="G37" s="40"/>
      <c r="H37" s="121">
        <v>31.591</v>
      </c>
      <c r="I37" s="122">
        <v>32.162</v>
      </c>
      <c r="J37" s="12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0"/>
      <c r="I38" s="120"/>
      <c r="J38" s="120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21"/>
      <c r="I39" s="122"/>
      <c r="J39" s="12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0"/>
      <c r="I40" s="120"/>
      <c r="J40" s="120"/>
      <c r="K40" s="32"/>
    </row>
    <row r="41" spans="1:11" s="33" customFormat="1" ht="11.25" customHeight="1">
      <c r="A41" s="28" t="s">
        <v>31</v>
      </c>
      <c r="B41" s="29"/>
      <c r="C41" s="30">
        <v>2163</v>
      </c>
      <c r="D41" s="30">
        <v>2985</v>
      </c>
      <c r="E41" s="30">
        <v>3250</v>
      </c>
      <c r="F41" s="31"/>
      <c r="G41" s="31"/>
      <c r="H41" s="120">
        <v>3.997</v>
      </c>
      <c r="I41" s="120">
        <v>6.664</v>
      </c>
      <c r="J41" s="120"/>
      <c r="K41" s="32"/>
    </row>
    <row r="42" spans="1:11" s="33" customFormat="1" ht="11.25" customHeight="1">
      <c r="A42" s="35" t="s">
        <v>32</v>
      </c>
      <c r="B42" s="29"/>
      <c r="C42" s="30">
        <v>1193</v>
      </c>
      <c r="D42" s="30">
        <v>3559</v>
      </c>
      <c r="E42" s="30">
        <v>1500</v>
      </c>
      <c r="F42" s="31"/>
      <c r="G42" s="31"/>
      <c r="H42" s="120">
        <v>1.556</v>
      </c>
      <c r="I42" s="120">
        <v>6.406</v>
      </c>
      <c r="J42" s="120"/>
      <c r="K42" s="32"/>
    </row>
    <row r="43" spans="1:11" s="33" customFormat="1" ht="11.25" customHeight="1">
      <c r="A43" s="35" t="s">
        <v>33</v>
      </c>
      <c r="B43" s="29"/>
      <c r="C43" s="30">
        <v>1244</v>
      </c>
      <c r="D43" s="30">
        <v>2300</v>
      </c>
      <c r="E43" s="30">
        <v>2400</v>
      </c>
      <c r="F43" s="31"/>
      <c r="G43" s="31"/>
      <c r="H43" s="120">
        <v>2.418</v>
      </c>
      <c r="I43" s="120">
        <v>5.545</v>
      </c>
      <c r="J43" s="120"/>
      <c r="K43" s="32"/>
    </row>
    <row r="44" spans="1:11" s="33" customFormat="1" ht="11.25" customHeight="1">
      <c r="A44" s="35" t="s">
        <v>34</v>
      </c>
      <c r="B44" s="29"/>
      <c r="C44" s="30">
        <v>465</v>
      </c>
      <c r="D44" s="30">
        <v>1413</v>
      </c>
      <c r="E44" s="30">
        <v>1300</v>
      </c>
      <c r="F44" s="31"/>
      <c r="G44" s="31"/>
      <c r="H44" s="120">
        <v>1.102</v>
      </c>
      <c r="I44" s="120">
        <v>4.471</v>
      </c>
      <c r="J44" s="120"/>
      <c r="K44" s="32"/>
    </row>
    <row r="45" spans="1:11" s="33" customFormat="1" ht="11.25" customHeight="1">
      <c r="A45" s="35" t="s">
        <v>35</v>
      </c>
      <c r="B45" s="29"/>
      <c r="C45" s="30">
        <v>7242</v>
      </c>
      <c r="D45" s="30">
        <v>7310</v>
      </c>
      <c r="E45" s="30">
        <v>7000</v>
      </c>
      <c r="F45" s="31"/>
      <c r="G45" s="31"/>
      <c r="H45" s="120">
        <v>11.896</v>
      </c>
      <c r="I45" s="120">
        <v>16.614</v>
      </c>
      <c r="J45" s="120"/>
      <c r="K45" s="32"/>
    </row>
    <row r="46" spans="1:11" s="33" customFormat="1" ht="11.25" customHeight="1">
      <c r="A46" s="35" t="s">
        <v>36</v>
      </c>
      <c r="B46" s="29"/>
      <c r="C46" s="30">
        <v>1665</v>
      </c>
      <c r="D46" s="30">
        <v>2372</v>
      </c>
      <c r="E46" s="30">
        <v>2000</v>
      </c>
      <c r="F46" s="31"/>
      <c r="G46" s="31"/>
      <c r="H46" s="120">
        <v>3.826</v>
      </c>
      <c r="I46" s="120">
        <v>5.932</v>
      </c>
      <c r="J46" s="120"/>
      <c r="K46" s="32"/>
    </row>
    <row r="47" spans="1:11" s="33" customFormat="1" ht="11.25" customHeight="1">
      <c r="A47" s="35" t="s">
        <v>37</v>
      </c>
      <c r="B47" s="29"/>
      <c r="C47" s="30">
        <v>1280</v>
      </c>
      <c r="D47" s="30">
        <v>2779</v>
      </c>
      <c r="E47" s="30">
        <v>1560</v>
      </c>
      <c r="F47" s="31"/>
      <c r="G47" s="31"/>
      <c r="H47" s="120">
        <v>2.678</v>
      </c>
      <c r="I47" s="120">
        <v>7.108</v>
      </c>
      <c r="J47" s="120"/>
      <c r="K47" s="32"/>
    </row>
    <row r="48" spans="1:11" s="33" customFormat="1" ht="11.25" customHeight="1">
      <c r="A48" s="35" t="s">
        <v>38</v>
      </c>
      <c r="B48" s="29"/>
      <c r="C48" s="30">
        <v>5932</v>
      </c>
      <c r="D48" s="30">
        <v>8228</v>
      </c>
      <c r="E48" s="30">
        <v>8000</v>
      </c>
      <c r="F48" s="31"/>
      <c r="G48" s="31"/>
      <c r="H48" s="120">
        <v>14.183</v>
      </c>
      <c r="I48" s="120">
        <v>26.468</v>
      </c>
      <c r="J48" s="120"/>
      <c r="K48" s="32"/>
    </row>
    <row r="49" spans="1:11" s="33" customFormat="1" ht="11.25" customHeight="1">
      <c r="A49" s="35" t="s">
        <v>39</v>
      </c>
      <c r="B49" s="29"/>
      <c r="C49" s="30">
        <v>7589</v>
      </c>
      <c r="D49" s="30">
        <v>11308</v>
      </c>
      <c r="E49" s="30">
        <v>11400</v>
      </c>
      <c r="F49" s="31"/>
      <c r="G49" s="31"/>
      <c r="H49" s="120">
        <v>17.541</v>
      </c>
      <c r="I49" s="120">
        <v>32.897</v>
      </c>
      <c r="J49" s="120"/>
      <c r="K49" s="32"/>
    </row>
    <row r="50" spans="1:11" s="42" customFormat="1" ht="11.25" customHeight="1">
      <c r="A50" s="43" t="s">
        <v>40</v>
      </c>
      <c r="B50" s="37"/>
      <c r="C50" s="38">
        <v>28773</v>
      </c>
      <c r="D50" s="38">
        <v>42254</v>
      </c>
      <c r="E50" s="38">
        <v>38410</v>
      </c>
      <c r="F50" s="39">
        <f>IF(D50&gt;0,100*E50/D50,0)</f>
        <v>90.90263643678705</v>
      </c>
      <c r="G50" s="40"/>
      <c r="H50" s="121">
        <v>59.197</v>
      </c>
      <c r="I50" s="122">
        <v>112.105</v>
      </c>
      <c r="J50" s="12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0"/>
      <c r="I51" s="120"/>
      <c r="J51" s="120"/>
      <c r="K51" s="32"/>
    </row>
    <row r="52" spans="1:11" s="42" customFormat="1" ht="11.25" customHeight="1">
      <c r="A52" s="36" t="s">
        <v>41</v>
      </c>
      <c r="B52" s="37"/>
      <c r="C52" s="38">
        <v>532</v>
      </c>
      <c r="D52" s="38">
        <v>532</v>
      </c>
      <c r="E52" s="38">
        <v>532</v>
      </c>
      <c r="F52" s="39">
        <f>IF(D52&gt;0,100*E52/D52,0)</f>
        <v>100</v>
      </c>
      <c r="G52" s="40"/>
      <c r="H52" s="121">
        <v>0.909</v>
      </c>
      <c r="I52" s="122">
        <v>0.909</v>
      </c>
      <c r="J52" s="12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0"/>
      <c r="I53" s="120"/>
      <c r="J53" s="120"/>
      <c r="K53" s="32"/>
    </row>
    <row r="54" spans="1:11" s="33" customFormat="1" ht="11.25" customHeight="1">
      <c r="A54" s="35" t="s">
        <v>42</v>
      </c>
      <c r="B54" s="29"/>
      <c r="C54" s="30">
        <v>1766</v>
      </c>
      <c r="D54" s="30">
        <v>1622</v>
      </c>
      <c r="E54" s="30">
        <v>1600</v>
      </c>
      <c r="F54" s="31"/>
      <c r="G54" s="31"/>
      <c r="H54" s="120">
        <v>4.775</v>
      </c>
      <c r="I54" s="120">
        <v>4.379</v>
      </c>
      <c r="J54" s="120"/>
      <c r="K54" s="32"/>
    </row>
    <row r="55" spans="1:11" s="33" customFormat="1" ht="11.25" customHeight="1">
      <c r="A55" s="35" t="s">
        <v>43</v>
      </c>
      <c r="B55" s="29"/>
      <c r="C55" s="30">
        <v>221</v>
      </c>
      <c r="D55" s="30">
        <v>200</v>
      </c>
      <c r="E55" s="30">
        <v>115</v>
      </c>
      <c r="F55" s="31"/>
      <c r="G55" s="31"/>
      <c r="H55" s="120">
        <v>0.316</v>
      </c>
      <c r="I55" s="120">
        <v>0.285</v>
      </c>
      <c r="J55" s="120"/>
      <c r="K55" s="32"/>
    </row>
    <row r="56" spans="1:11" s="33" customFormat="1" ht="11.25" customHeight="1">
      <c r="A56" s="35" t="s">
        <v>44</v>
      </c>
      <c r="B56" s="29"/>
      <c r="C56" s="30">
        <v>1107</v>
      </c>
      <c r="D56" s="30">
        <v>1300</v>
      </c>
      <c r="E56" s="30">
        <v>1800</v>
      </c>
      <c r="F56" s="31"/>
      <c r="G56" s="31"/>
      <c r="H56" s="120">
        <v>1.59</v>
      </c>
      <c r="I56" s="120">
        <v>2.45</v>
      </c>
      <c r="J56" s="120"/>
      <c r="K56" s="32"/>
    </row>
    <row r="57" spans="1:11" s="33" customFormat="1" ht="11.25" customHeight="1">
      <c r="A57" s="35" t="s">
        <v>45</v>
      </c>
      <c r="B57" s="29"/>
      <c r="C57" s="30">
        <v>4449</v>
      </c>
      <c r="D57" s="30">
        <v>4436</v>
      </c>
      <c r="E57" s="30">
        <v>4436</v>
      </c>
      <c r="F57" s="31"/>
      <c r="G57" s="31"/>
      <c r="H57" s="120">
        <v>7.054</v>
      </c>
      <c r="I57" s="120">
        <v>15.526</v>
      </c>
      <c r="J57" s="120"/>
      <c r="K57" s="32"/>
    </row>
    <row r="58" spans="1:11" s="33" customFormat="1" ht="11.25" customHeight="1">
      <c r="A58" s="35" t="s">
        <v>46</v>
      </c>
      <c r="B58" s="29"/>
      <c r="C58" s="30">
        <v>1698</v>
      </c>
      <c r="D58" s="30">
        <v>2707</v>
      </c>
      <c r="E58" s="30">
        <v>3086</v>
      </c>
      <c r="F58" s="31"/>
      <c r="G58" s="31"/>
      <c r="H58" s="120">
        <v>4.754</v>
      </c>
      <c r="I58" s="120">
        <v>7.892</v>
      </c>
      <c r="J58" s="120"/>
      <c r="K58" s="32"/>
    </row>
    <row r="59" spans="1:11" s="42" customFormat="1" ht="11.25" customHeight="1">
      <c r="A59" s="36" t="s">
        <v>47</v>
      </c>
      <c r="B59" s="37"/>
      <c r="C59" s="38">
        <v>9241</v>
      </c>
      <c r="D59" s="38">
        <v>10265</v>
      </c>
      <c r="E59" s="38">
        <v>11037</v>
      </c>
      <c r="F59" s="39">
        <f>IF(D59&gt;0,100*E59/D59,0)</f>
        <v>107.52070141256698</v>
      </c>
      <c r="G59" s="40"/>
      <c r="H59" s="121">
        <v>18.488999999999997</v>
      </c>
      <c r="I59" s="122">
        <v>30.532</v>
      </c>
      <c r="J59" s="12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0"/>
      <c r="I60" s="120"/>
      <c r="J60" s="120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20"/>
      <c r="I61" s="120"/>
      <c r="J61" s="120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20"/>
      <c r="I62" s="120"/>
      <c r="J62" s="120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20"/>
      <c r="I63" s="120"/>
      <c r="J63" s="120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21"/>
      <c r="I64" s="122"/>
      <c r="J64" s="12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0"/>
      <c r="I65" s="120"/>
      <c r="J65" s="120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21"/>
      <c r="I66" s="122"/>
      <c r="J66" s="12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0"/>
      <c r="I67" s="120"/>
      <c r="J67" s="120"/>
      <c r="K67" s="32"/>
    </row>
    <row r="68" spans="1:11" s="33" customFormat="1" ht="11.25" customHeight="1">
      <c r="A68" s="35" t="s">
        <v>53</v>
      </c>
      <c r="B68" s="29"/>
      <c r="C68" s="30">
        <v>94</v>
      </c>
      <c r="D68" s="30">
        <v>300</v>
      </c>
      <c r="E68" s="30">
        <v>300</v>
      </c>
      <c r="F68" s="31"/>
      <c r="G68" s="31"/>
      <c r="H68" s="120">
        <v>0.1739</v>
      </c>
      <c r="I68" s="120">
        <v>0.6</v>
      </c>
      <c r="J68" s="120"/>
      <c r="K68" s="32"/>
    </row>
    <row r="69" spans="1:11" s="33" customFormat="1" ht="11.25" customHeight="1">
      <c r="A69" s="35" t="s">
        <v>54</v>
      </c>
      <c r="B69" s="29"/>
      <c r="C69" s="30">
        <v>8</v>
      </c>
      <c r="D69" s="30">
        <v>100</v>
      </c>
      <c r="E69" s="30">
        <v>100</v>
      </c>
      <c r="F69" s="31"/>
      <c r="G69" s="31"/>
      <c r="H69" s="120">
        <v>0.0224</v>
      </c>
      <c r="I69" s="120">
        <v>0.2</v>
      </c>
      <c r="J69" s="120"/>
      <c r="K69" s="32"/>
    </row>
    <row r="70" spans="1:11" s="42" customFormat="1" ht="11.25" customHeight="1">
      <c r="A70" s="36" t="s">
        <v>55</v>
      </c>
      <c r="B70" s="37"/>
      <c r="C70" s="38">
        <v>102</v>
      </c>
      <c r="D70" s="38">
        <v>400</v>
      </c>
      <c r="E70" s="38">
        <v>400</v>
      </c>
      <c r="F70" s="39">
        <f>IF(D70&gt;0,100*E70/D70,0)</f>
        <v>100</v>
      </c>
      <c r="G70" s="40"/>
      <c r="H70" s="121">
        <v>0.1963</v>
      </c>
      <c r="I70" s="122">
        <v>0.8</v>
      </c>
      <c r="J70" s="12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0"/>
      <c r="I71" s="120"/>
      <c r="J71" s="120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20"/>
      <c r="I72" s="120"/>
      <c r="J72" s="120"/>
      <c r="K72" s="32"/>
    </row>
    <row r="73" spans="1:11" s="33" customFormat="1" ht="11.25" customHeight="1">
      <c r="A73" s="35" t="s">
        <v>57</v>
      </c>
      <c r="B73" s="29"/>
      <c r="C73" s="30">
        <v>280</v>
      </c>
      <c r="D73" s="30">
        <v>780</v>
      </c>
      <c r="E73" s="30">
        <v>779</v>
      </c>
      <c r="F73" s="31"/>
      <c r="G73" s="31"/>
      <c r="H73" s="120">
        <v>0.29</v>
      </c>
      <c r="I73" s="120">
        <v>1.17</v>
      </c>
      <c r="J73" s="120"/>
      <c r="K73" s="32"/>
    </row>
    <row r="74" spans="1:11" s="33" customFormat="1" ht="11.25" customHeight="1">
      <c r="A74" s="35" t="s">
        <v>58</v>
      </c>
      <c r="B74" s="29"/>
      <c r="C74" s="30">
        <v>521</v>
      </c>
      <c r="D74" s="30">
        <v>520</v>
      </c>
      <c r="E74" s="30">
        <v>1685</v>
      </c>
      <c r="F74" s="31"/>
      <c r="G74" s="31"/>
      <c r="H74" s="120">
        <v>0.485</v>
      </c>
      <c r="I74" s="120">
        <v>0.572</v>
      </c>
      <c r="J74" s="120"/>
      <c r="K74" s="32"/>
    </row>
    <row r="75" spans="1:11" s="33" customFormat="1" ht="11.25" customHeight="1">
      <c r="A75" s="35" t="s">
        <v>59</v>
      </c>
      <c r="B75" s="29"/>
      <c r="C75" s="30">
        <v>1</v>
      </c>
      <c r="D75" s="30">
        <v>55</v>
      </c>
      <c r="E75" s="30">
        <v>49</v>
      </c>
      <c r="F75" s="31"/>
      <c r="G75" s="31"/>
      <c r="H75" s="120">
        <v>0.002</v>
      </c>
      <c r="I75" s="120">
        <v>0.092</v>
      </c>
      <c r="J75" s="120"/>
      <c r="K75" s="32"/>
    </row>
    <row r="76" spans="1:11" s="33" customFormat="1" ht="11.25" customHeight="1">
      <c r="A76" s="35" t="s">
        <v>60</v>
      </c>
      <c r="B76" s="29"/>
      <c r="C76" s="30">
        <v>183</v>
      </c>
      <c r="D76" s="30">
        <v>723</v>
      </c>
      <c r="E76" s="30">
        <v>900</v>
      </c>
      <c r="F76" s="31"/>
      <c r="G76" s="31"/>
      <c r="H76" s="120">
        <v>0.641</v>
      </c>
      <c r="I76" s="120">
        <v>2.097</v>
      </c>
      <c r="J76" s="120"/>
      <c r="K76" s="32"/>
    </row>
    <row r="77" spans="1:11" s="33" customFormat="1" ht="11.25" customHeight="1">
      <c r="A77" s="35" t="s">
        <v>61</v>
      </c>
      <c r="B77" s="29"/>
      <c r="C77" s="30">
        <v>83</v>
      </c>
      <c r="D77" s="30">
        <v>72</v>
      </c>
      <c r="E77" s="30">
        <v>70</v>
      </c>
      <c r="F77" s="31"/>
      <c r="G77" s="31"/>
      <c r="H77" s="120">
        <v>0.091</v>
      </c>
      <c r="I77" s="120">
        <v>0.087</v>
      </c>
      <c r="J77" s="120"/>
      <c r="K77" s="32"/>
    </row>
    <row r="78" spans="1:11" s="33" customFormat="1" ht="11.25" customHeight="1">
      <c r="A78" s="35" t="s">
        <v>62</v>
      </c>
      <c r="B78" s="29"/>
      <c r="C78" s="30">
        <v>197</v>
      </c>
      <c r="D78" s="30">
        <v>212</v>
      </c>
      <c r="E78" s="30">
        <v>215</v>
      </c>
      <c r="F78" s="31"/>
      <c r="G78" s="31"/>
      <c r="H78" s="120">
        <v>0.322</v>
      </c>
      <c r="I78" s="120">
        <v>0.286</v>
      </c>
      <c r="J78" s="120"/>
      <c r="K78" s="32"/>
    </row>
    <row r="79" spans="1:11" s="33" customFormat="1" ht="11.25" customHeight="1">
      <c r="A79" s="35" t="s">
        <v>63</v>
      </c>
      <c r="B79" s="29"/>
      <c r="C79" s="30">
        <v>2482</v>
      </c>
      <c r="D79" s="30">
        <v>8818</v>
      </c>
      <c r="E79" s="30">
        <v>8871</v>
      </c>
      <c r="F79" s="31"/>
      <c r="G79" s="31"/>
      <c r="H79" s="120">
        <v>5.936</v>
      </c>
      <c r="I79" s="120">
        <v>16.986</v>
      </c>
      <c r="J79" s="120"/>
      <c r="K79" s="32"/>
    </row>
    <row r="80" spans="1:11" s="42" customFormat="1" ht="11.25" customHeight="1">
      <c r="A80" s="43" t="s">
        <v>64</v>
      </c>
      <c r="B80" s="37"/>
      <c r="C80" s="38">
        <v>3747</v>
      </c>
      <c r="D80" s="38">
        <v>11180</v>
      </c>
      <c r="E80" s="38">
        <v>12569</v>
      </c>
      <c r="F80" s="39">
        <f>IF(D80&gt;0,100*E80/D80,0)</f>
        <v>112.42397137745975</v>
      </c>
      <c r="G80" s="40"/>
      <c r="H80" s="121">
        <v>7.7669999999999995</v>
      </c>
      <c r="I80" s="122">
        <v>21.29</v>
      </c>
      <c r="J80" s="12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0"/>
      <c r="I81" s="120"/>
      <c r="J81" s="120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20"/>
      <c r="I82" s="120"/>
      <c r="J82" s="120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20"/>
      <c r="I83" s="120"/>
      <c r="J83" s="120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1"/>
      <c r="I84" s="122"/>
      <c r="J84" s="12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0"/>
      <c r="I85" s="120"/>
      <c r="J85" s="12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3"/>
      <c r="I86" s="124"/>
      <c r="J86" s="124"/>
      <c r="K86" s="50"/>
    </row>
    <row r="87" spans="1:11" s="42" customFormat="1" ht="11.25" customHeight="1">
      <c r="A87" s="51" t="s">
        <v>68</v>
      </c>
      <c r="B87" s="52"/>
      <c r="C87" s="53">
        <v>71040</v>
      </c>
      <c r="D87" s="53">
        <v>89790</v>
      </c>
      <c r="E87" s="53">
        <v>83483</v>
      </c>
      <c r="F87" s="54">
        <f>IF(D87&gt;0,100*E87/D87,0)</f>
        <v>92.975832498051</v>
      </c>
      <c r="G87" s="40"/>
      <c r="H87" s="125">
        <v>149.38930000000002</v>
      </c>
      <c r="I87" s="126">
        <v>231.564</v>
      </c>
      <c r="J87" s="12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3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="70" zoomScaleNormal="90" zoomScaleSheetLayoutView="70" zoomScalePageLayoutView="0" workbookViewId="0" topLeftCell="A1">
      <selection activeCell="H93" sqref="H93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272</v>
      </c>
      <c r="B2" s="4"/>
      <c r="C2" s="4"/>
      <c r="D2" s="4"/>
      <c r="E2" s="5"/>
      <c r="F2" s="4"/>
      <c r="G2" s="4"/>
      <c r="H2" s="4"/>
      <c r="I2" s="6"/>
      <c r="J2" s="200" t="s">
        <v>70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4" t="s">
        <v>3</v>
      </c>
      <c r="D4" s="195"/>
      <c r="E4" s="195"/>
      <c r="F4" s="196"/>
      <c r="G4" s="9"/>
      <c r="H4" s="197" t="s">
        <v>4</v>
      </c>
      <c r="I4" s="198"/>
      <c r="J4" s="198"/>
      <c r="K4" s="19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254</v>
      </c>
      <c r="D7" s="21" t="s">
        <v>7</v>
      </c>
      <c r="E7" s="21">
        <v>2</v>
      </c>
      <c r="F7" s="22" t="str">
        <f>CONCATENATE(D6,"=100")</f>
        <v>2016=100</v>
      </c>
      <c r="G7" s="23"/>
      <c r="H7" s="20" t="s">
        <v>254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>
        <v>299</v>
      </c>
      <c r="E9" s="30">
        <v>299</v>
      </c>
      <c r="F9" s="31"/>
      <c r="G9" s="31"/>
      <c r="H9" s="120"/>
      <c r="I9" s="120">
        <v>4.485</v>
      </c>
      <c r="J9" s="120"/>
      <c r="K9" s="32"/>
    </row>
    <row r="10" spans="1:11" s="33" customFormat="1" ht="11.25" customHeight="1">
      <c r="A10" s="35" t="s">
        <v>9</v>
      </c>
      <c r="B10" s="29"/>
      <c r="C10" s="30"/>
      <c r="D10" s="30">
        <v>126</v>
      </c>
      <c r="E10" s="30">
        <v>126</v>
      </c>
      <c r="F10" s="31"/>
      <c r="G10" s="31"/>
      <c r="H10" s="120"/>
      <c r="I10" s="120">
        <v>1.8396</v>
      </c>
      <c r="J10" s="120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>
        <v>14</v>
      </c>
      <c r="F11" s="31"/>
      <c r="G11" s="31"/>
      <c r="H11" s="120"/>
      <c r="I11" s="120"/>
      <c r="J11" s="120"/>
      <c r="K11" s="32"/>
    </row>
    <row r="12" spans="1:11" s="33" customFormat="1" ht="11.25" customHeight="1">
      <c r="A12" s="35" t="s">
        <v>11</v>
      </c>
      <c r="B12" s="29"/>
      <c r="C12" s="30"/>
      <c r="D12" s="30">
        <v>14</v>
      </c>
      <c r="E12" s="30">
        <v>14</v>
      </c>
      <c r="F12" s="31"/>
      <c r="G12" s="31"/>
      <c r="H12" s="120"/>
      <c r="I12" s="120">
        <v>0.21</v>
      </c>
      <c r="J12" s="120"/>
      <c r="K12" s="32"/>
    </row>
    <row r="13" spans="1:11" s="42" customFormat="1" ht="11.25" customHeight="1">
      <c r="A13" s="36" t="s">
        <v>12</v>
      </c>
      <c r="B13" s="37"/>
      <c r="C13" s="38"/>
      <c r="D13" s="38">
        <v>439</v>
      </c>
      <c r="E13" s="38">
        <v>453</v>
      </c>
      <c r="F13" s="39">
        <f>IF(D13&gt;0,100*E13/D13,0)</f>
        <v>103.18906605922551</v>
      </c>
      <c r="G13" s="40"/>
      <c r="H13" s="121">
        <v>0</v>
      </c>
      <c r="I13" s="122">
        <v>6.5346</v>
      </c>
      <c r="J13" s="12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0"/>
      <c r="I14" s="120"/>
      <c r="J14" s="120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1"/>
      <c r="I15" s="122"/>
      <c r="J15" s="12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0"/>
      <c r="I16" s="120"/>
      <c r="J16" s="120"/>
      <c r="K16" s="32"/>
    </row>
    <row r="17" spans="1:11" s="42" customFormat="1" ht="11.25" customHeight="1">
      <c r="A17" s="36" t="s">
        <v>14</v>
      </c>
      <c r="B17" s="37"/>
      <c r="C17" s="38">
        <v>130</v>
      </c>
      <c r="D17" s="38">
        <v>87</v>
      </c>
      <c r="E17" s="38"/>
      <c r="F17" s="39"/>
      <c r="G17" s="40"/>
      <c r="H17" s="121">
        <v>1.56</v>
      </c>
      <c r="I17" s="122">
        <v>1.044</v>
      </c>
      <c r="J17" s="12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0"/>
      <c r="I18" s="120"/>
      <c r="J18" s="120"/>
      <c r="K18" s="32"/>
    </row>
    <row r="19" spans="1:11" s="33" customFormat="1" ht="11.25" customHeight="1">
      <c r="A19" s="28" t="s">
        <v>15</v>
      </c>
      <c r="B19" s="29"/>
      <c r="C19" s="30">
        <v>474</v>
      </c>
      <c r="D19" s="30">
        <v>522</v>
      </c>
      <c r="E19" s="30">
        <v>522</v>
      </c>
      <c r="F19" s="31"/>
      <c r="G19" s="31"/>
      <c r="H19" s="120">
        <v>10.499</v>
      </c>
      <c r="I19" s="120">
        <v>11.849</v>
      </c>
      <c r="J19" s="120"/>
      <c r="K19" s="32"/>
    </row>
    <row r="20" spans="1:11" s="33" customFormat="1" ht="11.25" customHeight="1">
      <c r="A20" s="35" t="s">
        <v>16</v>
      </c>
      <c r="B20" s="29"/>
      <c r="C20" s="30">
        <v>40</v>
      </c>
      <c r="D20" s="30">
        <v>40</v>
      </c>
      <c r="E20" s="30">
        <v>40</v>
      </c>
      <c r="F20" s="31"/>
      <c r="G20" s="31"/>
      <c r="H20" s="120">
        <v>1.02</v>
      </c>
      <c r="I20" s="120">
        <v>1.02</v>
      </c>
      <c r="J20" s="120"/>
      <c r="K20" s="32"/>
    </row>
    <row r="21" spans="1:11" s="33" customFormat="1" ht="11.25" customHeight="1">
      <c r="A21" s="35" t="s">
        <v>17</v>
      </c>
      <c r="B21" s="29"/>
      <c r="C21" s="30">
        <v>25</v>
      </c>
      <c r="D21" s="30">
        <v>25</v>
      </c>
      <c r="E21" s="30">
        <v>25</v>
      </c>
      <c r="F21" s="31"/>
      <c r="G21" s="31"/>
      <c r="H21" s="120">
        <v>0.65</v>
      </c>
      <c r="I21" s="120">
        <v>0.625</v>
      </c>
      <c r="J21" s="120"/>
      <c r="K21" s="32"/>
    </row>
    <row r="22" spans="1:11" s="42" customFormat="1" ht="11.25" customHeight="1">
      <c r="A22" s="36" t="s">
        <v>18</v>
      </c>
      <c r="B22" s="37"/>
      <c r="C22" s="38">
        <v>539</v>
      </c>
      <c r="D22" s="38">
        <v>587</v>
      </c>
      <c r="E22" s="38">
        <v>587</v>
      </c>
      <c r="F22" s="39">
        <f>IF(D22&gt;0,100*E22/D22,0)</f>
        <v>100</v>
      </c>
      <c r="G22" s="40"/>
      <c r="H22" s="121">
        <v>12.169</v>
      </c>
      <c r="I22" s="122">
        <v>13.494</v>
      </c>
      <c r="J22" s="12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0"/>
      <c r="I23" s="120"/>
      <c r="J23" s="120"/>
      <c r="K23" s="32"/>
    </row>
    <row r="24" spans="1:11" s="42" customFormat="1" ht="11.25" customHeight="1">
      <c r="A24" s="36" t="s">
        <v>19</v>
      </c>
      <c r="B24" s="37"/>
      <c r="C24" s="38">
        <v>4389</v>
      </c>
      <c r="D24" s="38">
        <v>4134</v>
      </c>
      <c r="E24" s="38">
        <v>4400</v>
      </c>
      <c r="F24" s="39">
        <f>IF(D24&gt;0,100*E24/D24,0)</f>
        <v>106.43444605708757</v>
      </c>
      <c r="G24" s="40"/>
      <c r="H24" s="121">
        <v>79.588</v>
      </c>
      <c r="I24" s="122">
        <v>72.76</v>
      </c>
      <c r="J24" s="12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0"/>
      <c r="I25" s="120"/>
      <c r="J25" s="120"/>
      <c r="K25" s="32"/>
    </row>
    <row r="26" spans="1:11" s="42" customFormat="1" ht="11.25" customHeight="1">
      <c r="A26" s="36" t="s">
        <v>20</v>
      </c>
      <c r="B26" s="37"/>
      <c r="C26" s="38">
        <v>276</v>
      </c>
      <c r="D26" s="38">
        <v>250</v>
      </c>
      <c r="E26" s="38">
        <v>250</v>
      </c>
      <c r="F26" s="39">
        <f>IF(D26&gt;0,100*E26/D26,0)</f>
        <v>100</v>
      </c>
      <c r="G26" s="40"/>
      <c r="H26" s="121">
        <v>4.428</v>
      </c>
      <c r="I26" s="122">
        <v>4.5</v>
      </c>
      <c r="J26" s="12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0"/>
      <c r="I27" s="120"/>
      <c r="J27" s="120"/>
      <c r="K27" s="32"/>
    </row>
    <row r="28" spans="1:11" s="33" customFormat="1" ht="11.25" customHeight="1">
      <c r="A28" s="35" t="s">
        <v>21</v>
      </c>
      <c r="B28" s="29"/>
      <c r="C28" s="30">
        <v>3405</v>
      </c>
      <c r="D28" s="30">
        <v>1994</v>
      </c>
      <c r="E28" s="30">
        <v>1994</v>
      </c>
      <c r="F28" s="31"/>
      <c r="G28" s="31"/>
      <c r="H28" s="120">
        <v>43.8</v>
      </c>
      <c r="I28" s="120">
        <v>28.212</v>
      </c>
      <c r="J28" s="120"/>
      <c r="K28" s="32"/>
    </row>
    <row r="29" spans="1:11" s="33" customFormat="1" ht="11.25" customHeight="1">
      <c r="A29" s="35" t="s">
        <v>22</v>
      </c>
      <c r="B29" s="29"/>
      <c r="C29" s="30">
        <v>503</v>
      </c>
      <c r="D29" s="30">
        <v>503</v>
      </c>
      <c r="E29" s="30"/>
      <c r="F29" s="31"/>
      <c r="G29" s="31"/>
      <c r="H29" s="120">
        <v>7.425</v>
      </c>
      <c r="I29" s="120">
        <v>4.708</v>
      </c>
      <c r="J29" s="120"/>
      <c r="K29" s="32"/>
    </row>
    <row r="30" spans="1:11" s="33" customFormat="1" ht="11.25" customHeight="1">
      <c r="A30" s="35" t="s">
        <v>23</v>
      </c>
      <c r="B30" s="29"/>
      <c r="C30" s="30">
        <v>1840</v>
      </c>
      <c r="D30" s="30">
        <v>1800</v>
      </c>
      <c r="E30" s="30"/>
      <c r="F30" s="31"/>
      <c r="G30" s="31"/>
      <c r="H30" s="120">
        <v>42.944</v>
      </c>
      <c r="I30" s="120">
        <v>42.54</v>
      </c>
      <c r="J30" s="120"/>
      <c r="K30" s="32"/>
    </row>
    <row r="31" spans="1:11" s="42" customFormat="1" ht="11.25" customHeight="1">
      <c r="A31" s="43" t="s">
        <v>24</v>
      </c>
      <c r="B31" s="37"/>
      <c r="C31" s="38">
        <v>5748</v>
      </c>
      <c r="D31" s="38">
        <v>4297</v>
      </c>
      <c r="E31" s="38"/>
      <c r="F31" s="39"/>
      <c r="G31" s="40"/>
      <c r="H31" s="121">
        <v>94.169</v>
      </c>
      <c r="I31" s="122">
        <v>75.46</v>
      </c>
      <c r="J31" s="12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0"/>
      <c r="I32" s="120"/>
      <c r="J32" s="120"/>
      <c r="K32" s="32"/>
    </row>
    <row r="33" spans="1:11" s="33" customFormat="1" ht="11.25" customHeight="1">
      <c r="A33" s="35" t="s">
        <v>25</v>
      </c>
      <c r="B33" s="29"/>
      <c r="C33" s="30">
        <v>800</v>
      </c>
      <c r="D33" s="30">
        <v>800</v>
      </c>
      <c r="E33" s="30"/>
      <c r="F33" s="31"/>
      <c r="G33" s="31"/>
      <c r="H33" s="120">
        <v>9.594</v>
      </c>
      <c r="I33" s="120">
        <v>8.55</v>
      </c>
      <c r="J33" s="120"/>
      <c r="K33" s="32"/>
    </row>
    <row r="34" spans="1:11" s="33" customFormat="1" ht="11.25" customHeight="1">
      <c r="A34" s="35" t="s">
        <v>26</v>
      </c>
      <c r="B34" s="29"/>
      <c r="C34" s="30">
        <v>343</v>
      </c>
      <c r="D34" s="30">
        <v>400</v>
      </c>
      <c r="E34" s="30">
        <v>50</v>
      </c>
      <c r="F34" s="31"/>
      <c r="G34" s="31"/>
      <c r="H34" s="120">
        <v>8.826</v>
      </c>
      <c r="I34" s="120">
        <v>10</v>
      </c>
      <c r="J34" s="120"/>
      <c r="K34" s="32"/>
    </row>
    <row r="35" spans="1:11" s="33" customFormat="1" ht="11.25" customHeight="1">
      <c r="A35" s="35" t="s">
        <v>27</v>
      </c>
      <c r="B35" s="29"/>
      <c r="C35" s="30">
        <v>725</v>
      </c>
      <c r="D35" s="30">
        <v>800</v>
      </c>
      <c r="E35" s="30">
        <v>150</v>
      </c>
      <c r="F35" s="31"/>
      <c r="G35" s="31"/>
      <c r="H35" s="120">
        <v>12.44</v>
      </c>
      <c r="I35" s="120">
        <v>16.5</v>
      </c>
      <c r="J35" s="120"/>
      <c r="K35" s="32"/>
    </row>
    <row r="36" spans="1:11" s="33" customFormat="1" ht="11.25" customHeight="1">
      <c r="A36" s="35" t="s">
        <v>28</v>
      </c>
      <c r="B36" s="29"/>
      <c r="C36" s="30">
        <v>165</v>
      </c>
      <c r="D36" s="30">
        <v>195</v>
      </c>
      <c r="E36" s="30">
        <v>184</v>
      </c>
      <c r="F36" s="31"/>
      <c r="G36" s="31"/>
      <c r="H36" s="120">
        <v>1.98</v>
      </c>
      <c r="I36" s="120">
        <v>2.145</v>
      </c>
      <c r="J36" s="120"/>
      <c r="K36" s="32"/>
    </row>
    <row r="37" spans="1:11" s="42" customFormat="1" ht="11.25" customHeight="1">
      <c r="A37" s="36" t="s">
        <v>29</v>
      </c>
      <c r="B37" s="37"/>
      <c r="C37" s="38">
        <v>2033</v>
      </c>
      <c r="D37" s="38">
        <v>2195</v>
      </c>
      <c r="E37" s="38"/>
      <c r="F37" s="39"/>
      <c r="G37" s="40"/>
      <c r="H37" s="121">
        <v>32.84</v>
      </c>
      <c r="I37" s="122">
        <v>37.195</v>
      </c>
      <c r="J37" s="12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0"/>
      <c r="I38" s="120"/>
      <c r="J38" s="120"/>
      <c r="K38" s="32"/>
    </row>
    <row r="39" spans="1:11" s="42" customFormat="1" ht="11.25" customHeight="1">
      <c r="A39" s="36" t="s">
        <v>30</v>
      </c>
      <c r="B39" s="37"/>
      <c r="C39" s="38">
        <v>155</v>
      </c>
      <c r="D39" s="38">
        <v>155</v>
      </c>
      <c r="E39" s="38">
        <v>129</v>
      </c>
      <c r="F39" s="39">
        <f>IF(D39&gt;0,100*E39/D39,0)</f>
        <v>83.2258064516129</v>
      </c>
      <c r="G39" s="40"/>
      <c r="H39" s="121">
        <v>1.55</v>
      </c>
      <c r="I39" s="122">
        <v>1.5</v>
      </c>
      <c r="J39" s="12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0"/>
      <c r="I40" s="120"/>
      <c r="J40" s="120"/>
      <c r="K40" s="32"/>
    </row>
    <row r="41" spans="1:11" s="33" customFormat="1" ht="11.25" customHeight="1">
      <c r="A41" s="28" t="s">
        <v>31</v>
      </c>
      <c r="B41" s="29"/>
      <c r="C41" s="30">
        <v>4870</v>
      </c>
      <c r="D41" s="30">
        <v>4530</v>
      </c>
      <c r="E41" s="30">
        <v>4440</v>
      </c>
      <c r="F41" s="31"/>
      <c r="G41" s="31"/>
      <c r="H41" s="120">
        <v>42.328</v>
      </c>
      <c r="I41" s="120">
        <v>55.269</v>
      </c>
      <c r="J41" s="120"/>
      <c r="K41" s="32"/>
    </row>
    <row r="42" spans="1:11" s="33" customFormat="1" ht="11.25" customHeight="1">
      <c r="A42" s="35" t="s">
        <v>32</v>
      </c>
      <c r="B42" s="29"/>
      <c r="C42" s="30">
        <v>8961</v>
      </c>
      <c r="D42" s="30">
        <v>9633</v>
      </c>
      <c r="E42" s="30">
        <v>9650</v>
      </c>
      <c r="F42" s="31"/>
      <c r="G42" s="31"/>
      <c r="H42" s="120">
        <v>135.311</v>
      </c>
      <c r="I42" s="120">
        <v>193.415</v>
      </c>
      <c r="J42" s="120"/>
      <c r="K42" s="32"/>
    </row>
    <row r="43" spans="1:11" s="33" customFormat="1" ht="11.25" customHeight="1">
      <c r="A43" s="35" t="s">
        <v>33</v>
      </c>
      <c r="B43" s="29"/>
      <c r="C43" s="30">
        <v>8475</v>
      </c>
      <c r="D43" s="30">
        <v>7800</v>
      </c>
      <c r="E43" s="30">
        <v>7500</v>
      </c>
      <c r="F43" s="31"/>
      <c r="G43" s="31"/>
      <c r="H43" s="120">
        <v>109.01</v>
      </c>
      <c r="I43" s="120">
        <v>113.2</v>
      </c>
      <c r="J43" s="120"/>
      <c r="K43" s="32"/>
    </row>
    <row r="44" spans="1:11" s="33" customFormat="1" ht="11.25" customHeight="1">
      <c r="A44" s="35" t="s">
        <v>34</v>
      </c>
      <c r="B44" s="29"/>
      <c r="C44" s="30">
        <v>25676</v>
      </c>
      <c r="D44" s="30">
        <v>21834</v>
      </c>
      <c r="E44" s="30">
        <v>22000</v>
      </c>
      <c r="F44" s="31"/>
      <c r="G44" s="31"/>
      <c r="H44" s="120">
        <v>315.356</v>
      </c>
      <c r="I44" s="120">
        <v>393.012</v>
      </c>
      <c r="J44" s="120"/>
      <c r="K44" s="32"/>
    </row>
    <row r="45" spans="1:11" s="33" customFormat="1" ht="11.25" customHeight="1">
      <c r="A45" s="35" t="s">
        <v>35</v>
      </c>
      <c r="B45" s="29"/>
      <c r="C45" s="30">
        <v>3068</v>
      </c>
      <c r="D45" s="30">
        <v>5002</v>
      </c>
      <c r="E45" s="30">
        <v>5000</v>
      </c>
      <c r="F45" s="31"/>
      <c r="G45" s="31"/>
      <c r="H45" s="120">
        <v>33.853</v>
      </c>
      <c r="I45" s="120">
        <v>75.03</v>
      </c>
      <c r="J45" s="120"/>
      <c r="K45" s="32"/>
    </row>
    <row r="46" spans="1:11" s="33" customFormat="1" ht="11.25" customHeight="1">
      <c r="A46" s="35" t="s">
        <v>36</v>
      </c>
      <c r="B46" s="29"/>
      <c r="C46" s="30">
        <v>654</v>
      </c>
      <c r="D46" s="30">
        <v>798</v>
      </c>
      <c r="E46" s="30">
        <v>800</v>
      </c>
      <c r="F46" s="31"/>
      <c r="G46" s="31"/>
      <c r="H46" s="120">
        <v>10.506</v>
      </c>
      <c r="I46" s="120">
        <v>12.977</v>
      </c>
      <c r="J46" s="120"/>
      <c r="K46" s="32"/>
    </row>
    <row r="47" spans="1:11" s="33" customFormat="1" ht="11.25" customHeight="1">
      <c r="A47" s="35" t="s">
        <v>37</v>
      </c>
      <c r="B47" s="29"/>
      <c r="C47" s="30">
        <v>2259</v>
      </c>
      <c r="D47" s="30">
        <v>2249</v>
      </c>
      <c r="E47" s="30">
        <v>1860</v>
      </c>
      <c r="F47" s="31"/>
      <c r="G47" s="31"/>
      <c r="H47" s="120">
        <v>28.58</v>
      </c>
      <c r="I47" s="120">
        <v>32.11</v>
      </c>
      <c r="J47" s="120"/>
      <c r="K47" s="32"/>
    </row>
    <row r="48" spans="1:11" s="33" customFormat="1" ht="11.25" customHeight="1">
      <c r="A48" s="35" t="s">
        <v>38</v>
      </c>
      <c r="B48" s="29"/>
      <c r="C48" s="30">
        <v>17672</v>
      </c>
      <c r="D48" s="30">
        <v>17719</v>
      </c>
      <c r="E48" s="30">
        <v>17700</v>
      </c>
      <c r="F48" s="31"/>
      <c r="G48" s="31"/>
      <c r="H48" s="120">
        <v>191.072</v>
      </c>
      <c r="I48" s="120">
        <v>304.043</v>
      </c>
      <c r="J48" s="120"/>
      <c r="K48" s="32"/>
    </row>
    <row r="49" spans="1:11" s="33" customFormat="1" ht="11.25" customHeight="1">
      <c r="A49" s="35" t="s">
        <v>39</v>
      </c>
      <c r="B49" s="29"/>
      <c r="C49" s="30">
        <v>11292</v>
      </c>
      <c r="D49" s="30">
        <v>13663</v>
      </c>
      <c r="E49" s="30">
        <v>9920</v>
      </c>
      <c r="F49" s="31"/>
      <c r="G49" s="31"/>
      <c r="H49" s="120">
        <v>83.733</v>
      </c>
      <c r="I49" s="120">
        <v>75.941</v>
      </c>
      <c r="J49" s="120"/>
      <c r="K49" s="32"/>
    </row>
    <row r="50" spans="1:11" s="42" customFormat="1" ht="11.25" customHeight="1">
      <c r="A50" s="43" t="s">
        <v>40</v>
      </c>
      <c r="B50" s="37"/>
      <c r="C50" s="38">
        <v>82927</v>
      </c>
      <c r="D50" s="38">
        <v>83228</v>
      </c>
      <c r="E50" s="38">
        <v>78870</v>
      </c>
      <c r="F50" s="39">
        <f>IF(D50&gt;0,100*E50/D50,0)</f>
        <v>94.76378141971452</v>
      </c>
      <c r="G50" s="40"/>
      <c r="H50" s="121">
        <v>949.749</v>
      </c>
      <c r="I50" s="122">
        <v>1254.997</v>
      </c>
      <c r="J50" s="12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0"/>
      <c r="I51" s="120"/>
      <c r="J51" s="120"/>
      <c r="K51" s="32"/>
    </row>
    <row r="52" spans="1:11" s="42" customFormat="1" ht="11.25" customHeight="1">
      <c r="A52" s="36" t="s">
        <v>41</v>
      </c>
      <c r="B52" s="37"/>
      <c r="C52" s="38">
        <v>344</v>
      </c>
      <c r="D52" s="38">
        <v>703</v>
      </c>
      <c r="E52" s="38">
        <v>703</v>
      </c>
      <c r="F52" s="39">
        <f>IF(D52&gt;0,100*E52/D52,0)</f>
        <v>100</v>
      </c>
      <c r="G52" s="40"/>
      <c r="H52" s="121">
        <v>3.299</v>
      </c>
      <c r="I52" s="122">
        <v>6.778</v>
      </c>
      <c r="J52" s="12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0"/>
      <c r="I53" s="120"/>
      <c r="J53" s="120"/>
      <c r="K53" s="32"/>
    </row>
    <row r="54" spans="1:11" s="33" customFormat="1" ht="11.25" customHeight="1">
      <c r="A54" s="35" t="s">
        <v>42</v>
      </c>
      <c r="B54" s="29"/>
      <c r="C54" s="30">
        <v>450</v>
      </c>
      <c r="D54" s="30">
        <v>287</v>
      </c>
      <c r="E54" s="30">
        <v>340</v>
      </c>
      <c r="F54" s="31"/>
      <c r="G54" s="31"/>
      <c r="H54" s="120">
        <v>1.83</v>
      </c>
      <c r="I54" s="120">
        <v>2.355</v>
      </c>
      <c r="J54" s="120"/>
      <c r="K54" s="32"/>
    </row>
    <row r="55" spans="1:11" s="33" customFormat="1" ht="11.25" customHeight="1">
      <c r="A55" s="35" t="s">
        <v>43</v>
      </c>
      <c r="B55" s="29"/>
      <c r="C55" s="30">
        <v>1617</v>
      </c>
      <c r="D55" s="30">
        <v>1620</v>
      </c>
      <c r="E55" s="30">
        <v>1680</v>
      </c>
      <c r="F55" s="31"/>
      <c r="G55" s="31"/>
      <c r="H55" s="120">
        <v>12.94</v>
      </c>
      <c r="I55" s="120">
        <v>12.96</v>
      </c>
      <c r="J55" s="120"/>
      <c r="K55" s="32"/>
    </row>
    <row r="56" spans="1:11" s="33" customFormat="1" ht="11.25" customHeight="1">
      <c r="A56" s="35" t="s">
        <v>44</v>
      </c>
      <c r="B56" s="29"/>
      <c r="C56" s="30">
        <v>990</v>
      </c>
      <c r="D56" s="30">
        <v>1100</v>
      </c>
      <c r="E56" s="30">
        <v>1100</v>
      </c>
      <c r="F56" s="31"/>
      <c r="G56" s="31"/>
      <c r="H56" s="120">
        <v>3.5</v>
      </c>
      <c r="I56" s="120">
        <v>3.9</v>
      </c>
      <c r="J56" s="120"/>
      <c r="K56" s="32"/>
    </row>
    <row r="57" spans="1:11" s="33" customFormat="1" ht="11.25" customHeight="1">
      <c r="A57" s="35" t="s">
        <v>45</v>
      </c>
      <c r="B57" s="29"/>
      <c r="C57" s="30">
        <v>840</v>
      </c>
      <c r="D57" s="30">
        <v>434</v>
      </c>
      <c r="E57" s="30">
        <v>434</v>
      </c>
      <c r="F57" s="31"/>
      <c r="G57" s="31"/>
      <c r="H57" s="120">
        <v>15.148</v>
      </c>
      <c r="I57" s="120">
        <v>7.812</v>
      </c>
      <c r="J57" s="120"/>
      <c r="K57" s="32"/>
    </row>
    <row r="58" spans="1:11" s="33" customFormat="1" ht="11.25" customHeight="1">
      <c r="A58" s="35" t="s">
        <v>46</v>
      </c>
      <c r="B58" s="29"/>
      <c r="C58" s="30">
        <v>4901</v>
      </c>
      <c r="D58" s="30">
        <v>4548</v>
      </c>
      <c r="E58" s="30">
        <v>4964</v>
      </c>
      <c r="F58" s="31"/>
      <c r="G58" s="31"/>
      <c r="H58" s="120">
        <v>27.885</v>
      </c>
      <c r="I58" s="120">
        <v>62.784</v>
      </c>
      <c r="J58" s="120"/>
      <c r="K58" s="32"/>
    </row>
    <row r="59" spans="1:11" s="42" customFormat="1" ht="11.25" customHeight="1">
      <c r="A59" s="36" t="s">
        <v>47</v>
      </c>
      <c r="B59" s="37"/>
      <c r="C59" s="38">
        <v>8798</v>
      </c>
      <c r="D59" s="38">
        <v>7989</v>
      </c>
      <c r="E59" s="38">
        <v>8518</v>
      </c>
      <c r="F59" s="39">
        <f>IF(D59&gt;0,100*E59/D59,0)</f>
        <v>106.6216047064714</v>
      </c>
      <c r="G59" s="40"/>
      <c r="H59" s="121">
        <v>61.303</v>
      </c>
      <c r="I59" s="122">
        <v>89.811</v>
      </c>
      <c r="J59" s="12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0"/>
      <c r="I60" s="120"/>
      <c r="J60" s="120"/>
      <c r="K60" s="32"/>
    </row>
    <row r="61" spans="1:11" s="33" customFormat="1" ht="11.25" customHeight="1">
      <c r="A61" s="35" t="s">
        <v>48</v>
      </c>
      <c r="B61" s="29"/>
      <c r="C61" s="30">
        <v>16</v>
      </c>
      <c r="D61" s="30">
        <v>30</v>
      </c>
      <c r="E61" s="30">
        <v>16</v>
      </c>
      <c r="F61" s="31"/>
      <c r="G61" s="31"/>
      <c r="H61" s="120">
        <v>0.279</v>
      </c>
      <c r="I61" s="120">
        <v>0.3</v>
      </c>
      <c r="J61" s="120"/>
      <c r="K61" s="32"/>
    </row>
    <row r="62" spans="1:11" s="33" customFormat="1" ht="11.25" customHeight="1">
      <c r="A62" s="35" t="s">
        <v>49</v>
      </c>
      <c r="B62" s="29"/>
      <c r="C62" s="30">
        <v>95</v>
      </c>
      <c r="D62" s="30">
        <v>85</v>
      </c>
      <c r="E62" s="30">
        <v>85</v>
      </c>
      <c r="F62" s="31"/>
      <c r="G62" s="31"/>
      <c r="H62" s="120">
        <v>0.448</v>
      </c>
      <c r="I62" s="120">
        <v>0.377</v>
      </c>
      <c r="J62" s="120"/>
      <c r="K62" s="32"/>
    </row>
    <row r="63" spans="1:11" s="33" customFormat="1" ht="11.25" customHeight="1">
      <c r="A63" s="35" t="s">
        <v>50</v>
      </c>
      <c r="B63" s="29"/>
      <c r="C63" s="30">
        <v>179</v>
      </c>
      <c r="D63" s="30">
        <v>169</v>
      </c>
      <c r="E63" s="30">
        <v>84</v>
      </c>
      <c r="F63" s="31"/>
      <c r="G63" s="31"/>
      <c r="H63" s="120">
        <v>0.144</v>
      </c>
      <c r="I63" s="120">
        <v>0.445</v>
      </c>
      <c r="J63" s="120"/>
      <c r="K63" s="32"/>
    </row>
    <row r="64" spans="1:11" s="42" customFormat="1" ht="11.25" customHeight="1">
      <c r="A64" s="36" t="s">
        <v>51</v>
      </c>
      <c r="B64" s="37"/>
      <c r="C64" s="38">
        <v>290</v>
      </c>
      <c r="D64" s="38">
        <v>284</v>
      </c>
      <c r="E64" s="38">
        <v>185</v>
      </c>
      <c r="F64" s="39">
        <f>IF(D64&gt;0,100*E64/D64,0)</f>
        <v>65.14084507042253</v>
      </c>
      <c r="G64" s="40"/>
      <c r="H64" s="121">
        <v>0.8710000000000001</v>
      </c>
      <c r="I64" s="122">
        <v>1.122</v>
      </c>
      <c r="J64" s="12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0"/>
      <c r="I65" s="120"/>
      <c r="J65" s="120"/>
      <c r="K65" s="32"/>
    </row>
    <row r="66" spans="1:11" s="42" customFormat="1" ht="11.25" customHeight="1">
      <c r="A66" s="36" t="s">
        <v>52</v>
      </c>
      <c r="B66" s="37"/>
      <c r="C66" s="38">
        <v>429</v>
      </c>
      <c r="D66" s="38">
        <v>565</v>
      </c>
      <c r="E66" s="38">
        <v>158</v>
      </c>
      <c r="F66" s="39">
        <f>IF(D66&gt;0,100*E66/D66,0)</f>
        <v>27.964601769911503</v>
      </c>
      <c r="G66" s="40"/>
      <c r="H66" s="121">
        <v>2.37</v>
      </c>
      <c r="I66" s="122">
        <v>11.521</v>
      </c>
      <c r="J66" s="12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0"/>
      <c r="I67" s="120"/>
      <c r="J67" s="120"/>
      <c r="K67" s="32"/>
    </row>
    <row r="68" spans="1:11" s="33" customFormat="1" ht="11.25" customHeight="1">
      <c r="A68" s="35" t="s">
        <v>53</v>
      </c>
      <c r="B68" s="29"/>
      <c r="C68" s="30">
        <v>13058</v>
      </c>
      <c r="D68" s="30">
        <v>12000</v>
      </c>
      <c r="E68" s="30">
        <v>12000</v>
      </c>
      <c r="F68" s="31"/>
      <c r="G68" s="31"/>
      <c r="H68" s="120">
        <v>143.638</v>
      </c>
      <c r="I68" s="120">
        <v>130</v>
      </c>
      <c r="J68" s="120"/>
      <c r="K68" s="32"/>
    </row>
    <row r="69" spans="1:11" s="33" customFormat="1" ht="11.25" customHeight="1">
      <c r="A69" s="35" t="s">
        <v>54</v>
      </c>
      <c r="B69" s="29"/>
      <c r="C69" s="30">
        <v>3727</v>
      </c>
      <c r="D69" s="30">
        <v>3500</v>
      </c>
      <c r="E69" s="30">
        <v>3500</v>
      </c>
      <c r="F69" s="31"/>
      <c r="G69" s="31"/>
      <c r="H69" s="120">
        <v>36.525</v>
      </c>
      <c r="I69" s="120">
        <v>35</v>
      </c>
      <c r="J69" s="120"/>
      <c r="K69" s="32"/>
    </row>
    <row r="70" spans="1:11" s="42" customFormat="1" ht="11.25" customHeight="1">
      <c r="A70" s="36" t="s">
        <v>55</v>
      </c>
      <c r="B70" s="37"/>
      <c r="C70" s="38">
        <v>16785</v>
      </c>
      <c r="D70" s="38">
        <v>15500</v>
      </c>
      <c r="E70" s="38">
        <v>15500</v>
      </c>
      <c r="F70" s="39">
        <f>IF(D70&gt;0,100*E70/D70,0)</f>
        <v>100</v>
      </c>
      <c r="G70" s="40"/>
      <c r="H70" s="121">
        <v>180.163</v>
      </c>
      <c r="I70" s="122">
        <v>165</v>
      </c>
      <c r="J70" s="12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0"/>
      <c r="I71" s="120"/>
      <c r="J71" s="120"/>
      <c r="K71" s="32"/>
    </row>
    <row r="72" spans="1:11" s="33" customFormat="1" ht="11.25" customHeight="1">
      <c r="A72" s="35" t="s">
        <v>56</v>
      </c>
      <c r="B72" s="29"/>
      <c r="C72" s="30">
        <v>55</v>
      </c>
      <c r="D72" s="30">
        <v>55</v>
      </c>
      <c r="E72" s="30">
        <v>50</v>
      </c>
      <c r="F72" s="31"/>
      <c r="G72" s="31"/>
      <c r="H72" s="120">
        <v>0.085</v>
      </c>
      <c r="I72" s="120">
        <v>0.361</v>
      </c>
      <c r="J72" s="120"/>
      <c r="K72" s="32"/>
    </row>
    <row r="73" spans="1:11" s="33" customFormat="1" ht="11.25" customHeight="1">
      <c r="A73" s="35" t="s">
        <v>57</v>
      </c>
      <c r="B73" s="29"/>
      <c r="C73" s="30">
        <v>11</v>
      </c>
      <c r="D73" s="30">
        <v>11</v>
      </c>
      <c r="E73" s="30">
        <v>11</v>
      </c>
      <c r="F73" s="31"/>
      <c r="G73" s="31"/>
      <c r="H73" s="120">
        <v>0.19</v>
      </c>
      <c r="I73" s="120">
        <v>0.058</v>
      </c>
      <c r="J73" s="120"/>
      <c r="K73" s="32"/>
    </row>
    <row r="74" spans="1:11" s="33" customFormat="1" ht="11.25" customHeight="1">
      <c r="A74" s="35" t="s">
        <v>58</v>
      </c>
      <c r="B74" s="29"/>
      <c r="C74" s="30">
        <v>522</v>
      </c>
      <c r="D74" s="30">
        <v>680</v>
      </c>
      <c r="E74" s="30">
        <v>495</v>
      </c>
      <c r="F74" s="31"/>
      <c r="G74" s="31"/>
      <c r="H74" s="120">
        <v>8.07</v>
      </c>
      <c r="I74" s="120">
        <v>17</v>
      </c>
      <c r="J74" s="120"/>
      <c r="K74" s="32"/>
    </row>
    <row r="75" spans="1:11" s="33" customFormat="1" ht="11.25" customHeight="1">
      <c r="A75" s="35" t="s">
        <v>59</v>
      </c>
      <c r="B75" s="29"/>
      <c r="C75" s="30">
        <v>465</v>
      </c>
      <c r="D75" s="30">
        <v>465</v>
      </c>
      <c r="E75" s="30">
        <v>387</v>
      </c>
      <c r="F75" s="31"/>
      <c r="G75" s="31"/>
      <c r="H75" s="120">
        <v>5.062</v>
      </c>
      <c r="I75" s="120">
        <v>5.06175</v>
      </c>
      <c r="J75" s="120"/>
      <c r="K75" s="32"/>
    </row>
    <row r="76" spans="1:11" s="33" customFormat="1" ht="11.25" customHeight="1">
      <c r="A76" s="35" t="s">
        <v>60</v>
      </c>
      <c r="B76" s="29"/>
      <c r="C76" s="30">
        <v>816</v>
      </c>
      <c r="D76" s="30">
        <v>710</v>
      </c>
      <c r="E76" s="30">
        <v>750</v>
      </c>
      <c r="F76" s="31"/>
      <c r="G76" s="31"/>
      <c r="H76" s="120">
        <v>3.917</v>
      </c>
      <c r="I76" s="120">
        <v>4.26</v>
      </c>
      <c r="J76" s="120"/>
      <c r="K76" s="32"/>
    </row>
    <row r="77" spans="1:11" s="33" customFormat="1" ht="11.25" customHeight="1">
      <c r="A77" s="35" t="s">
        <v>61</v>
      </c>
      <c r="B77" s="29"/>
      <c r="C77" s="30">
        <v>207</v>
      </c>
      <c r="D77" s="30">
        <v>57</v>
      </c>
      <c r="E77" s="30"/>
      <c r="F77" s="31"/>
      <c r="G77" s="31"/>
      <c r="H77" s="120">
        <v>2.163</v>
      </c>
      <c r="I77" s="120">
        <v>0.598</v>
      </c>
      <c r="J77" s="120"/>
      <c r="K77" s="32"/>
    </row>
    <row r="78" spans="1:11" s="33" customFormat="1" ht="11.25" customHeight="1">
      <c r="A78" s="35" t="s">
        <v>62</v>
      </c>
      <c r="B78" s="29"/>
      <c r="C78" s="30">
        <v>717</v>
      </c>
      <c r="D78" s="30">
        <v>720</v>
      </c>
      <c r="E78" s="30">
        <v>720</v>
      </c>
      <c r="F78" s="31"/>
      <c r="G78" s="31"/>
      <c r="H78" s="120">
        <v>5.712</v>
      </c>
      <c r="I78" s="120">
        <v>5.58</v>
      </c>
      <c r="J78" s="120"/>
      <c r="K78" s="32"/>
    </row>
    <row r="79" spans="1:11" s="33" customFormat="1" ht="11.25" customHeight="1">
      <c r="A79" s="35" t="s">
        <v>63</v>
      </c>
      <c r="B79" s="29"/>
      <c r="C79" s="30">
        <v>1950</v>
      </c>
      <c r="D79" s="30">
        <v>1234</v>
      </c>
      <c r="E79" s="30">
        <v>1234</v>
      </c>
      <c r="F79" s="31"/>
      <c r="G79" s="31"/>
      <c r="H79" s="120">
        <v>17.745</v>
      </c>
      <c r="I79" s="120">
        <v>8.1</v>
      </c>
      <c r="J79" s="120"/>
      <c r="K79" s="32"/>
    </row>
    <row r="80" spans="1:11" s="42" customFormat="1" ht="11.25" customHeight="1">
      <c r="A80" s="43" t="s">
        <v>64</v>
      </c>
      <c r="B80" s="37"/>
      <c r="C80" s="38">
        <v>4743</v>
      </c>
      <c r="D80" s="38">
        <v>3932</v>
      </c>
      <c r="E80" s="38"/>
      <c r="F80" s="39"/>
      <c r="G80" s="40"/>
      <c r="H80" s="121">
        <v>42.944</v>
      </c>
      <c r="I80" s="122">
        <v>41.01875</v>
      </c>
      <c r="J80" s="12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0"/>
      <c r="I81" s="120"/>
      <c r="J81" s="120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20"/>
      <c r="I82" s="120"/>
      <c r="J82" s="120"/>
      <c r="K82" s="32"/>
    </row>
    <row r="83" spans="1:11" s="33" customFormat="1" ht="11.25" customHeight="1">
      <c r="A83" s="35" t="s">
        <v>66</v>
      </c>
      <c r="B83" s="29"/>
      <c r="C83" s="30">
        <v>55</v>
      </c>
      <c r="D83" s="30">
        <v>55</v>
      </c>
      <c r="E83" s="30"/>
      <c r="F83" s="31"/>
      <c r="G83" s="31"/>
      <c r="H83" s="120">
        <v>0.198</v>
      </c>
      <c r="I83" s="120">
        <v>0.2</v>
      </c>
      <c r="J83" s="120"/>
      <c r="K83" s="32"/>
    </row>
    <row r="84" spans="1:11" s="42" customFormat="1" ht="11.25" customHeight="1">
      <c r="A84" s="36" t="s">
        <v>67</v>
      </c>
      <c r="B84" s="37"/>
      <c r="C84" s="38">
        <v>55</v>
      </c>
      <c r="D84" s="38">
        <v>55</v>
      </c>
      <c r="E84" s="38"/>
      <c r="F84" s="39"/>
      <c r="G84" s="40"/>
      <c r="H84" s="121">
        <v>0.198</v>
      </c>
      <c r="I84" s="122">
        <v>0.2</v>
      </c>
      <c r="J84" s="12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0"/>
      <c r="I85" s="120"/>
      <c r="J85" s="12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3"/>
      <c r="I86" s="124"/>
      <c r="J86" s="124"/>
      <c r="K86" s="50"/>
    </row>
    <row r="87" spans="1:11" s="42" customFormat="1" ht="11.25" customHeight="1">
      <c r="A87" s="51" t="s">
        <v>68</v>
      </c>
      <c r="B87" s="52"/>
      <c r="C87" s="53">
        <v>127641</v>
      </c>
      <c r="D87" s="53">
        <v>124400</v>
      </c>
      <c r="E87" s="53"/>
      <c r="F87" s="54"/>
      <c r="G87" s="40"/>
      <c r="H87" s="125">
        <v>1467.2010000000002</v>
      </c>
      <c r="I87" s="126">
        <v>1782.93535</v>
      </c>
      <c r="J87" s="12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89" ht="13.5" customHeight="1">
      <c r="A89" s="62" t="s">
        <v>273</v>
      </c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3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="70" zoomScaleNormal="90" zoomScaleSheetLayoutView="70" zoomScalePageLayoutView="0" workbookViewId="0" topLeftCell="A58">
      <selection activeCell="J76" sqref="J76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200" t="s">
        <v>70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4" t="s">
        <v>3</v>
      </c>
      <c r="D4" s="195"/>
      <c r="E4" s="195"/>
      <c r="F4" s="196"/>
      <c r="G4" s="9"/>
      <c r="H4" s="197" t="s">
        <v>4</v>
      </c>
      <c r="I4" s="198"/>
      <c r="J4" s="198"/>
      <c r="K4" s="19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254</v>
      </c>
      <c r="D7" s="21" t="s">
        <v>7</v>
      </c>
      <c r="E7" s="21">
        <v>2</v>
      </c>
      <c r="F7" s="22" t="str">
        <f>CONCATENATE(D6,"=100")</f>
        <v>2016=100</v>
      </c>
      <c r="G7" s="23"/>
      <c r="H7" s="20" t="s">
        <v>254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235</v>
      </c>
      <c r="D9" s="30">
        <v>255</v>
      </c>
      <c r="E9" s="30">
        <v>255</v>
      </c>
      <c r="F9" s="31"/>
      <c r="G9" s="31"/>
      <c r="H9" s="120">
        <v>6.651</v>
      </c>
      <c r="I9" s="120">
        <v>8.1</v>
      </c>
      <c r="J9" s="120"/>
      <c r="K9" s="32"/>
    </row>
    <row r="10" spans="1:11" s="33" customFormat="1" ht="11.25" customHeight="1">
      <c r="A10" s="35" t="s">
        <v>9</v>
      </c>
      <c r="B10" s="29"/>
      <c r="C10" s="30">
        <v>140</v>
      </c>
      <c r="D10" s="30">
        <v>141</v>
      </c>
      <c r="E10" s="30">
        <v>142</v>
      </c>
      <c r="F10" s="31"/>
      <c r="G10" s="31"/>
      <c r="H10" s="120">
        <v>3.325</v>
      </c>
      <c r="I10" s="120">
        <v>4.31</v>
      </c>
      <c r="J10" s="120"/>
      <c r="K10" s="32"/>
    </row>
    <row r="11" spans="1:11" s="33" customFormat="1" ht="11.25" customHeight="1">
      <c r="A11" s="28" t="s">
        <v>10</v>
      </c>
      <c r="B11" s="29"/>
      <c r="C11" s="30">
        <v>149</v>
      </c>
      <c r="D11" s="30">
        <v>147</v>
      </c>
      <c r="E11" s="30">
        <v>115</v>
      </c>
      <c r="F11" s="31"/>
      <c r="G11" s="31"/>
      <c r="H11" s="120">
        <v>3.602</v>
      </c>
      <c r="I11" s="120">
        <v>3.956</v>
      </c>
      <c r="J11" s="120"/>
      <c r="K11" s="32"/>
    </row>
    <row r="12" spans="1:11" s="33" customFormat="1" ht="11.25" customHeight="1">
      <c r="A12" s="35" t="s">
        <v>11</v>
      </c>
      <c r="B12" s="29"/>
      <c r="C12" s="30">
        <v>268</v>
      </c>
      <c r="D12" s="30">
        <v>366</v>
      </c>
      <c r="E12" s="30">
        <v>269</v>
      </c>
      <c r="F12" s="31"/>
      <c r="G12" s="31"/>
      <c r="H12" s="120">
        <v>6.324</v>
      </c>
      <c r="I12" s="120">
        <v>8.785</v>
      </c>
      <c r="J12" s="120"/>
      <c r="K12" s="32"/>
    </row>
    <row r="13" spans="1:11" s="42" customFormat="1" ht="11.25" customHeight="1">
      <c r="A13" s="36" t="s">
        <v>12</v>
      </c>
      <c r="B13" s="37"/>
      <c r="C13" s="38">
        <v>792</v>
      </c>
      <c r="D13" s="38">
        <v>909</v>
      </c>
      <c r="E13" s="38">
        <v>781</v>
      </c>
      <c r="F13" s="39">
        <f>IF(D13&gt;0,100*E13/D13,0)</f>
        <v>85.91859185918592</v>
      </c>
      <c r="G13" s="40"/>
      <c r="H13" s="121">
        <v>19.902</v>
      </c>
      <c r="I13" s="122">
        <v>25.151</v>
      </c>
      <c r="J13" s="12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0"/>
      <c r="I14" s="120"/>
      <c r="J14" s="120"/>
      <c r="K14" s="32"/>
    </row>
    <row r="15" spans="1:11" s="42" customFormat="1" ht="11.25" customHeight="1">
      <c r="A15" s="36" t="s">
        <v>13</v>
      </c>
      <c r="B15" s="37"/>
      <c r="C15" s="38">
        <v>100</v>
      </c>
      <c r="D15" s="38">
        <v>90</v>
      </c>
      <c r="E15" s="38">
        <v>83</v>
      </c>
      <c r="F15" s="39">
        <f>IF(D15&gt;0,100*E15/D15,0)</f>
        <v>92.22222222222223</v>
      </c>
      <c r="G15" s="40"/>
      <c r="H15" s="121">
        <v>2.18</v>
      </c>
      <c r="I15" s="122">
        <v>1.795</v>
      </c>
      <c r="J15" s="12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0"/>
      <c r="I16" s="120"/>
      <c r="J16" s="120"/>
      <c r="K16" s="32"/>
    </row>
    <row r="17" spans="1:11" s="42" customFormat="1" ht="11.25" customHeight="1">
      <c r="A17" s="36" t="s">
        <v>14</v>
      </c>
      <c r="B17" s="37"/>
      <c r="C17" s="38">
        <v>8</v>
      </c>
      <c r="D17" s="38"/>
      <c r="E17" s="38"/>
      <c r="F17" s="39"/>
      <c r="G17" s="40"/>
      <c r="H17" s="121">
        <v>0.16</v>
      </c>
      <c r="I17" s="122"/>
      <c r="J17" s="12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0"/>
      <c r="I18" s="120"/>
      <c r="J18" s="120"/>
      <c r="K18" s="32"/>
    </row>
    <row r="19" spans="1:11" s="33" customFormat="1" ht="11.25" customHeight="1">
      <c r="A19" s="28" t="s">
        <v>15</v>
      </c>
      <c r="B19" s="29"/>
      <c r="C19" s="30">
        <v>106</v>
      </c>
      <c r="D19" s="30">
        <v>106</v>
      </c>
      <c r="E19" s="30">
        <v>106</v>
      </c>
      <c r="F19" s="31"/>
      <c r="G19" s="31"/>
      <c r="H19" s="120">
        <v>3.117</v>
      </c>
      <c r="I19" s="120">
        <v>3.033</v>
      </c>
      <c r="J19" s="120"/>
      <c r="K19" s="32"/>
    </row>
    <row r="20" spans="1:11" s="33" customFormat="1" ht="11.25" customHeight="1">
      <c r="A20" s="35" t="s">
        <v>16</v>
      </c>
      <c r="B20" s="29"/>
      <c r="C20" s="30">
        <v>125</v>
      </c>
      <c r="D20" s="30">
        <v>125</v>
      </c>
      <c r="E20" s="30">
        <v>125</v>
      </c>
      <c r="F20" s="31"/>
      <c r="G20" s="31"/>
      <c r="H20" s="120">
        <v>3.716</v>
      </c>
      <c r="I20" s="120">
        <v>3.523</v>
      </c>
      <c r="J20" s="120"/>
      <c r="K20" s="32"/>
    </row>
    <row r="21" spans="1:11" s="33" customFormat="1" ht="11.25" customHeight="1">
      <c r="A21" s="35" t="s">
        <v>17</v>
      </c>
      <c r="B21" s="29"/>
      <c r="C21" s="30">
        <v>185</v>
      </c>
      <c r="D21" s="30">
        <v>185</v>
      </c>
      <c r="E21" s="30">
        <v>185</v>
      </c>
      <c r="F21" s="31"/>
      <c r="G21" s="31"/>
      <c r="H21" s="120">
        <v>4.986</v>
      </c>
      <c r="I21" s="120">
        <v>4.502</v>
      </c>
      <c r="J21" s="120"/>
      <c r="K21" s="32"/>
    </row>
    <row r="22" spans="1:11" s="42" customFormat="1" ht="11.25" customHeight="1">
      <c r="A22" s="36" t="s">
        <v>18</v>
      </c>
      <c r="B22" s="37"/>
      <c r="C22" s="38">
        <v>416</v>
      </c>
      <c r="D22" s="38">
        <v>416</v>
      </c>
      <c r="E22" s="38">
        <v>416</v>
      </c>
      <c r="F22" s="39">
        <f>IF(D22&gt;0,100*E22/D22,0)</f>
        <v>100</v>
      </c>
      <c r="G22" s="40"/>
      <c r="H22" s="121">
        <v>11.818999999999999</v>
      </c>
      <c r="I22" s="122">
        <v>11.058</v>
      </c>
      <c r="J22" s="12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0"/>
      <c r="I23" s="120"/>
      <c r="J23" s="120"/>
      <c r="K23" s="32"/>
    </row>
    <row r="24" spans="1:11" s="42" customFormat="1" ht="11.25" customHeight="1">
      <c r="A24" s="36" t="s">
        <v>19</v>
      </c>
      <c r="B24" s="37"/>
      <c r="C24" s="38">
        <v>676</v>
      </c>
      <c r="D24" s="38">
        <v>676</v>
      </c>
      <c r="E24" s="38">
        <v>650</v>
      </c>
      <c r="F24" s="39">
        <f>IF(D24&gt;0,100*E24/D24,0)</f>
        <v>96.15384615384616</v>
      </c>
      <c r="G24" s="40"/>
      <c r="H24" s="121">
        <v>15.944</v>
      </c>
      <c r="I24" s="122">
        <v>15.942</v>
      </c>
      <c r="J24" s="12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0"/>
      <c r="I25" s="120"/>
      <c r="J25" s="120"/>
      <c r="K25" s="32"/>
    </row>
    <row r="26" spans="1:11" s="42" customFormat="1" ht="11.25" customHeight="1">
      <c r="A26" s="36" t="s">
        <v>20</v>
      </c>
      <c r="B26" s="37"/>
      <c r="C26" s="38">
        <v>108</v>
      </c>
      <c r="D26" s="38">
        <v>100</v>
      </c>
      <c r="E26" s="38">
        <v>110</v>
      </c>
      <c r="F26" s="39">
        <f>IF(D26&gt;0,100*E26/D26,0)</f>
        <v>110</v>
      </c>
      <c r="G26" s="40"/>
      <c r="H26" s="121">
        <v>2.79</v>
      </c>
      <c r="I26" s="122">
        <v>2.7</v>
      </c>
      <c r="J26" s="12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0"/>
      <c r="I27" s="120"/>
      <c r="J27" s="120"/>
      <c r="K27" s="32"/>
    </row>
    <row r="28" spans="1:11" s="33" customFormat="1" ht="11.25" customHeight="1">
      <c r="A28" s="35" t="s">
        <v>21</v>
      </c>
      <c r="B28" s="29"/>
      <c r="C28" s="30">
        <v>4</v>
      </c>
      <c r="D28" s="30">
        <v>1</v>
      </c>
      <c r="E28" s="30">
        <v>4</v>
      </c>
      <c r="F28" s="31"/>
      <c r="G28" s="31"/>
      <c r="H28" s="120">
        <v>0.08</v>
      </c>
      <c r="I28" s="120">
        <v>0.025</v>
      </c>
      <c r="J28" s="120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20"/>
      <c r="I29" s="120"/>
      <c r="J29" s="120"/>
      <c r="K29" s="32"/>
    </row>
    <row r="30" spans="1:11" s="33" customFormat="1" ht="11.25" customHeight="1">
      <c r="A30" s="35" t="s">
        <v>23</v>
      </c>
      <c r="B30" s="29"/>
      <c r="C30" s="30">
        <v>18</v>
      </c>
      <c r="D30" s="30">
        <v>18</v>
      </c>
      <c r="E30" s="30"/>
      <c r="F30" s="31"/>
      <c r="G30" s="31"/>
      <c r="H30" s="120">
        <v>0.54</v>
      </c>
      <c r="I30" s="120">
        <v>0.54</v>
      </c>
      <c r="J30" s="120"/>
      <c r="K30" s="32"/>
    </row>
    <row r="31" spans="1:11" s="42" customFormat="1" ht="11.25" customHeight="1">
      <c r="A31" s="43" t="s">
        <v>24</v>
      </c>
      <c r="B31" s="37"/>
      <c r="C31" s="38">
        <v>22</v>
      </c>
      <c r="D31" s="38">
        <v>19</v>
      </c>
      <c r="E31" s="38">
        <v>4</v>
      </c>
      <c r="F31" s="39">
        <f>IF(D31&gt;0,100*E31/D31,0)</f>
        <v>21.05263157894737</v>
      </c>
      <c r="G31" s="40"/>
      <c r="H31" s="121">
        <v>0.62</v>
      </c>
      <c r="I31" s="122">
        <v>0.565</v>
      </c>
      <c r="J31" s="12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0"/>
      <c r="I32" s="120"/>
      <c r="J32" s="120"/>
      <c r="K32" s="32"/>
    </row>
    <row r="33" spans="1:11" s="33" customFormat="1" ht="11.25" customHeight="1">
      <c r="A33" s="35" t="s">
        <v>25</v>
      </c>
      <c r="B33" s="29"/>
      <c r="C33" s="30">
        <v>231</v>
      </c>
      <c r="D33" s="30">
        <v>260</v>
      </c>
      <c r="E33" s="30">
        <v>260</v>
      </c>
      <c r="F33" s="31"/>
      <c r="G33" s="31"/>
      <c r="H33" s="120">
        <v>5.776</v>
      </c>
      <c r="I33" s="120">
        <v>6.5</v>
      </c>
      <c r="J33" s="120"/>
      <c r="K33" s="32"/>
    </row>
    <row r="34" spans="1:11" s="33" customFormat="1" ht="11.25" customHeight="1">
      <c r="A34" s="35" t="s">
        <v>26</v>
      </c>
      <c r="B34" s="29"/>
      <c r="C34" s="30">
        <v>157</v>
      </c>
      <c r="D34" s="30">
        <v>170</v>
      </c>
      <c r="E34" s="30">
        <v>170</v>
      </c>
      <c r="F34" s="31"/>
      <c r="G34" s="31"/>
      <c r="H34" s="120">
        <v>3.807</v>
      </c>
      <c r="I34" s="120">
        <v>4.2</v>
      </c>
      <c r="J34" s="120"/>
      <c r="K34" s="32"/>
    </row>
    <row r="35" spans="1:11" s="33" customFormat="1" ht="11.25" customHeight="1">
      <c r="A35" s="35" t="s">
        <v>27</v>
      </c>
      <c r="B35" s="29"/>
      <c r="C35" s="30">
        <v>144</v>
      </c>
      <c r="D35" s="30">
        <v>150</v>
      </c>
      <c r="E35" s="30">
        <v>150</v>
      </c>
      <c r="F35" s="31"/>
      <c r="G35" s="31"/>
      <c r="H35" s="120">
        <v>3.662</v>
      </c>
      <c r="I35" s="120">
        <v>4</v>
      </c>
      <c r="J35" s="120"/>
      <c r="K35" s="32"/>
    </row>
    <row r="36" spans="1:11" s="33" customFormat="1" ht="11.25" customHeight="1">
      <c r="A36" s="35" t="s">
        <v>28</v>
      </c>
      <c r="B36" s="29"/>
      <c r="C36" s="30">
        <v>313</v>
      </c>
      <c r="D36" s="30">
        <v>305</v>
      </c>
      <c r="E36" s="30">
        <v>350</v>
      </c>
      <c r="F36" s="31"/>
      <c r="G36" s="31"/>
      <c r="H36" s="120">
        <v>7.825</v>
      </c>
      <c r="I36" s="120">
        <v>7.625</v>
      </c>
      <c r="J36" s="120"/>
      <c r="K36" s="32"/>
    </row>
    <row r="37" spans="1:11" s="42" customFormat="1" ht="11.25" customHeight="1">
      <c r="A37" s="36" t="s">
        <v>29</v>
      </c>
      <c r="B37" s="37"/>
      <c r="C37" s="38">
        <v>845</v>
      </c>
      <c r="D37" s="38">
        <v>885</v>
      </c>
      <c r="E37" s="38">
        <v>930</v>
      </c>
      <c r="F37" s="39">
        <f>IF(D37&gt;0,100*E37/D37,0)</f>
        <v>105.08474576271186</v>
      </c>
      <c r="G37" s="40"/>
      <c r="H37" s="121">
        <v>21.07</v>
      </c>
      <c r="I37" s="122">
        <v>22.325</v>
      </c>
      <c r="J37" s="12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0"/>
      <c r="I38" s="120"/>
      <c r="J38" s="120"/>
      <c r="K38" s="32"/>
    </row>
    <row r="39" spans="1:11" s="42" customFormat="1" ht="11.25" customHeight="1">
      <c r="A39" s="36" t="s">
        <v>30</v>
      </c>
      <c r="B39" s="37"/>
      <c r="C39" s="38">
        <v>145</v>
      </c>
      <c r="D39" s="38">
        <v>145</v>
      </c>
      <c r="E39" s="38">
        <v>170</v>
      </c>
      <c r="F39" s="39">
        <f>IF(D39&gt;0,100*E39/D39,0)</f>
        <v>117.24137931034483</v>
      </c>
      <c r="G39" s="40"/>
      <c r="H39" s="121">
        <v>4.324</v>
      </c>
      <c r="I39" s="122">
        <v>4.94</v>
      </c>
      <c r="J39" s="12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0"/>
      <c r="I40" s="120"/>
      <c r="J40" s="120"/>
      <c r="K40" s="32"/>
    </row>
    <row r="41" spans="1:11" s="33" customFormat="1" ht="11.25" customHeight="1">
      <c r="A41" s="28" t="s">
        <v>31</v>
      </c>
      <c r="B41" s="29"/>
      <c r="C41" s="30">
        <v>14</v>
      </c>
      <c r="D41" s="30">
        <v>10</v>
      </c>
      <c r="E41" s="30">
        <v>8</v>
      </c>
      <c r="F41" s="31"/>
      <c r="G41" s="31"/>
      <c r="H41" s="120">
        <v>0.287</v>
      </c>
      <c r="I41" s="120">
        <v>0.275</v>
      </c>
      <c r="J41" s="120"/>
      <c r="K41" s="32"/>
    </row>
    <row r="42" spans="1:11" s="33" customFormat="1" ht="11.25" customHeight="1">
      <c r="A42" s="35" t="s">
        <v>32</v>
      </c>
      <c r="B42" s="29"/>
      <c r="C42" s="30">
        <v>55</v>
      </c>
      <c r="D42" s="30">
        <v>75</v>
      </c>
      <c r="E42" s="30">
        <v>75</v>
      </c>
      <c r="F42" s="31"/>
      <c r="G42" s="31"/>
      <c r="H42" s="120">
        <v>1.65</v>
      </c>
      <c r="I42" s="120">
        <v>2.25</v>
      </c>
      <c r="J42" s="120"/>
      <c r="K42" s="32"/>
    </row>
    <row r="43" spans="1:11" s="33" customFormat="1" ht="11.25" customHeight="1">
      <c r="A43" s="35" t="s">
        <v>33</v>
      </c>
      <c r="B43" s="29"/>
      <c r="C43" s="30">
        <v>25</v>
      </c>
      <c r="D43" s="30">
        <v>47</v>
      </c>
      <c r="E43" s="30">
        <v>50</v>
      </c>
      <c r="F43" s="31"/>
      <c r="G43" s="31"/>
      <c r="H43" s="120">
        <v>0.7</v>
      </c>
      <c r="I43" s="120">
        <v>1.316</v>
      </c>
      <c r="J43" s="120"/>
      <c r="K43" s="32"/>
    </row>
    <row r="44" spans="1:11" s="33" customFormat="1" ht="11.25" customHeight="1">
      <c r="A44" s="35" t="s">
        <v>34</v>
      </c>
      <c r="B44" s="29"/>
      <c r="C44" s="30">
        <v>7</v>
      </c>
      <c r="D44" s="30">
        <v>4</v>
      </c>
      <c r="E44" s="30">
        <v>4</v>
      </c>
      <c r="F44" s="31"/>
      <c r="G44" s="31"/>
      <c r="H44" s="120">
        <v>0.385</v>
      </c>
      <c r="I44" s="120">
        <v>0.2</v>
      </c>
      <c r="J44" s="120"/>
      <c r="K44" s="32"/>
    </row>
    <row r="45" spans="1:11" s="33" customFormat="1" ht="11.25" customHeight="1">
      <c r="A45" s="35" t="s">
        <v>35</v>
      </c>
      <c r="B45" s="29"/>
      <c r="C45" s="30">
        <v>32</v>
      </c>
      <c r="D45" s="30">
        <v>32</v>
      </c>
      <c r="E45" s="30">
        <v>32</v>
      </c>
      <c r="F45" s="31"/>
      <c r="G45" s="31"/>
      <c r="H45" s="120">
        <v>1.052</v>
      </c>
      <c r="I45" s="120">
        <v>1.024</v>
      </c>
      <c r="J45" s="120"/>
      <c r="K45" s="32"/>
    </row>
    <row r="46" spans="1:11" s="33" customFormat="1" ht="11.25" customHeight="1">
      <c r="A46" s="35" t="s">
        <v>36</v>
      </c>
      <c r="B46" s="29"/>
      <c r="C46" s="30">
        <v>118</v>
      </c>
      <c r="D46" s="30">
        <v>78</v>
      </c>
      <c r="E46" s="30">
        <v>76</v>
      </c>
      <c r="F46" s="31"/>
      <c r="G46" s="31"/>
      <c r="H46" s="120">
        <v>4.72</v>
      </c>
      <c r="I46" s="120">
        <v>3.12</v>
      </c>
      <c r="J46" s="120"/>
      <c r="K46" s="32"/>
    </row>
    <row r="47" spans="1:11" s="33" customFormat="1" ht="11.25" customHeight="1">
      <c r="A47" s="35" t="s">
        <v>37</v>
      </c>
      <c r="B47" s="29"/>
      <c r="C47" s="30">
        <v>155</v>
      </c>
      <c r="D47" s="30">
        <v>153</v>
      </c>
      <c r="E47" s="30">
        <v>160</v>
      </c>
      <c r="F47" s="31"/>
      <c r="G47" s="31"/>
      <c r="H47" s="120">
        <v>4.573</v>
      </c>
      <c r="I47" s="120">
        <v>4.693</v>
      </c>
      <c r="J47" s="120"/>
      <c r="K47" s="32"/>
    </row>
    <row r="48" spans="1:11" s="33" customFormat="1" ht="11.25" customHeight="1">
      <c r="A48" s="35" t="s">
        <v>38</v>
      </c>
      <c r="B48" s="29"/>
      <c r="C48" s="30">
        <v>40</v>
      </c>
      <c r="D48" s="30">
        <v>40</v>
      </c>
      <c r="E48" s="30">
        <v>40</v>
      </c>
      <c r="F48" s="31"/>
      <c r="G48" s="31"/>
      <c r="H48" s="120">
        <v>1.8</v>
      </c>
      <c r="I48" s="120">
        <v>1.4</v>
      </c>
      <c r="J48" s="120"/>
      <c r="K48" s="32"/>
    </row>
    <row r="49" spans="1:11" s="33" customFormat="1" ht="11.25" customHeight="1">
      <c r="A49" s="35" t="s">
        <v>39</v>
      </c>
      <c r="B49" s="29"/>
      <c r="C49" s="30">
        <v>3</v>
      </c>
      <c r="D49" s="30">
        <v>3</v>
      </c>
      <c r="E49" s="30">
        <v>3</v>
      </c>
      <c r="F49" s="31"/>
      <c r="G49" s="31"/>
      <c r="H49" s="120">
        <v>0.108</v>
      </c>
      <c r="I49" s="120">
        <v>0.108</v>
      </c>
      <c r="J49" s="120"/>
      <c r="K49" s="32"/>
    </row>
    <row r="50" spans="1:11" s="42" customFormat="1" ht="11.25" customHeight="1">
      <c r="A50" s="43" t="s">
        <v>40</v>
      </c>
      <c r="B50" s="37"/>
      <c r="C50" s="38">
        <v>449</v>
      </c>
      <c r="D50" s="38">
        <v>442</v>
      </c>
      <c r="E50" s="38">
        <v>448</v>
      </c>
      <c r="F50" s="39">
        <f>IF(D50&gt;0,100*E50/D50,0)</f>
        <v>101.35746606334841</v>
      </c>
      <c r="G50" s="40"/>
      <c r="H50" s="121">
        <v>15.275000000000002</v>
      </c>
      <c r="I50" s="122">
        <v>14.386000000000001</v>
      </c>
      <c r="J50" s="12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0"/>
      <c r="I51" s="120"/>
      <c r="J51" s="120"/>
      <c r="K51" s="32"/>
    </row>
    <row r="52" spans="1:11" s="42" customFormat="1" ht="11.25" customHeight="1">
      <c r="A52" s="36" t="s">
        <v>41</v>
      </c>
      <c r="B52" s="37"/>
      <c r="C52" s="38">
        <v>37</v>
      </c>
      <c r="D52" s="38">
        <v>37</v>
      </c>
      <c r="E52" s="38">
        <v>37</v>
      </c>
      <c r="F52" s="39">
        <f>IF(D52&gt;0,100*E52/D52,0)</f>
        <v>100</v>
      </c>
      <c r="G52" s="40"/>
      <c r="H52" s="121">
        <v>0.887</v>
      </c>
      <c r="I52" s="122">
        <v>0.887</v>
      </c>
      <c r="J52" s="12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0"/>
      <c r="I53" s="120"/>
      <c r="J53" s="120"/>
      <c r="K53" s="32"/>
    </row>
    <row r="54" spans="1:11" s="33" customFormat="1" ht="11.25" customHeight="1">
      <c r="A54" s="35" t="s">
        <v>42</v>
      </c>
      <c r="B54" s="29"/>
      <c r="C54" s="30">
        <v>1190</v>
      </c>
      <c r="D54" s="30">
        <v>1522</v>
      </c>
      <c r="E54" s="30">
        <v>1500</v>
      </c>
      <c r="F54" s="31"/>
      <c r="G54" s="31"/>
      <c r="H54" s="120">
        <v>83.3</v>
      </c>
      <c r="I54" s="120">
        <v>68.49</v>
      </c>
      <c r="J54" s="120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20"/>
      <c r="I55" s="120"/>
      <c r="J55" s="120"/>
      <c r="K55" s="32"/>
    </row>
    <row r="56" spans="1:11" s="33" customFormat="1" ht="11.25" customHeight="1">
      <c r="A56" s="35" t="s">
        <v>44</v>
      </c>
      <c r="B56" s="29"/>
      <c r="C56" s="30">
        <v>25</v>
      </c>
      <c r="D56" s="30">
        <v>20</v>
      </c>
      <c r="E56" s="30">
        <v>20</v>
      </c>
      <c r="F56" s="31"/>
      <c r="G56" s="31"/>
      <c r="H56" s="120">
        <v>0.32</v>
      </c>
      <c r="I56" s="120">
        <v>0.185</v>
      </c>
      <c r="J56" s="120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20"/>
      <c r="I57" s="120"/>
      <c r="J57" s="120"/>
      <c r="K57" s="32"/>
    </row>
    <row r="58" spans="1:11" s="33" customFormat="1" ht="11.25" customHeight="1">
      <c r="A58" s="35" t="s">
        <v>46</v>
      </c>
      <c r="B58" s="29"/>
      <c r="C58" s="30">
        <v>108</v>
      </c>
      <c r="D58" s="30">
        <v>26</v>
      </c>
      <c r="E58" s="30">
        <v>30</v>
      </c>
      <c r="F58" s="31"/>
      <c r="G58" s="31"/>
      <c r="H58" s="120">
        <v>2.214</v>
      </c>
      <c r="I58" s="120">
        <v>0.585</v>
      </c>
      <c r="J58" s="120"/>
      <c r="K58" s="32"/>
    </row>
    <row r="59" spans="1:11" s="42" customFormat="1" ht="11.25" customHeight="1">
      <c r="A59" s="36" t="s">
        <v>47</v>
      </c>
      <c r="B59" s="37"/>
      <c r="C59" s="38">
        <v>1323</v>
      </c>
      <c r="D59" s="38">
        <v>1568</v>
      </c>
      <c r="E59" s="38">
        <v>1550</v>
      </c>
      <c r="F59" s="39">
        <f>IF(D59&gt;0,100*E59/D59,0)</f>
        <v>98.85204081632654</v>
      </c>
      <c r="G59" s="40"/>
      <c r="H59" s="121">
        <v>85.83399999999999</v>
      </c>
      <c r="I59" s="122">
        <v>69.26</v>
      </c>
      <c r="J59" s="12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0"/>
      <c r="I60" s="120"/>
      <c r="J60" s="120"/>
      <c r="K60" s="32"/>
    </row>
    <row r="61" spans="1:11" s="33" customFormat="1" ht="11.25" customHeight="1">
      <c r="A61" s="35" t="s">
        <v>48</v>
      </c>
      <c r="B61" s="29"/>
      <c r="C61" s="30">
        <v>909</v>
      </c>
      <c r="D61" s="30">
        <v>850</v>
      </c>
      <c r="E61" s="30">
        <v>935.0000000000001</v>
      </c>
      <c r="F61" s="31"/>
      <c r="G61" s="31"/>
      <c r="H61" s="120">
        <v>27.606</v>
      </c>
      <c r="I61" s="120">
        <v>22.95</v>
      </c>
      <c r="J61" s="120"/>
      <c r="K61" s="32"/>
    </row>
    <row r="62" spans="1:11" s="33" customFormat="1" ht="11.25" customHeight="1">
      <c r="A62" s="35" t="s">
        <v>49</v>
      </c>
      <c r="B62" s="29"/>
      <c r="C62" s="30">
        <v>698</v>
      </c>
      <c r="D62" s="30">
        <v>680</v>
      </c>
      <c r="E62" s="30">
        <v>631</v>
      </c>
      <c r="F62" s="31"/>
      <c r="G62" s="31"/>
      <c r="H62" s="120">
        <v>17.28</v>
      </c>
      <c r="I62" s="120">
        <v>14.429</v>
      </c>
      <c r="J62" s="120"/>
      <c r="K62" s="32"/>
    </row>
    <row r="63" spans="1:11" s="33" customFormat="1" ht="11.25" customHeight="1">
      <c r="A63" s="35" t="s">
        <v>50</v>
      </c>
      <c r="B63" s="29"/>
      <c r="C63" s="30">
        <v>422</v>
      </c>
      <c r="D63" s="30">
        <v>438</v>
      </c>
      <c r="E63" s="30">
        <v>438</v>
      </c>
      <c r="F63" s="31"/>
      <c r="G63" s="31"/>
      <c r="H63" s="120">
        <v>14.7</v>
      </c>
      <c r="I63" s="120">
        <v>12.592</v>
      </c>
      <c r="J63" s="120"/>
      <c r="K63" s="32"/>
    </row>
    <row r="64" spans="1:11" s="42" customFormat="1" ht="11.25" customHeight="1">
      <c r="A64" s="36" t="s">
        <v>51</v>
      </c>
      <c r="B64" s="37"/>
      <c r="C64" s="38">
        <v>2029</v>
      </c>
      <c r="D64" s="38">
        <v>1968</v>
      </c>
      <c r="E64" s="38">
        <v>2004</v>
      </c>
      <c r="F64" s="39">
        <f>IF(D64&gt;0,100*E64/D64,0)</f>
        <v>101.82926829268293</v>
      </c>
      <c r="G64" s="40"/>
      <c r="H64" s="121">
        <v>59.586</v>
      </c>
      <c r="I64" s="122">
        <v>49.971</v>
      </c>
      <c r="J64" s="12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0"/>
      <c r="I65" s="120"/>
      <c r="J65" s="120"/>
      <c r="K65" s="32"/>
    </row>
    <row r="66" spans="1:11" s="42" customFormat="1" ht="11.25" customHeight="1">
      <c r="A66" s="36" t="s">
        <v>52</v>
      </c>
      <c r="B66" s="37"/>
      <c r="C66" s="38">
        <v>15050</v>
      </c>
      <c r="D66" s="38">
        <v>15628</v>
      </c>
      <c r="E66" s="38">
        <v>15637</v>
      </c>
      <c r="F66" s="39">
        <f>IF(D66&gt;0,100*E66/D66,0)</f>
        <v>100.05758894292296</v>
      </c>
      <c r="G66" s="40"/>
      <c r="H66" s="121">
        <v>378.618</v>
      </c>
      <c r="I66" s="122">
        <v>392.779</v>
      </c>
      <c r="J66" s="12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0"/>
      <c r="I67" s="120"/>
      <c r="J67" s="120"/>
      <c r="K67" s="32"/>
    </row>
    <row r="68" spans="1:11" s="33" customFormat="1" ht="11.25" customHeight="1">
      <c r="A68" s="35" t="s">
        <v>53</v>
      </c>
      <c r="B68" s="29"/>
      <c r="C68" s="30">
        <v>6</v>
      </c>
      <c r="D68" s="30"/>
      <c r="E68" s="30"/>
      <c r="F68" s="31"/>
      <c r="G68" s="31"/>
      <c r="H68" s="120">
        <v>0.153</v>
      </c>
      <c r="I68" s="120"/>
      <c r="J68" s="120"/>
      <c r="K68" s="32"/>
    </row>
    <row r="69" spans="1:11" s="33" customFormat="1" ht="11.25" customHeight="1">
      <c r="A69" s="35" t="s">
        <v>54</v>
      </c>
      <c r="B69" s="29"/>
      <c r="C69" s="30">
        <v>2</v>
      </c>
      <c r="D69" s="30"/>
      <c r="E69" s="30"/>
      <c r="F69" s="31"/>
      <c r="G69" s="31"/>
      <c r="H69" s="120">
        <v>0.049</v>
      </c>
      <c r="I69" s="120"/>
      <c r="J69" s="120"/>
      <c r="K69" s="32"/>
    </row>
    <row r="70" spans="1:11" s="42" customFormat="1" ht="11.25" customHeight="1">
      <c r="A70" s="36" t="s">
        <v>55</v>
      </c>
      <c r="B70" s="37"/>
      <c r="C70" s="38">
        <v>8</v>
      </c>
      <c r="D70" s="38"/>
      <c r="E70" s="38"/>
      <c r="F70" s="39"/>
      <c r="G70" s="40"/>
      <c r="H70" s="121">
        <v>0.202</v>
      </c>
      <c r="I70" s="122">
        <v>0</v>
      </c>
      <c r="J70" s="12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0"/>
      <c r="I71" s="120"/>
      <c r="J71" s="120"/>
      <c r="K71" s="32"/>
    </row>
    <row r="72" spans="1:11" s="33" customFormat="1" ht="11.25" customHeight="1">
      <c r="A72" s="35" t="s">
        <v>56</v>
      </c>
      <c r="B72" s="29"/>
      <c r="C72" s="30">
        <v>7104</v>
      </c>
      <c r="D72" s="30">
        <v>7263</v>
      </c>
      <c r="E72" s="30">
        <v>7191</v>
      </c>
      <c r="F72" s="31"/>
      <c r="G72" s="31"/>
      <c r="H72" s="120">
        <v>155.862</v>
      </c>
      <c r="I72" s="120">
        <v>160.741</v>
      </c>
      <c r="J72" s="120"/>
      <c r="K72" s="32"/>
    </row>
    <row r="73" spans="1:11" s="33" customFormat="1" ht="11.25" customHeight="1">
      <c r="A73" s="35" t="s">
        <v>57</v>
      </c>
      <c r="B73" s="29"/>
      <c r="C73" s="30">
        <v>80</v>
      </c>
      <c r="D73" s="30">
        <v>80</v>
      </c>
      <c r="E73" s="30">
        <v>80</v>
      </c>
      <c r="F73" s="31"/>
      <c r="G73" s="31"/>
      <c r="H73" s="120">
        <v>3.085</v>
      </c>
      <c r="I73" s="120">
        <v>3.1</v>
      </c>
      <c r="J73" s="120"/>
      <c r="K73" s="32"/>
    </row>
    <row r="74" spans="1:11" s="33" customFormat="1" ht="11.25" customHeight="1">
      <c r="A74" s="35" t="s">
        <v>58</v>
      </c>
      <c r="B74" s="29"/>
      <c r="C74" s="30">
        <v>240</v>
      </c>
      <c r="D74" s="30">
        <v>235</v>
      </c>
      <c r="E74" s="30">
        <v>235</v>
      </c>
      <c r="F74" s="31"/>
      <c r="G74" s="31"/>
      <c r="H74" s="120">
        <v>5.97</v>
      </c>
      <c r="I74" s="120">
        <v>5.875</v>
      </c>
      <c r="J74" s="120"/>
      <c r="K74" s="32"/>
    </row>
    <row r="75" spans="1:11" s="33" customFormat="1" ht="11.25" customHeight="1">
      <c r="A75" s="35" t="s">
        <v>59</v>
      </c>
      <c r="B75" s="29"/>
      <c r="C75" s="30">
        <v>3738</v>
      </c>
      <c r="D75" s="30">
        <v>3738</v>
      </c>
      <c r="E75" s="30">
        <v>3959</v>
      </c>
      <c r="F75" s="31"/>
      <c r="G75" s="31"/>
      <c r="H75" s="120">
        <v>113.937</v>
      </c>
      <c r="I75" s="120">
        <v>113.93662699999999</v>
      </c>
      <c r="J75" s="120"/>
      <c r="K75" s="32"/>
    </row>
    <row r="76" spans="1:11" s="33" customFormat="1" ht="11.25" customHeight="1">
      <c r="A76" s="35" t="s">
        <v>60</v>
      </c>
      <c r="B76" s="29"/>
      <c r="C76" s="30">
        <v>100</v>
      </c>
      <c r="D76" s="30">
        <v>135</v>
      </c>
      <c r="E76" s="30">
        <v>235</v>
      </c>
      <c r="F76" s="31"/>
      <c r="G76" s="31"/>
      <c r="H76" s="120">
        <v>2</v>
      </c>
      <c r="I76" s="120">
        <v>2.43</v>
      </c>
      <c r="J76" s="120"/>
      <c r="K76" s="32"/>
    </row>
    <row r="77" spans="1:11" s="33" customFormat="1" ht="11.25" customHeight="1">
      <c r="A77" s="35" t="s">
        <v>61</v>
      </c>
      <c r="B77" s="29"/>
      <c r="C77" s="30">
        <v>56</v>
      </c>
      <c r="D77" s="30">
        <v>42</v>
      </c>
      <c r="E77" s="30">
        <v>15</v>
      </c>
      <c r="F77" s="31"/>
      <c r="G77" s="31"/>
      <c r="H77" s="120">
        <v>1.3</v>
      </c>
      <c r="I77" s="120">
        <v>1.021</v>
      </c>
      <c r="J77" s="120"/>
      <c r="K77" s="32"/>
    </row>
    <row r="78" spans="1:11" s="33" customFormat="1" ht="11.25" customHeight="1">
      <c r="A78" s="35" t="s">
        <v>62</v>
      </c>
      <c r="B78" s="29"/>
      <c r="C78" s="30">
        <v>263</v>
      </c>
      <c r="D78" s="30">
        <v>260</v>
      </c>
      <c r="E78" s="30">
        <v>230</v>
      </c>
      <c r="F78" s="31"/>
      <c r="G78" s="31"/>
      <c r="H78" s="120">
        <v>6.774</v>
      </c>
      <c r="I78" s="120">
        <v>6.696</v>
      </c>
      <c r="J78" s="120"/>
      <c r="K78" s="32"/>
    </row>
    <row r="79" spans="1:11" s="33" customFormat="1" ht="11.25" customHeight="1">
      <c r="A79" s="35" t="s">
        <v>63</v>
      </c>
      <c r="B79" s="29"/>
      <c r="C79" s="30">
        <v>150</v>
      </c>
      <c r="D79" s="30">
        <v>152</v>
      </c>
      <c r="E79" s="30">
        <v>154</v>
      </c>
      <c r="F79" s="31"/>
      <c r="G79" s="31"/>
      <c r="H79" s="120">
        <v>3.6</v>
      </c>
      <c r="I79" s="120">
        <v>3.637</v>
      </c>
      <c r="J79" s="120"/>
      <c r="K79" s="32"/>
    </row>
    <row r="80" spans="1:11" s="42" customFormat="1" ht="11.25" customHeight="1">
      <c r="A80" s="43" t="s">
        <v>64</v>
      </c>
      <c r="B80" s="37"/>
      <c r="C80" s="38">
        <v>11731</v>
      </c>
      <c r="D80" s="38">
        <v>11905</v>
      </c>
      <c r="E80" s="38">
        <v>12099</v>
      </c>
      <c r="F80" s="39">
        <f>IF(D80&gt;0,100*E80/D80,0)</f>
        <v>101.62956740865182</v>
      </c>
      <c r="G80" s="40"/>
      <c r="H80" s="121">
        <v>292.528</v>
      </c>
      <c r="I80" s="122">
        <v>297.43662700000004</v>
      </c>
      <c r="J80" s="12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0"/>
      <c r="I81" s="120"/>
      <c r="J81" s="120"/>
      <c r="K81" s="32"/>
    </row>
    <row r="82" spans="1:11" s="33" customFormat="1" ht="11.25" customHeight="1">
      <c r="A82" s="35" t="s">
        <v>65</v>
      </c>
      <c r="B82" s="29"/>
      <c r="C82" s="30">
        <v>283</v>
      </c>
      <c r="D82" s="30">
        <v>283</v>
      </c>
      <c r="E82" s="30">
        <v>283</v>
      </c>
      <c r="F82" s="31"/>
      <c r="G82" s="31"/>
      <c r="H82" s="120">
        <v>9.603</v>
      </c>
      <c r="I82" s="120">
        <v>9.603</v>
      </c>
      <c r="J82" s="120"/>
      <c r="K82" s="32"/>
    </row>
    <row r="83" spans="1:11" s="33" customFormat="1" ht="11.25" customHeight="1">
      <c r="A83" s="35" t="s">
        <v>66</v>
      </c>
      <c r="B83" s="29"/>
      <c r="C83" s="30">
        <v>292</v>
      </c>
      <c r="D83" s="30">
        <v>300</v>
      </c>
      <c r="E83" s="30">
        <v>300</v>
      </c>
      <c r="F83" s="31"/>
      <c r="G83" s="31"/>
      <c r="H83" s="120">
        <v>5.856</v>
      </c>
      <c r="I83" s="120">
        <v>5.85</v>
      </c>
      <c r="J83" s="120"/>
      <c r="K83" s="32"/>
    </row>
    <row r="84" spans="1:11" s="42" customFormat="1" ht="11.25" customHeight="1">
      <c r="A84" s="36" t="s">
        <v>67</v>
      </c>
      <c r="B84" s="37"/>
      <c r="C84" s="38">
        <v>575</v>
      </c>
      <c r="D84" s="38">
        <v>583</v>
      </c>
      <c r="E84" s="38">
        <v>583</v>
      </c>
      <c r="F84" s="39">
        <f>IF(D84&gt;0,100*E84/D84,0)</f>
        <v>100</v>
      </c>
      <c r="G84" s="40"/>
      <c r="H84" s="121">
        <v>15.459</v>
      </c>
      <c r="I84" s="122">
        <v>15.453</v>
      </c>
      <c r="J84" s="12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0"/>
      <c r="I85" s="120"/>
      <c r="J85" s="12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3"/>
      <c r="I86" s="124"/>
      <c r="J86" s="124"/>
      <c r="K86" s="50"/>
    </row>
    <row r="87" spans="1:11" s="42" customFormat="1" ht="11.25" customHeight="1">
      <c r="A87" s="51" t="s">
        <v>68</v>
      </c>
      <c r="B87" s="52"/>
      <c r="C87" s="53">
        <v>34314</v>
      </c>
      <c r="D87" s="53">
        <v>35371</v>
      </c>
      <c r="E87" s="53">
        <v>35502</v>
      </c>
      <c r="F87" s="54">
        <f>IF(D87&gt;0,100*E87/D87,0)</f>
        <v>100.37035989935258</v>
      </c>
      <c r="G87" s="40"/>
      <c r="H87" s="125">
        <v>927.198</v>
      </c>
      <c r="I87" s="126">
        <v>924.648627</v>
      </c>
      <c r="J87" s="12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3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L625"/>
  <sheetViews>
    <sheetView view="pageBreakPreview" zoomScale="70" zoomScaleNormal="90" zoomScaleSheetLayoutView="70" zoomScalePageLayoutView="0" workbookViewId="0" topLeftCell="A1">
      <selection activeCell="J57" sqref="J5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200" t="s">
        <v>70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4" t="s">
        <v>3</v>
      </c>
      <c r="D4" s="195"/>
      <c r="E4" s="195"/>
      <c r="F4" s="196"/>
      <c r="G4" s="9"/>
      <c r="H4" s="197" t="s">
        <v>4</v>
      </c>
      <c r="I4" s="198"/>
      <c r="J4" s="198"/>
      <c r="K4" s="19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254</v>
      </c>
      <c r="D7" s="21" t="s">
        <v>7</v>
      </c>
      <c r="E7" s="21">
        <v>2</v>
      </c>
      <c r="F7" s="22" t="str">
        <f>CONCATENATE(D6,"=100")</f>
        <v>2016=100</v>
      </c>
      <c r="G7" s="23"/>
      <c r="H7" s="20" t="s">
        <v>254</v>
      </c>
      <c r="I7" s="21" t="s">
        <v>7</v>
      </c>
      <c r="J7" s="21">
        <v>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12</v>
      </c>
      <c r="D9" s="30">
        <v>8</v>
      </c>
      <c r="E9" s="30">
        <v>8</v>
      </c>
      <c r="F9" s="31"/>
      <c r="G9" s="31"/>
      <c r="H9" s="120">
        <v>1.397</v>
      </c>
      <c r="I9" s="120">
        <v>0.555</v>
      </c>
      <c r="J9" s="120">
        <v>0.616</v>
      </c>
      <c r="K9" s="32"/>
    </row>
    <row r="10" spans="1:11" s="33" customFormat="1" ht="11.25" customHeight="1">
      <c r="A10" s="35" t="s">
        <v>9</v>
      </c>
      <c r="B10" s="29"/>
      <c r="C10" s="30">
        <v>4</v>
      </c>
      <c r="D10" s="30">
        <v>4</v>
      </c>
      <c r="E10" s="30">
        <v>4</v>
      </c>
      <c r="F10" s="31"/>
      <c r="G10" s="31"/>
      <c r="H10" s="120">
        <v>0.357</v>
      </c>
      <c r="I10" s="120">
        <v>0.208</v>
      </c>
      <c r="J10" s="120">
        <v>0.32</v>
      </c>
      <c r="K10" s="32"/>
    </row>
    <row r="11" spans="1:11" s="33" customFormat="1" ht="11.25" customHeight="1">
      <c r="A11" s="28" t="s">
        <v>10</v>
      </c>
      <c r="B11" s="29"/>
      <c r="C11" s="30">
        <v>4</v>
      </c>
      <c r="D11" s="30">
        <v>4</v>
      </c>
      <c r="E11" s="30">
        <v>4</v>
      </c>
      <c r="F11" s="31"/>
      <c r="G11" s="31"/>
      <c r="H11" s="120">
        <v>0.401</v>
      </c>
      <c r="I11" s="120">
        <v>0.331</v>
      </c>
      <c r="J11" s="120">
        <v>0.352</v>
      </c>
      <c r="K11" s="32"/>
    </row>
    <row r="12" spans="1:11" s="33" customFormat="1" ht="11.25" customHeight="1">
      <c r="A12" s="35" t="s">
        <v>11</v>
      </c>
      <c r="B12" s="29"/>
      <c r="C12" s="30">
        <v>16</v>
      </c>
      <c r="D12" s="30">
        <v>10</v>
      </c>
      <c r="E12" s="30">
        <v>10</v>
      </c>
      <c r="F12" s="31"/>
      <c r="G12" s="31"/>
      <c r="H12" s="120">
        <v>1.254</v>
      </c>
      <c r="I12" s="120">
        <v>0.81</v>
      </c>
      <c r="J12" s="120">
        <v>0.925</v>
      </c>
      <c r="K12" s="32"/>
    </row>
    <row r="13" spans="1:11" s="42" customFormat="1" ht="11.25" customHeight="1">
      <c r="A13" s="36" t="s">
        <v>12</v>
      </c>
      <c r="B13" s="37"/>
      <c r="C13" s="38">
        <v>36</v>
      </c>
      <c r="D13" s="38">
        <v>26</v>
      </c>
      <c r="E13" s="38">
        <v>26</v>
      </c>
      <c r="F13" s="39">
        <f>IF(D13&gt;0,100*E13/D13,0)</f>
        <v>100</v>
      </c>
      <c r="G13" s="40"/>
      <c r="H13" s="121">
        <v>3.4090000000000003</v>
      </c>
      <c r="I13" s="122">
        <v>1.9040000000000001</v>
      </c>
      <c r="J13" s="122">
        <v>2.213</v>
      </c>
      <c r="K13" s="41">
        <f>IF(I13&gt;0,100*J13/I13,0)</f>
        <v>116.22899159663865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0"/>
      <c r="I14" s="120"/>
      <c r="J14" s="120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1"/>
      <c r="I15" s="122"/>
      <c r="J15" s="12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0"/>
      <c r="I16" s="120"/>
      <c r="J16" s="120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1"/>
      <c r="I17" s="122"/>
      <c r="J17" s="12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0"/>
      <c r="I18" s="120"/>
      <c r="J18" s="120"/>
      <c r="K18" s="32"/>
    </row>
    <row r="19" spans="1:11" s="33" customFormat="1" ht="11.25" customHeight="1">
      <c r="A19" s="28" t="s">
        <v>15</v>
      </c>
      <c r="B19" s="29"/>
      <c r="C19" s="30">
        <v>1</v>
      </c>
      <c r="D19" s="30"/>
      <c r="E19" s="30"/>
      <c r="F19" s="31"/>
      <c r="G19" s="31"/>
      <c r="H19" s="120">
        <v>0.05</v>
      </c>
      <c r="I19" s="120"/>
      <c r="J19" s="120"/>
      <c r="K19" s="32"/>
    </row>
    <row r="20" spans="1:11" s="33" customFormat="1" ht="11.25" customHeight="1">
      <c r="A20" s="35" t="s">
        <v>16</v>
      </c>
      <c r="B20" s="29"/>
      <c r="C20" s="30">
        <v>5</v>
      </c>
      <c r="D20" s="30">
        <v>5</v>
      </c>
      <c r="E20" s="30">
        <v>5</v>
      </c>
      <c r="F20" s="31"/>
      <c r="G20" s="31"/>
      <c r="H20" s="120">
        <v>0.286</v>
      </c>
      <c r="I20" s="120">
        <v>0.286</v>
      </c>
      <c r="J20" s="120">
        <v>0.286</v>
      </c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0"/>
      <c r="I21" s="120"/>
      <c r="J21" s="120"/>
      <c r="K21" s="32"/>
    </row>
    <row r="22" spans="1:11" s="42" customFormat="1" ht="11.25" customHeight="1">
      <c r="A22" s="36" t="s">
        <v>18</v>
      </c>
      <c r="B22" s="37"/>
      <c r="C22" s="38">
        <v>6</v>
      </c>
      <c r="D22" s="38">
        <v>5</v>
      </c>
      <c r="E22" s="38">
        <v>5</v>
      </c>
      <c r="F22" s="39">
        <f>IF(D22&gt;0,100*E22/D22,0)</f>
        <v>100</v>
      </c>
      <c r="G22" s="40"/>
      <c r="H22" s="121">
        <v>0.33599999999999997</v>
      </c>
      <c r="I22" s="122">
        <v>0.286</v>
      </c>
      <c r="J22" s="122">
        <v>0.286</v>
      </c>
      <c r="K22" s="41">
        <f>IF(I22&gt;0,100*J22/I22,0)</f>
        <v>100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0"/>
      <c r="I23" s="120"/>
      <c r="J23" s="120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21"/>
      <c r="I24" s="122"/>
      <c r="J24" s="12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0"/>
      <c r="I25" s="120"/>
      <c r="J25" s="120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21"/>
      <c r="I26" s="122"/>
      <c r="J26" s="12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0"/>
      <c r="I27" s="120"/>
      <c r="J27" s="120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20"/>
      <c r="I28" s="120"/>
      <c r="J28" s="120"/>
      <c r="K28" s="32"/>
    </row>
    <row r="29" spans="1:11" s="33" customFormat="1" ht="11.25" customHeight="1">
      <c r="A29" s="35" t="s">
        <v>22</v>
      </c>
      <c r="B29" s="29"/>
      <c r="C29" s="30"/>
      <c r="D29" s="30">
        <v>1</v>
      </c>
      <c r="E29" s="30">
        <v>3</v>
      </c>
      <c r="F29" s="31"/>
      <c r="G29" s="31"/>
      <c r="H29" s="120"/>
      <c r="I29" s="120">
        <v>0.069</v>
      </c>
      <c r="J29" s="120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20"/>
      <c r="I30" s="120"/>
      <c r="J30" s="120"/>
      <c r="K30" s="32"/>
    </row>
    <row r="31" spans="1:11" s="42" customFormat="1" ht="11.25" customHeight="1">
      <c r="A31" s="43" t="s">
        <v>24</v>
      </c>
      <c r="B31" s="37"/>
      <c r="C31" s="38"/>
      <c r="D31" s="38">
        <v>1</v>
      </c>
      <c r="E31" s="38">
        <v>3</v>
      </c>
      <c r="F31" s="39">
        <f>IF(D31&gt;0,100*E31/D31,0)</f>
        <v>300</v>
      </c>
      <c r="G31" s="40"/>
      <c r="H31" s="121"/>
      <c r="I31" s="122">
        <v>0.069</v>
      </c>
      <c r="J31" s="12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0"/>
      <c r="I32" s="120"/>
      <c r="J32" s="120"/>
      <c r="K32" s="32"/>
    </row>
    <row r="33" spans="1:11" s="33" customFormat="1" ht="11.25" customHeight="1">
      <c r="A33" s="35" t="s">
        <v>25</v>
      </c>
      <c r="B33" s="29"/>
      <c r="C33" s="30">
        <v>30</v>
      </c>
      <c r="D33" s="30">
        <v>30</v>
      </c>
      <c r="E33" s="30">
        <v>30</v>
      </c>
      <c r="F33" s="31"/>
      <c r="G33" s="31"/>
      <c r="H33" s="120">
        <v>1.667</v>
      </c>
      <c r="I33" s="120">
        <v>1.6</v>
      </c>
      <c r="J33" s="120">
        <v>1.6</v>
      </c>
      <c r="K33" s="32"/>
    </row>
    <row r="34" spans="1:11" s="33" customFormat="1" ht="11.25" customHeight="1">
      <c r="A34" s="35" t="s">
        <v>26</v>
      </c>
      <c r="B34" s="29"/>
      <c r="C34" s="30">
        <v>29</v>
      </c>
      <c r="D34" s="30">
        <v>28</v>
      </c>
      <c r="E34" s="30">
        <v>25</v>
      </c>
      <c r="F34" s="31"/>
      <c r="G34" s="31"/>
      <c r="H34" s="120">
        <v>1.049</v>
      </c>
      <c r="I34" s="120">
        <v>0.975</v>
      </c>
      <c r="J34" s="120">
        <v>0.875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20"/>
      <c r="I35" s="120"/>
      <c r="J35" s="120"/>
      <c r="K35" s="32"/>
    </row>
    <row r="36" spans="1:11" s="33" customFormat="1" ht="11.25" customHeight="1">
      <c r="A36" s="35" t="s">
        <v>28</v>
      </c>
      <c r="B36" s="29"/>
      <c r="C36" s="30">
        <v>8</v>
      </c>
      <c r="D36" s="30">
        <v>8</v>
      </c>
      <c r="E36" s="30">
        <v>8</v>
      </c>
      <c r="F36" s="31"/>
      <c r="G36" s="31"/>
      <c r="H36" s="120">
        <v>0.56</v>
      </c>
      <c r="I36" s="120">
        <v>0.288</v>
      </c>
      <c r="J36" s="120">
        <v>0.28</v>
      </c>
      <c r="K36" s="32"/>
    </row>
    <row r="37" spans="1:11" s="42" customFormat="1" ht="11.25" customHeight="1">
      <c r="A37" s="36" t="s">
        <v>29</v>
      </c>
      <c r="B37" s="37"/>
      <c r="C37" s="38">
        <v>67</v>
      </c>
      <c r="D37" s="38">
        <v>66</v>
      </c>
      <c r="E37" s="38">
        <v>63</v>
      </c>
      <c r="F37" s="39">
        <f>IF(D37&gt;0,100*E37/D37,0)</f>
        <v>95.45454545454545</v>
      </c>
      <c r="G37" s="40"/>
      <c r="H37" s="121">
        <v>3.2760000000000002</v>
      </c>
      <c r="I37" s="122">
        <v>2.863</v>
      </c>
      <c r="J37" s="122">
        <v>2.755</v>
      </c>
      <c r="K37" s="41">
        <f>IF(I37&gt;0,100*J37/I37,0)</f>
        <v>96.22773314704855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0"/>
      <c r="I38" s="120"/>
      <c r="J38" s="120"/>
      <c r="K38" s="32"/>
    </row>
    <row r="39" spans="1:11" s="42" customFormat="1" ht="11.25" customHeight="1">
      <c r="A39" s="36" t="s">
        <v>30</v>
      </c>
      <c r="B39" s="37"/>
      <c r="C39" s="38">
        <v>43</v>
      </c>
      <c r="D39" s="38">
        <v>54</v>
      </c>
      <c r="E39" s="38">
        <v>74</v>
      </c>
      <c r="F39" s="39">
        <f>IF(D39&gt;0,100*E39/D39,0)</f>
        <v>137.03703703703704</v>
      </c>
      <c r="G39" s="40"/>
      <c r="H39" s="121">
        <v>1.603</v>
      </c>
      <c r="I39" s="122">
        <v>2</v>
      </c>
      <c r="J39" s="122">
        <v>2.75</v>
      </c>
      <c r="K39" s="41">
        <f>IF(I39&gt;0,100*J39/I39,0)</f>
        <v>137.5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0"/>
      <c r="I40" s="120"/>
      <c r="J40" s="120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20"/>
      <c r="I41" s="120"/>
      <c r="J41" s="120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20"/>
      <c r="I42" s="120"/>
      <c r="J42" s="120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20"/>
      <c r="I43" s="120"/>
      <c r="J43" s="120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20"/>
      <c r="I44" s="120"/>
      <c r="J44" s="120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20"/>
      <c r="I45" s="120"/>
      <c r="J45" s="120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20"/>
      <c r="I46" s="120"/>
      <c r="J46" s="120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20"/>
      <c r="I47" s="120"/>
      <c r="J47" s="120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20"/>
      <c r="I48" s="120"/>
      <c r="J48" s="120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20"/>
      <c r="I49" s="120"/>
      <c r="J49" s="120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21"/>
      <c r="I50" s="122"/>
      <c r="J50" s="12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0"/>
      <c r="I51" s="120"/>
      <c r="J51" s="120"/>
      <c r="K51" s="32"/>
    </row>
    <row r="52" spans="1:11" s="42" customFormat="1" ht="11.25" customHeight="1">
      <c r="A52" s="36" t="s">
        <v>41</v>
      </c>
      <c r="B52" s="37"/>
      <c r="C52" s="38">
        <v>1</v>
      </c>
      <c r="D52" s="38">
        <v>1</v>
      </c>
      <c r="E52" s="38">
        <v>1</v>
      </c>
      <c r="F52" s="39">
        <f>IF(D52&gt;0,100*E52/D52,0)</f>
        <v>100</v>
      </c>
      <c r="G52" s="40"/>
      <c r="H52" s="121">
        <v>0.093</v>
      </c>
      <c r="I52" s="122">
        <v>0.093</v>
      </c>
      <c r="J52" s="122">
        <v>0.093</v>
      </c>
      <c r="K52" s="41">
        <f>IF(I52&gt;0,100*J52/I52,0)</f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0"/>
      <c r="I53" s="120"/>
      <c r="J53" s="120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20"/>
      <c r="I54" s="120"/>
      <c r="J54" s="120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20"/>
      <c r="I55" s="120"/>
      <c r="J55" s="120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20"/>
      <c r="I56" s="120"/>
      <c r="J56" s="120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20"/>
      <c r="I57" s="120"/>
      <c r="J57" s="120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20"/>
      <c r="I58" s="120"/>
      <c r="J58" s="120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21"/>
      <c r="I59" s="122"/>
      <c r="J59" s="12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0"/>
      <c r="I60" s="120"/>
      <c r="J60" s="120"/>
      <c r="K60" s="32"/>
    </row>
    <row r="61" spans="1:11" s="33" customFormat="1" ht="11.25" customHeight="1">
      <c r="A61" s="35" t="s">
        <v>48</v>
      </c>
      <c r="B61" s="29"/>
      <c r="C61" s="30">
        <v>141</v>
      </c>
      <c r="D61" s="30">
        <v>140</v>
      </c>
      <c r="E61" s="30">
        <v>140</v>
      </c>
      <c r="F61" s="31"/>
      <c r="G61" s="31"/>
      <c r="H61" s="120">
        <v>11.28</v>
      </c>
      <c r="I61" s="120">
        <v>12.5</v>
      </c>
      <c r="J61" s="120">
        <v>12.5</v>
      </c>
      <c r="K61" s="32"/>
    </row>
    <row r="62" spans="1:11" s="33" customFormat="1" ht="11.25" customHeight="1">
      <c r="A62" s="35" t="s">
        <v>49</v>
      </c>
      <c r="B62" s="29"/>
      <c r="C62" s="30">
        <v>60</v>
      </c>
      <c r="D62" s="30">
        <v>60</v>
      </c>
      <c r="E62" s="30">
        <v>60</v>
      </c>
      <c r="F62" s="31"/>
      <c r="G62" s="31"/>
      <c r="H62" s="120">
        <v>1.882</v>
      </c>
      <c r="I62" s="120">
        <v>1.882</v>
      </c>
      <c r="J62" s="120">
        <v>1.882</v>
      </c>
      <c r="K62" s="32"/>
    </row>
    <row r="63" spans="1:11" s="33" customFormat="1" ht="11.25" customHeight="1">
      <c r="A63" s="35" t="s">
        <v>50</v>
      </c>
      <c r="B63" s="29"/>
      <c r="C63" s="30">
        <v>10</v>
      </c>
      <c r="D63" s="30">
        <v>19</v>
      </c>
      <c r="E63" s="30">
        <v>19</v>
      </c>
      <c r="F63" s="31"/>
      <c r="G63" s="31"/>
      <c r="H63" s="120">
        <v>0.59</v>
      </c>
      <c r="I63" s="120">
        <v>0.85</v>
      </c>
      <c r="J63" s="120">
        <v>0.874</v>
      </c>
      <c r="K63" s="32"/>
    </row>
    <row r="64" spans="1:11" s="42" customFormat="1" ht="11.25" customHeight="1">
      <c r="A64" s="36" t="s">
        <v>51</v>
      </c>
      <c r="B64" s="37"/>
      <c r="C64" s="38">
        <v>211</v>
      </c>
      <c r="D64" s="38">
        <v>219</v>
      </c>
      <c r="E64" s="38">
        <v>219</v>
      </c>
      <c r="F64" s="39">
        <f>IF(D64&gt;0,100*E64/D64,0)</f>
        <v>100</v>
      </c>
      <c r="G64" s="40"/>
      <c r="H64" s="121">
        <v>13.751999999999999</v>
      </c>
      <c r="I64" s="122">
        <v>15.232</v>
      </c>
      <c r="J64" s="122">
        <v>15.256</v>
      </c>
      <c r="K64" s="41">
        <f>IF(I64&gt;0,100*J64/I64,0)</f>
        <v>100.15756302521008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0"/>
      <c r="I65" s="120"/>
      <c r="J65" s="120"/>
      <c r="K65" s="32"/>
    </row>
    <row r="66" spans="1:11" s="42" customFormat="1" ht="11.25" customHeight="1">
      <c r="A66" s="36" t="s">
        <v>52</v>
      </c>
      <c r="B66" s="37"/>
      <c r="C66" s="38">
        <v>921</v>
      </c>
      <c r="D66" s="38">
        <v>958</v>
      </c>
      <c r="E66" s="38">
        <v>921</v>
      </c>
      <c r="F66" s="39">
        <f>IF(D66&gt;0,100*E66/D66,0)</f>
        <v>96.13778705636743</v>
      </c>
      <c r="G66" s="40"/>
      <c r="H66" s="121">
        <v>115.052</v>
      </c>
      <c r="I66" s="122">
        <v>129.261</v>
      </c>
      <c r="J66" s="122">
        <v>111.441</v>
      </c>
      <c r="K66" s="41">
        <f>IF(I66&gt;0,100*J66/I66,0)</f>
        <v>86.21393923921369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0"/>
      <c r="I67" s="120"/>
      <c r="J67" s="120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20"/>
      <c r="I68" s="120"/>
      <c r="J68" s="120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20"/>
      <c r="I69" s="120"/>
      <c r="J69" s="120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1"/>
      <c r="I70" s="122"/>
      <c r="J70" s="122"/>
      <c r="K70" s="41"/>
    </row>
    <row r="71" spans="1:12" s="33" customFormat="1" ht="11.25" customHeight="1">
      <c r="A71" s="35"/>
      <c r="B71" s="29"/>
      <c r="C71" s="30"/>
      <c r="D71" s="30"/>
      <c r="E71" s="30"/>
      <c r="F71" s="31"/>
      <c r="G71" s="31"/>
      <c r="H71" s="120"/>
      <c r="I71" s="120"/>
      <c r="J71" s="120"/>
      <c r="K71" s="32"/>
      <c r="L71" s="127"/>
    </row>
    <row r="72" spans="1:11" s="33" customFormat="1" ht="11.25" customHeight="1">
      <c r="A72" s="35" t="s">
        <v>56</v>
      </c>
      <c r="B72" s="29"/>
      <c r="C72" s="30">
        <v>7000</v>
      </c>
      <c r="D72" s="30">
        <v>7450</v>
      </c>
      <c r="E72" s="30">
        <v>7450</v>
      </c>
      <c r="F72" s="31"/>
      <c r="G72" s="31"/>
      <c r="H72" s="120">
        <v>659.787</v>
      </c>
      <c r="I72" s="120">
        <v>711.583</v>
      </c>
      <c r="J72" s="120">
        <v>686.889</v>
      </c>
      <c r="K72" s="32"/>
    </row>
    <row r="73" spans="1:11" s="33" customFormat="1" ht="11.25" customHeight="1">
      <c r="A73" s="35" t="s">
        <v>57</v>
      </c>
      <c r="B73" s="29"/>
      <c r="C73" s="30">
        <v>370</v>
      </c>
      <c r="D73" s="30">
        <v>325</v>
      </c>
      <c r="E73" s="30">
        <v>385</v>
      </c>
      <c r="F73" s="31"/>
      <c r="G73" s="31"/>
      <c r="H73" s="120">
        <v>13.323</v>
      </c>
      <c r="I73" s="120">
        <v>11.925</v>
      </c>
      <c r="J73" s="120">
        <v>11.92499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20"/>
      <c r="I74" s="120"/>
      <c r="J74" s="120"/>
      <c r="K74" s="32"/>
    </row>
    <row r="75" spans="1:11" s="33" customFormat="1" ht="11.25" customHeight="1">
      <c r="A75" s="35" t="s">
        <v>59</v>
      </c>
      <c r="B75" s="29"/>
      <c r="C75" s="30">
        <v>1324</v>
      </c>
      <c r="D75" s="30">
        <v>1324</v>
      </c>
      <c r="E75" s="30">
        <v>1382</v>
      </c>
      <c r="F75" s="31"/>
      <c r="G75" s="31"/>
      <c r="H75" s="120">
        <v>134.337</v>
      </c>
      <c r="I75" s="120">
        <v>134.33695799999998</v>
      </c>
      <c r="J75" s="120">
        <v>140.97921599999998</v>
      </c>
      <c r="K75" s="32"/>
    </row>
    <row r="76" spans="1:11" s="33" customFormat="1" ht="11.25" customHeight="1">
      <c r="A76" s="35" t="s">
        <v>60</v>
      </c>
      <c r="B76" s="29"/>
      <c r="C76" s="30">
        <v>15</v>
      </c>
      <c r="D76" s="30">
        <v>17</v>
      </c>
      <c r="E76" s="30">
        <v>10</v>
      </c>
      <c r="F76" s="31"/>
      <c r="G76" s="31"/>
      <c r="H76" s="120">
        <v>0.525</v>
      </c>
      <c r="I76" s="120">
        <v>0.595</v>
      </c>
      <c r="J76" s="120">
        <v>0.3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20"/>
      <c r="I77" s="120"/>
      <c r="J77" s="120"/>
      <c r="K77" s="32"/>
    </row>
    <row r="78" spans="1:11" s="33" customFormat="1" ht="11.25" customHeight="1">
      <c r="A78" s="35" t="s">
        <v>62</v>
      </c>
      <c r="B78" s="29"/>
      <c r="C78" s="30">
        <v>372</v>
      </c>
      <c r="D78" s="30">
        <v>400</v>
      </c>
      <c r="E78" s="30">
        <v>370</v>
      </c>
      <c r="F78" s="31"/>
      <c r="G78" s="31"/>
      <c r="H78" s="120">
        <v>25.015</v>
      </c>
      <c r="I78" s="120">
        <v>29.232</v>
      </c>
      <c r="J78" s="120">
        <v>25.9</v>
      </c>
      <c r="K78" s="32"/>
    </row>
    <row r="79" spans="1:11" s="33" customFormat="1" ht="11.25" customHeight="1">
      <c r="A79" s="35" t="s">
        <v>63</v>
      </c>
      <c r="B79" s="29"/>
      <c r="C79" s="30">
        <v>45</v>
      </c>
      <c r="D79" s="30">
        <v>45</v>
      </c>
      <c r="E79" s="30">
        <v>45</v>
      </c>
      <c r="F79" s="31"/>
      <c r="G79" s="31"/>
      <c r="H79" s="120">
        <v>3.823</v>
      </c>
      <c r="I79" s="120">
        <v>4.25</v>
      </c>
      <c r="J79" s="120">
        <v>3.825</v>
      </c>
      <c r="K79" s="32"/>
    </row>
    <row r="80" spans="1:11" s="42" customFormat="1" ht="11.25" customHeight="1">
      <c r="A80" s="43" t="s">
        <v>64</v>
      </c>
      <c r="B80" s="37"/>
      <c r="C80" s="38">
        <v>9126</v>
      </c>
      <c r="D80" s="38">
        <v>9561</v>
      </c>
      <c r="E80" s="38">
        <v>9642</v>
      </c>
      <c r="F80" s="39">
        <f>IF(D80&gt;0,100*E80/D80,0)</f>
        <v>100.84719171634767</v>
      </c>
      <c r="G80" s="40"/>
      <c r="H80" s="121">
        <v>836.81</v>
      </c>
      <c r="I80" s="122">
        <v>891.9219579999999</v>
      </c>
      <c r="J80" s="122">
        <v>869.8182059999999</v>
      </c>
      <c r="K80" s="41">
        <f>IF(I80&gt;0,100*J80/I80,0)</f>
        <v>97.52178407519372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0"/>
      <c r="I81" s="120"/>
      <c r="J81" s="120"/>
      <c r="K81" s="32"/>
    </row>
    <row r="82" spans="1:11" s="33" customFormat="1" ht="11.25" customHeight="1">
      <c r="A82" s="35" t="s">
        <v>65</v>
      </c>
      <c r="B82" s="29"/>
      <c r="C82" s="30">
        <v>319</v>
      </c>
      <c r="D82" s="30">
        <v>319</v>
      </c>
      <c r="E82" s="30">
        <v>328</v>
      </c>
      <c r="F82" s="31"/>
      <c r="G82" s="31"/>
      <c r="H82" s="120">
        <v>35.356</v>
      </c>
      <c r="I82" s="120">
        <v>35.042</v>
      </c>
      <c r="J82" s="120">
        <v>36.351</v>
      </c>
      <c r="K82" s="32"/>
    </row>
    <row r="83" spans="1:11" s="33" customFormat="1" ht="11.25" customHeight="1">
      <c r="A83" s="35" t="s">
        <v>66</v>
      </c>
      <c r="B83" s="29"/>
      <c r="C83" s="30">
        <v>95</v>
      </c>
      <c r="D83" s="30">
        <v>87</v>
      </c>
      <c r="E83" s="30">
        <v>95</v>
      </c>
      <c r="F83" s="31"/>
      <c r="G83" s="31"/>
      <c r="H83" s="120">
        <v>8.199</v>
      </c>
      <c r="I83" s="120">
        <v>5.9</v>
      </c>
      <c r="J83" s="120">
        <v>6.443</v>
      </c>
      <c r="K83" s="32"/>
    </row>
    <row r="84" spans="1:11" s="42" customFormat="1" ht="11.25" customHeight="1">
      <c r="A84" s="36" t="s">
        <v>67</v>
      </c>
      <c r="B84" s="37"/>
      <c r="C84" s="38">
        <v>414</v>
      </c>
      <c r="D84" s="38">
        <v>406</v>
      </c>
      <c r="E84" s="38">
        <v>423</v>
      </c>
      <c r="F84" s="39">
        <f>IF(D84&gt;0,100*E84/D84,0)</f>
        <v>104.1871921182266</v>
      </c>
      <c r="G84" s="40"/>
      <c r="H84" s="121">
        <v>43.555</v>
      </c>
      <c r="I84" s="122">
        <v>40.942</v>
      </c>
      <c r="J84" s="122">
        <v>42.794</v>
      </c>
      <c r="K84" s="41">
        <f>IF(I84&gt;0,100*J84/I84,0)</f>
        <v>104.52347222900688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0"/>
      <c r="I85" s="120"/>
      <c r="J85" s="12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3"/>
      <c r="I86" s="124"/>
      <c r="J86" s="124"/>
      <c r="K86" s="50"/>
    </row>
    <row r="87" spans="1:11" s="42" customFormat="1" ht="11.25" customHeight="1">
      <c r="A87" s="51" t="s">
        <v>68</v>
      </c>
      <c r="B87" s="52"/>
      <c r="C87" s="53">
        <v>10825</v>
      </c>
      <c r="D87" s="53">
        <v>11297</v>
      </c>
      <c r="E87" s="53">
        <v>11377</v>
      </c>
      <c r="F87" s="54">
        <f>IF(D87&gt;0,100*E87/D87,0)</f>
        <v>100.70815260688678</v>
      </c>
      <c r="G87" s="40"/>
      <c r="H87" s="125">
        <v>1017.8859999999999</v>
      </c>
      <c r="I87" s="126">
        <v>1084.571958</v>
      </c>
      <c r="J87" s="126">
        <v>1047.4062059999999</v>
      </c>
      <c r="K87" s="54">
        <f>IF(I87&gt;0,100*J87/I87,0)</f>
        <v>96.57323317960983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3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="70" zoomScaleNormal="90" zoomScaleSheetLayoutView="70" zoomScalePageLayoutView="0" workbookViewId="0" topLeftCell="A1">
      <selection activeCell="K75" sqref="K7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281</v>
      </c>
      <c r="B2" s="4"/>
      <c r="C2" s="4"/>
      <c r="D2" s="4"/>
      <c r="E2" s="5"/>
      <c r="F2" s="4"/>
      <c r="G2" s="4"/>
      <c r="H2" s="4"/>
      <c r="I2" s="6"/>
      <c r="J2" s="200" t="s">
        <v>70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4" t="s">
        <v>3</v>
      </c>
      <c r="D4" s="195"/>
      <c r="E4" s="195"/>
      <c r="F4" s="196"/>
      <c r="G4" s="9"/>
      <c r="H4" s="197" t="s">
        <v>4</v>
      </c>
      <c r="I4" s="198"/>
      <c r="J4" s="198"/>
      <c r="K4" s="19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254</v>
      </c>
      <c r="D7" s="21" t="s">
        <v>7</v>
      </c>
      <c r="E7" s="21">
        <v>2</v>
      </c>
      <c r="F7" s="22" t="str">
        <f>CONCATENATE(D6,"=100")</f>
        <v>2016=100</v>
      </c>
      <c r="G7" s="23"/>
      <c r="H7" s="20" t="s">
        <v>254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0"/>
      <c r="I9" s="120"/>
      <c r="J9" s="120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0"/>
      <c r="I10" s="120"/>
      <c r="J10" s="120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20"/>
      <c r="I11" s="120"/>
      <c r="J11" s="120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20"/>
      <c r="I12" s="120"/>
      <c r="J12" s="120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1"/>
      <c r="I13" s="122"/>
      <c r="J13" s="12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0"/>
      <c r="I14" s="120"/>
      <c r="J14" s="120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1"/>
      <c r="I15" s="122"/>
      <c r="J15" s="12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0"/>
      <c r="I16" s="120"/>
      <c r="J16" s="120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1"/>
      <c r="I17" s="122"/>
      <c r="J17" s="12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0"/>
      <c r="I18" s="120"/>
      <c r="J18" s="120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20"/>
      <c r="I19" s="120"/>
      <c r="J19" s="120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0"/>
      <c r="I20" s="120"/>
      <c r="J20" s="120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0"/>
      <c r="I21" s="120"/>
      <c r="J21" s="120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1"/>
      <c r="I22" s="122"/>
      <c r="J22" s="12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0"/>
      <c r="I23" s="120"/>
      <c r="J23" s="120"/>
      <c r="K23" s="32"/>
    </row>
    <row r="24" spans="1:11" s="42" customFormat="1" ht="11.25" customHeight="1">
      <c r="A24" s="36" t="s">
        <v>19</v>
      </c>
      <c r="B24" s="37"/>
      <c r="C24" s="38">
        <v>1977</v>
      </c>
      <c r="D24" s="38">
        <v>2122</v>
      </c>
      <c r="E24" s="38">
        <v>2200</v>
      </c>
      <c r="F24" s="39">
        <f>IF(D24&gt;0,100*E24/D24,0)</f>
        <v>103.67577756833177</v>
      </c>
      <c r="G24" s="40"/>
      <c r="H24" s="121">
        <v>158.025</v>
      </c>
      <c r="I24" s="122">
        <v>174.075</v>
      </c>
      <c r="J24" s="12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0"/>
      <c r="I25" s="120"/>
      <c r="J25" s="120"/>
      <c r="K25" s="32"/>
    </row>
    <row r="26" spans="1:11" s="42" customFormat="1" ht="11.25" customHeight="1">
      <c r="A26" s="36" t="s">
        <v>20</v>
      </c>
      <c r="B26" s="37"/>
      <c r="C26" s="38">
        <v>90</v>
      </c>
      <c r="D26" s="38">
        <v>40</v>
      </c>
      <c r="E26" s="38">
        <v>50</v>
      </c>
      <c r="F26" s="39">
        <f>IF(D26&gt;0,100*E26/D26,0)</f>
        <v>125</v>
      </c>
      <c r="G26" s="40"/>
      <c r="H26" s="121">
        <v>6.75</v>
      </c>
      <c r="I26" s="122">
        <v>3.2</v>
      </c>
      <c r="J26" s="12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0"/>
      <c r="I27" s="120"/>
      <c r="J27" s="120"/>
      <c r="K27" s="32"/>
    </row>
    <row r="28" spans="1:11" s="33" customFormat="1" ht="11.25" customHeight="1">
      <c r="A28" s="35" t="s">
        <v>21</v>
      </c>
      <c r="B28" s="29"/>
      <c r="C28" s="30">
        <v>12</v>
      </c>
      <c r="D28" s="30">
        <v>25</v>
      </c>
      <c r="E28" s="30">
        <v>12</v>
      </c>
      <c r="F28" s="31"/>
      <c r="G28" s="31"/>
      <c r="H28" s="120">
        <v>0.277</v>
      </c>
      <c r="I28" s="120">
        <v>1.75</v>
      </c>
      <c r="J28" s="120"/>
      <c r="K28" s="32"/>
    </row>
    <row r="29" spans="1:11" s="33" customFormat="1" ht="11.25" customHeight="1">
      <c r="A29" s="35" t="s">
        <v>22</v>
      </c>
      <c r="B29" s="29"/>
      <c r="C29" s="30">
        <v>1</v>
      </c>
      <c r="D29" s="30">
        <v>1</v>
      </c>
      <c r="E29" s="30"/>
      <c r="F29" s="31"/>
      <c r="G29" s="31"/>
      <c r="H29" s="120">
        <v>0.035</v>
      </c>
      <c r="I29" s="120">
        <v>0.04</v>
      </c>
      <c r="J29" s="120"/>
      <c r="K29" s="32"/>
    </row>
    <row r="30" spans="1:11" s="33" customFormat="1" ht="11.25" customHeight="1">
      <c r="A30" s="35" t="s">
        <v>23</v>
      </c>
      <c r="B30" s="29"/>
      <c r="C30" s="30">
        <v>538</v>
      </c>
      <c r="D30" s="30">
        <v>545</v>
      </c>
      <c r="E30" s="30">
        <v>600</v>
      </c>
      <c r="F30" s="31"/>
      <c r="G30" s="31"/>
      <c r="H30" s="120">
        <v>43.195</v>
      </c>
      <c r="I30" s="120">
        <v>42.64</v>
      </c>
      <c r="J30" s="120"/>
      <c r="K30" s="32"/>
    </row>
    <row r="31" spans="1:11" s="42" customFormat="1" ht="11.25" customHeight="1">
      <c r="A31" s="43" t="s">
        <v>24</v>
      </c>
      <c r="B31" s="37"/>
      <c r="C31" s="38">
        <v>551</v>
      </c>
      <c r="D31" s="38">
        <v>571</v>
      </c>
      <c r="E31" s="38">
        <v>612</v>
      </c>
      <c r="F31" s="39">
        <f>IF(D31&gt;0,100*E31/D31,0)</f>
        <v>107.18038528896672</v>
      </c>
      <c r="G31" s="40"/>
      <c r="H31" s="121">
        <v>43.507</v>
      </c>
      <c r="I31" s="122">
        <v>44.43</v>
      </c>
      <c r="J31" s="12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0"/>
      <c r="I32" s="120"/>
      <c r="J32" s="120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20"/>
      <c r="I33" s="120"/>
      <c r="J33" s="120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20"/>
      <c r="I34" s="120"/>
      <c r="J34" s="120"/>
      <c r="K34" s="32"/>
    </row>
    <row r="35" spans="1:11" s="33" customFormat="1" ht="11.25" customHeight="1">
      <c r="A35" s="35" t="s">
        <v>27</v>
      </c>
      <c r="B35" s="29"/>
      <c r="C35" s="30">
        <v>50</v>
      </c>
      <c r="D35" s="30">
        <v>50</v>
      </c>
      <c r="E35" s="30">
        <v>20</v>
      </c>
      <c r="F35" s="31"/>
      <c r="G35" s="31"/>
      <c r="H35" s="120">
        <v>1.25</v>
      </c>
      <c r="I35" s="120">
        <v>1.25</v>
      </c>
      <c r="J35" s="120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20"/>
      <c r="I36" s="120"/>
      <c r="J36" s="120"/>
      <c r="K36" s="32"/>
    </row>
    <row r="37" spans="1:11" s="42" customFormat="1" ht="11.25" customHeight="1">
      <c r="A37" s="36" t="s">
        <v>29</v>
      </c>
      <c r="B37" s="37"/>
      <c r="C37" s="38">
        <v>50</v>
      </c>
      <c r="D37" s="38">
        <v>50</v>
      </c>
      <c r="E37" s="38">
        <v>20</v>
      </c>
      <c r="F37" s="39">
        <f>IF(D37&gt;0,100*E37/D37,0)</f>
        <v>40</v>
      </c>
      <c r="G37" s="40"/>
      <c r="H37" s="121">
        <v>1.25</v>
      </c>
      <c r="I37" s="122">
        <v>1.25</v>
      </c>
      <c r="J37" s="12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0"/>
      <c r="I38" s="120"/>
      <c r="J38" s="120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21"/>
      <c r="I39" s="122"/>
      <c r="J39" s="12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0"/>
      <c r="I40" s="120"/>
      <c r="J40" s="120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20"/>
      <c r="I41" s="120"/>
      <c r="J41" s="120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20"/>
      <c r="I42" s="120"/>
      <c r="J42" s="120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20"/>
      <c r="I43" s="120"/>
      <c r="J43" s="120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20"/>
      <c r="I44" s="120"/>
      <c r="J44" s="120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20"/>
      <c r="I45" s="120"/>
      <c r="J45" s="120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20"/>
      <c r="I46" s="120"/>
      <c r="J46" s="120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20"/>
      <c r="I47" s="120"/>
      <c r="J47" s="120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20"/>
      <c r="I48" s="120"/>
      <c r="J48" s="120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20"/>
      <c r="I49" s="120"/>
      <c r="J49" s="120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21"/>
      <c r="I50" s="122"/>
      <c r="J50" s="12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0"/>
      <c r="I51" s="120"/>
      <c r="J51" s="120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1"/>
      <c r="I52" s="122"/>
      <c r="J52" s="12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0"/>
      <c r="I53" s="120"/>
      <c r="J53" s="120"/>
      <c r="K53" s="32"/>
    </row>
    <row r="54" spans="1:11" s="33" customFormat="1" ht="11.25" customHeight="1">
      <c r="A54" s="35" t="s">
        <v>42</v>
      </c>
      <c r="B54" s="29"/>
      <c r="C54" s="30">
        <v>173</v>
      </c>
      <c r="D54" s="30">
        <v>143</v>
      </c>
      <c r="E54" s="30">
        <v>150</v>
      </c>
      <c r="F54" s="31"/>
      <c r="G54" s="31"/>
      <c r="H54" s="120">
        <v>14.186</v>
      </c>
      <c r="I54" s="120">
        <v>11.583</v>
      </c>
      <c r="J54" s="120"/>
      <c r="K54" s="32"/>
    </row>
    <row r="55" spans="1:11" s="33" customFormat="1" ht="11.25" customHeight="1">
      <c r="A55" s="35" t="s">
        <v>43</v>
      </c>
      <c r="B55" s="29"/>
      <c r="C55" s="30">
        <v>210</v>
      </c>
      <c r="D55" s="30">
        <v>226</v>
      </c>
      <c r="E55" s="30">
        <v>226</v>
      </c>
      <c r="F55" s="31"/>
      <c r="G55" s="31"/>
      <c r="H55" s="120">
        <v>17.85</v>
      </c>
      <c r="I55" s="120">
        <v>19.21</v>
      </c>
      <c r="J55" s="120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20"/>
      <c r="I56" s="120"/>
      <c r="J56" s="120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20"/>
      <c r="I57" s="120"/>
      <c r="J57" s="120"/>
      <c r="K57" s="32"/>
    </row>
    <row r="58" spans="1:11" s="33" customFormat="1" ht="11.25" customHeight="1">
      <c r="A58" s="35" t="s">
        <v>46</v>
      </c>
      <c r="B58" s="29"/>
      <c r="C58" s="30">
        <v>562</v>
      </c>
      <c r="D58" s="30">
        <v>480</v>
      </c>
      <c r="E58" s="30">
        <v>484</v>
      </c>
      <c r="F58" s="31"/>
      <c r="G58" s="31"/>
      <c r="H58" s="120">
        <v>39.78</v>
      </c>
      <c r="I58" s="120">
        <v>37.68</v>
      </c>
      <c r="J58" s="120"/>
      <c r="K58" s="32"/>
    </row>
    <row r="59" spans="1:11" s="42" customFormat="1" ht="11.25" customHeight="1">
      <c r="A59" s="36" t="s">
        <v>47</v>
      </c>
      <c r="B59" s="37"/>
      <c r="C59" s="38">
        <v>945</v>
      </c>
      <c r="D59" s="38">
        <v>849</v>
      </c>
      <c r="E59" s="38">
        <v>860</v>
      </c>
      <c r="F59" s="39">
        <f>IF(D59&gt;0,100*E59/D59,0)</f>
        <v>101.29564193168433</v>
      </c>
      <c r="G59" s="40"/>
      <c r="H59" s="121">
        <v>71.816</v>
      </c>
      <c r="I59" s="122">
        <v>68.473</v>
      </c>
      <c r="J59" s="12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0"/>
      <c r="I60" s="120"/>
      <c r="J60" s="120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20"/>
      <c r="I61" s="120"/>
      <c r="J61" s="120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20"/>
      <c r="I62" s="120"/>
      <c r="J62" s="120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20"/>
      <c r="I63" s="120"/>
      <c r="J63" s="120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21"/>
      <c r="I64" s="122"/>
      <c r="J64" s="12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0"/>
      <c r="I65" s="120"/>
      <c r="J65" s="120"/>
      <c r="K65" s="32"/>
    </row>
    <row r="66" spans="1:11" s="42" customFormat="1" ht="11.25" customHeight="1">
      <c r="A66" s="36" t="s">
        <v>52</v>
      </c>
      <c r="B66" s="37"/>
      <c r="C66" s="38">
        <v>195</v>
      </c>
      <c r="D66" s="38">
        <v>22</v>
      </c>
      <c r="E66" s="38">
        <v>22</v>
      </c>
      <c r="F66" s="39">
        <f>IF(D66&gt;0,100*E66/D66,0)</f>
        <v>100</v>
      </c>
      <c r="G66" s="40"/>
      <c r="H66" s="121">
        <v>6.282</v>
      </c>
      <c r="I66" s="122">
        <v>1.65</v>
      </c>
      <c r="J66" s="12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0"/>
      <c r="I67" s="120"/>
      <c r="J67" s="120"/>
      <c r="K67" s="32"/>
    </row>
    <row r="68" spans="1:11" s="33" customFormat="1" ht="11.25" customHeight="1">
      <c r="A68" s="35" t="s">
        <v>53</v>
      </c>
      <c r="B68" s="29"/>
      <c r="C68" s="30">
        <v>19850</v>
      </c>
      <c r="D68" s="30">
        <v>21500</v>
      </c>
      <c r="E68" s="30">
        <v>21500</v>
      </c>
      <c r="F68" s="31"/>
      <c r="G68" s="31"/>
      <c r="H68" s="120">
        <v>1726</v>
      </c>
      <c r="I68" s="120">
        <v>1569.3</v>
      </c>
      <c r="J68" s="120"/>
      <c r="K68" s="32"/>
    </row>
    <row r="69" spans="1:11" s="33" customFormat="1" ht="11.25" customHeight="1">
      <c r="A69" s="35" t="s">
        <v>54</v>
      </c>
      <c r="B69" s="29"/>
      <c r="C69" s="30">
        <v>2650</v>
      </c>
      <c r="D69" s="30">
        <v>2800</v>
      </c>
      <c r="E69" s="30">
        <v>2800</v>
      </c>
      <c r="F69" s="31"/>
      <c r="G69" s="31"/>
      <c r="H69" s="120">
        <v>227</v>
      </c>
      <c r="I69" s="120">
        <v>203</v>
      </c>
      <c r="J69" s="120"/>
      <c r="K69" s="32"/>
    </row>
    <row r="70" spans="1:11" s="42" customFormat="1" ht="11.25" customHeight="1">
      <c r="A70" s="36" t="s">
        <v>55</v>
      </c>
      <c r="B70" s="37"/>
      <c r="C70" s="38">
        <v>22500</v>
      </c>
      <c r="D70" s="38">
        <v>24300</v>
      </c>
      <c r="E70" s="38">
        <v>24300</v>
      </c>
      <c r="F70" s="39">
        <f>IF(D70&gt;0,100*E70/D70,0)</f>
        <v>100</v>
      </c>
      <c r="G70" s="40"/>
      <c r="H70" s="121">
        <v>1953</v>
      </c>
      <c r="I70" s="122">
        <v>1772.3</v>
      </c>
      <c r="J70" s="12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0"/>
      <c r="I71" s="120"/>
      <c r="J71" s="120"/>
      <c r="K71" s="32"/>
    </row>
    <row r="72" spans="1:11" s="33" customFormat="1" ht="11.25" customHeight="1">
      <c r="A72" s="35" t="s">
        <v>56</v>
      </c>
      <c r="B72" s="29"/>
      <c r="C72" s="30">
        <v>10</v>
      </c>
      <c r="D72" s="30">
        <v>5</v>
      </c>
      <c r="E72" s="30">
        <v>5</v>
      </c>
      <c r="F72" s="31"/>
      <c r="G72" s="31"/>
      <c r="H72" s="120">
        <v>0.5</v>
      </c>
      <c r="I72" s="120">
        <v>0.25</v>
      </c>
      <c r="J72" s="120"/>
      <c r="K72" s="32"/>
    </row>
    <row r="73" spans="1:11" s="33" customFormat="1" ht="11.25" customHeight="1">
      <c r="A73" s="35" t="s">
        <v>57</v>
      </c>
      <c r="B73" s="29"/>
      <c r="C73" s="30">
        <v>422</v>
      </c>
      <c r="D73" s="30">
        <v>450</v>
      </c>
      <c r="E73" s="30">
        <v>1019</v>
      </c>
      <c r="F73" s="31"/>
      <c r="G73" s="31"/>
      <c r="H73" s="120">
        <v>9.95</v>
      </c>
      <c r="I73" s="120">
        <v>12.2</v>
      </c>
      <c r="J73" s="120"/>
      <c r="K73" s="32"/>
    </row>
    <row r="74" spans="1:11" s="33" customFormat="1" ht="11.25" customHeight="1">
      <c r="A74" s="35" t="s">
        <v>58</v>
      </c>
      <c r="B74" s="29"/>
      <c r="C74" s="30">
        <v>58</v>
      </c>
      <c r="D74" s="30">
        <v>58</v>
      </c>
      <c r="E74" s="30"/>
      <c r="F74" s="31"/>
      <c r="G74" s="31"/>
      <c r="H74" s="120">
        <v>2.03</v>
      </c>
      <c r="I74" s="120">
        <v>2.03</v>
      </c>
      <c r="J74" s="120"/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20"/>
      <c r="I75" s="120"/>
      <c r="J75" s="120"/>
      <c r="K75" s="32"/>
    </row>
    <row r="76" spans="1:11" s="33" customFormat="1" ht="11.25" customHeight="1">
      <c r="A76" s="35" t="s">
        <v>60</v>
      </c>
      <c r="B76" s="29"/>
      <c r="C76" s="30">
        <v>32</v>
      </c>
      <c r="D76" s="30">
        <v>51</v>
      </c>
      <c r="E76" s="30">
        <v>30</v>
      </c>
      <c r="F76" s="31"/>
      <c r="G76" s="31"/>
      <c r="H76" s="120">
        <v>3.296</v>
      </c>
      <c r="I76" s="120">
        <v>3.72</v>
      </c>
      <c r="J76" s="120"/>
      <c r="K76" s="32"/>
    </row>
    <row r="77" spans="1:11" s="33" customFormat="1" ht="11.25" customHeight="1">
      <c r="A77" s="35" t="s">
        <v>61</v>
      </c>
      <c r="B77" s="29"/>
      <c r="C77" s="30">
        <v>28</v>
      </c>
      <c r="D77" s="30">
        <v>35</v>
      </c>
      <c r="E77" s="30">
        <v>25</v>
      </c>
      <c r="F77" s="31"/>
      <c r="G77" s="31"/>
      <c r="H77" s="120">
        <v>1.008</v>
      </c>
      <c r="I77" s="120">
        <v>2.67</v>
      </c>
      <c r="J77" s="120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20"/>
      <c r="I78" s="120"/>
      <c r="J78" s="120"/>
      <c r="K78" s="32"/>
    </row>
    <row r="79" spans="1:11" s="33" customFormat="1" ht="11.25" customHeight="1">
      <c r="A79" s="35" t="s">
        <v>63</v>
      </c>
      <c r="B79" s="29"/>
      <c r="C79" s="30">
        <v>5630</v>
      </c>
      <c r="D79" s="30">
        <v>7399</v>
      </c>
      <c r="E79" s="30">
        <v>7406</v>
      </c>
      <c r="F79" s="31"/>
      <c r="G79" s="31"/>
      <c r="H79" s="120">
        <v>450.4</v>
      </c>
      <c r="I79" s="120">
        <v>719.193</v>
      </c>
      <c r="J79" s="120"/>
      <c r="K79" s="32"/>
    </row>
    <row r="80" spans="1:11" s="42" customFormat="1" ht="11.25" customHeight="1">
      <c r="A80" s="43" t="s">
        <v>64</v>
      </c>
      <c r="B80" s="37"/>
      <c r="C80" s="38">
        <v>6180</v>
      </c>
      <c r="D80" s="38">
        <v>7998</v>
      </c>
      <c r="E80" s="38">
        <v>8485</v>
      </c>
      <c r="F80" s="39">
        <f>IF(D80&gt;0,100*E80/D80,0)</f>
        <v>106.08902225556389</v>
      </c>
      <c r="G80" s="40"/>
      <c r="H80" s="121">
        <v>467.18399999999997</v>
      </c>
      <c r="I80" s="122">
        <v>740.063</v>
      </c>
      <c r="J80" s="12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0"/>
      <c r="I81" s="120"/>
      <c r="J81" s="120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20"/>
      <c r="I82" s="120"/>
      <c r="J82" s="120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20"/>
      <c r="I83" s="120"/>
      <c r="J83" s="120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1"/>
      <c r="I84" s="122"/>
      <c r="J84" s="12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0"/>
      <c r="I85" s="120"/>
      <c r="J85" s="12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3"/>
      <c r="I86" s="124"/>
      <c r="J86" s="124"/>
      <c r="K86" s="50"/>
    </row>
    <row r="87" spans="1:11" s="42" customFormat="1" ht="11.25" customHeight="1">
      <c r="A87" s="51" t="s">
        <v>68</v>
      </c>
      <c r="B87" s="52"/>
      <c r="C87" s="53">
        <v>32488</v>
      </c>
      <c r="D87" s="53">
        <v>35952</v>
      </c>
      <c r="E87" s="53">
        <v>36549</v>
      </c>
      <c r="F87" s="54">
        <f>IF(D87&gt;0,100*E87/D87,0)</f>
        <v>101.6605473965287</v>
      </c>
      <c r="G87" s="40"/>
      <c r="H87" s="125">
        <v>2707.8140000000003</v>
      </c>
      <c r="I87" s="126">
        <v>2805.441</v>
      </c>
      <c r="J87" s="12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89" spans="1:5" ht="11.25" customHeight="1">
      <c r="A89" s="201" t="s">
        <v>282</v>
      </c>
      <c r="B89" s="201"/>
      <c r="C89" s="201"/>
      <c r="D89" s="201"/>
      <c r="E89" s="201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5">
    <mergeCell ref="A1:K1"/>
    <mergeCell ref="C4:F4"/>
    <mergeCell ref="H4:K4"/>
    <mergeCell ref="J2:K2"/>
    <mergeCell ref="A89:E89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3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="70" zoomScaleNormal="90" zoomScaleSheetLayoutView="70" zoomScalePageLayoutView="0" workbookViewId="0" topLeftCell="A64">
      <selection activeCell="J86" sqref="J86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200" t="s">
        <v>70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4" t="s">
        <v>3</v>
      </c>
      <c r="D4" s="195"/>
      <c r="E4" s="195"/>
      <c r="F4" s="196"/>
      <c r="G4" s="9"/>
      <c r="H4" s="197" t="s">
        <v>4</v>
      </c>
      <c r="I4" s="198"/>
      <c r="J4" s="198"/>
      <c r="K4" s="19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254</v>
      </c>
      <c r="D7" s="21" t="s">
        <v>7</v>
      </c>
      <c r="E7" s="21">
        <v>11</v>
      </c>
      <c r="F7" s="22" t="str">
        <f>CONCATENATE(D6,"=100")</f>
        <v>2016=100</v>
      </c>
      <c r="G7" s="23"/>
      <c r="H7" s="20" t="s">
        <v>254</v>
      </c>
      <c r="I7" s="21" t="s">
        <v>7</v>
      </c>
      <c r="J7" s="21">
        <v>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42</v>
      </c>
      <c r="D9" s="30">
        <v>50</v>
      </c>
      <c r="E9" s="30">
        <v>50</v>
      </c>
      <c r="F9" s="31"/>
      <c r="G9" s="31"/>
      <c r="H9" s="120">
        <v>1.211</v>
      </c>
      <c r="I9" s="120">
        <v>1.285</v>
      </c>
      <c r="J9" s="120">
        <v>1.25</v>
      </c>
      <c r="K9" s="32"/>
    </row>
    <row r="10" spans="1:11" s="33" customFormat="1" ht="11.25" customHeight="1">
      <c r="A10" s="35" t="s">
        <v>9</v>
      </c>
      <c r="B10" s="29"/>
      <c r="C10" s="30">
        <v>7</v>
      </c>
      <c r="D10" s="30">
        <v>7</v>
      </c>
      <c r="E10" s="30">
        <v>7</v>
      </c>
      <c r="F10" s="31"/>
      <c r="G10" s="31"/>
      <c r="H10" s="120">
        <v>0.192</v>
      </c>
      <c r="I10" s="120">
        <v>0.17</v>
      </c>
      <c r="J10" s="120">
        <v>0.168</v>
      </c>
      <c r="K10" s="32"/>
    </row>
    <row r="11" spans="1:11" s="33" customFormat="1" ht="11.25" customHeight="1">
      <c r="A11" s="28" t="s">
        <v>10</v>
      </c>
      <c r="B11" s="29"/>
      <c r="C11" s="30">
        <v>12</v>
      </c>
      <c r="D11" s="30">
        <v>11</v>
      </c>
      <c r="E11" s="30">
        <v>11</v>
      </c>
      <c r="F11" s="31"/>
      <c r="G11" s="31"/>
      <c r="H11" s="120">
        <v>0.284</v>
      </c>
      <c r="I11" s="120">
        <v>0.248</v>
      </c>
      <c r="J11" s="120">
        <v>0.253</v>
      </c>
      <c r="K11" s="32"/>
    </row>
    <row r="12" spans="1:11" s="33" customFormat="1" ht="11.25" customHeight="1">
      <c r="A12" s="35" t="s">
        <v>11</v>
      </c>
      <c r="B12" s="29"/>
      <c r="C12" s="30">
        <v>23</v>
      </c>
      <c r="D12" s="30">
        <v>24</v>
      </c>
      <c r="E12" s="30">
        <v>22</v>
      </c>
      <c r="F12" s="31"/>
      <c r="G12" s="31"/>
      <c r="H12" s="120">
        <v>0.614</v>
      </c>
      <c r="I12" s="120">
        <v>0.62</v>
      </c>
      <c r="J12" s="120">
        <v>0.484</v>
      </c>
      <c r="K12" s="32"/>
    </row>
    <row r="13" spans="1:11" s="42" customFormat="1" ht="11.25" customHeight="1">
      <c r="A13" s="36" t="s">
        <v>12</v>
      </c>
      <c r="B13" s="37"/>
      <c r="C13" s="38">
        <v>84</v>
      </c>
      <c r="D13" s="38">
        <v>92</v>
      </c>
      <c r="E13" s="38">
        <v>90</v>
      </c>
      <c r="F13" s="39">
        <f>IF(D13&gt;0,100*E13/D13,0)</f>
        <v>97.82608695652173</v>
      </c>
      <c r="G13" s="40"/>
      <c r="H13" s="121">
        <v>2.301</v>
      </c>
      <c r="I13" s="122">
        <v>2.323</v>
      </c>
      <c r="J13" s="122">
        <v>2.155</v>
      </c>
      <c r="K13" s="41">
        <f>IF(I13&gt;0,100*J13/I13,0)</f>
        <v>92.76797244941885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0"/>
      <c r="I14" s="120"/>
      <c r="J14" s="120"/>
      <c r="K14" s="32"/>
    </row>
    <row r="15" spans="1:11" s="42" customFormat="1" ht="11.25" customHeight="1">
      <c r="A15" s="36" t="s">
        <v>13</v>
      </c>
      <c r="B15" s="37"/>
      <c r="C15" s="38">
        <v>3</v>
      </c>
      <c r="D15" s="38">
        <v>3</v>
      </c>
      <c r="E15" s="38">
        <v>5</v>
      </c>
      <c r="F15" s="39">
        <f>IF(D15&gt;0,100*E15/D15,0)</f>
        <v>166.66666666666666</v>
      </c>
      <c r="G15" s="40"/>
      <c r="H15" s="121">
        <v>0.016</v>
      </c>
      <c r="I15" s="122">
        <v>0.016</v>
      </c>
      <c r="J15" s="122">
        <v>0.02</v>
      </c>
      <c r="K15" s="41">
        <f>IF(I15&gt;0,100*J15/I15,0)</f>
        <v>125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0"/>
      <c r="I16" s="120"/>
      <c r="J16" s="120"/>
      <c r="K16" s="32"/>
    </row>
    <row r="17" spans="1:11" s="42" customFormat="1" ht="11.25" customHeight="1">
      <c r="A17" s="36" t="s">
        <v>14</v>
      </c>
      <c r="B17" s="37"/>
      <c r="C17" s="38"/>
      <c r="D17" s="38">
        <v>4</v>
      </c>
      <c r="E17" s="38">
        <v>4</v>
      </c>
      <c r="F17" s="39">
        <f>IF(D17&gt;0,100*E17/D17,0)</f>
        <v>100</v>
      </c>
      <c r="G17" s="40"/>
      <c r="H17" s="121"/>
      <c r="I17" s="122">
        <v>0.044</v>
      </c>
      <c r="J17" s="122">
        <v>0.044</v>
      </c>
      <c r="K17" s="41">
        <f>IF(I17&gt;0,100*J17/I17,0)</f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0"/>
      <c r="I18" s="120"/>
      <c r="J18" s="120"/>
      <c r="K18" s="32"/>
    </row>
    <row r="19" spans="1:11" s="33" customFormat="1" ht="11.25" customHeight="1">
      <c r="A19" s="28" t="s">
        <v>15</v>
      </c>
      <c r="B19" s="29"/>
      <c r="C19" s="30">
        <v>1</v>
      </c>
      <c r="D19" s="30"/>
      <c r="E19" s="30"/>
      <c r="F19" s="31"/>
      <c r="G19" s="31"/>
      <c r="H19" s="120">
        <v>0.006</v>
      </c>
      <c r="I19" s="120"/>
      <c r="J19" s="120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0"/>
      <c r="I20" s="120"/>
      <c r="J20" s="120"/>
      <c r="K20" s="32"/>
    </row>
    <row r="21" spans="1:11" s="33" customFormat="1" ht="11.25" customHeight="1">
      <c r="A21" s="35" t="s">
        <v>17</v>
      </c>
      <c r="B21" s="29"/>
      <c r="C21" s="30">
        <v>2</v>
      </c>
      <c r="D21" s="30"/>
      <c r="E21" s="30"/>
      <c r="F21" s="31"/>
      <c r="G21" s="31"/>
      <c r="H21" s="120">
        <v>0.01</v>
      </c>
      <c r="I21" s="120"/>
      <c r="J21" s="120"/>
      <c r="K21" s="32"/>
    </row>
    <row r="22" spans="1:11" s="42" customFormat="1" ht="11.25" customHeight="1">
      <c r="A22" s="36" t="s">
        <v>18</v>
      </c>
      <c r="B22" s="37"/>
      <c r="C22" s="38">
        <v>3</v>
      </c>
      <c r="D22" s="38"/>
      <c r="E22" s="38"/>
      <c r="F22" s="39"/>
      <c r="G22" s="40"/>
      <c r="H22" s="121">
        <v>0.016</v>
      </c>
      <c r="I22" s="122"/>
      <c r="J22" s="12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0"/>
      <c r="I23" s="120"/>
      <c r="J23" s="120"/>
      <c r="K23" s="32"/>
    </row>
    <row r="24" spans="1:11" s="42" customFormat="1" ht="11.25" customHeight="1">
      <c r="A24" s="36" t="s">
        <v>19</v>
      </c>
      <c r="B24" s="37"/>
      <c r="C24" s="38"/>
      <c r="D24" s="38">
        <v>1</v>
      </c>
      <c r="E24" s="38">
        <v>1</v>
      </c>
      <c r="F24" s="39">
        <f>IF(D24&gt;0,100*E24/D24,0)</f>
        <v>100</v>
      </c>
      <c r="G24" s="40"/>
      <c r="H24" s="121"/>
      <c r="I24" s="122">
        <v>0.003</v>
      </c>
      <c r="J24" s="122">
        <v>0.003</v>
      </c>
      <c r="K24" s="41">
        <f>IF(I24&gt;0,100*J24/I24,0)</f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0"/>
      <c r="I25" s="120"/>
      <c r="J25" s="120"/>
      <c r="K25" s="32"/>
    </row>
    <row r="26" spans="1:11" s="42" customFormat="1" ht="11.25" customHeight="1">
      <c r="A26" s="36" t="s">
        <v>20</v>
      </c>
      <c r="B26" s="37"/>
      <c r="C26" s="38">
        <v>1</v>
      </c>
      <c r="D26" s="38">
        <v>1</v>
      </c>
      <c r="E26" s="38">
        <v>1</v>
      </c>
      <c r="F26" s="39">
        <f>IF(D26&gt;0,100*E26/D26,0)</f>
        <v>100</v>
      </c>
      <c r="G26" s="40"/>
      <c r="H26" s="121">
        <v>0.003</v>
      </c>
      <c r="I26" s="122">
        <v>0.002</v>
      </c>
      <c r="J26" s="122">
        <v>0.002</v>
      </c>
      <c r="K26" s="41">
        <f>IF(I26&gt;0,100*J26/I26,0)</f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0"/>
      <c r="I27" s="120"/>
      <c r="J27" s="120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>
        <v>7</v>
      </c>
      <c r="F28" s="31"/>
      <c r="G28" s="31"/>
      <c r="H28" s="120"/>
      <c r="I28" s="120"/>
      <c r="J28" s="120">
        <v>0.168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20"/>
      <c r="I29" s="120"/>
      <c r="J29" s="120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20"/>
      <c r="I30" s="120"/>
      <c r="J30" s="120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>
        <v>7</v>
      </c>
      <c r="F31" s="39"/>
      <c r="G31" s="40"/>
      <c r="H31" s="121"/>
      <c r="I31" s="122"/>
      <c r="J31" s="122">
        <v>0.168</v>
      </c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0"/>
      <c r="I32" s="120"/>
      <c r="J32" s="120"/>
      <c r="K32" s="32"/>
    </row>
    <row r="33" spans="1:11" s="33" customFormat="1" ht="11.25" customHeight="1">
      <c r="A33" s="35" t="s">
        <v>25</v>
      </c>
      <c r="B33" s="29"/>
      <c r="C33" s="30">
        <v>57</v>
      </c>
      <c r="D33" s="30">
        <v>57</v>
      </c>
      <c r="E33" s="30">
        <v>50</v>
      </c>
      <c r="F33" s="31"/>
      <c r="G33" s="31"/>
      <c r="H33" s="120">
        <v>1.883</v>
      </c>
      <c r="I33" s="120">
        <v>1.9</v>
      </c>
      <c r="J33" s="120">
        <v>1.6666666666666665</v>
      </c>
      <c r="K33" s="32"/>
    </row>
    <row r="34" spans="1:11" s="33" customFormat="1" ht="11.25" customHeight="1">
      <c r="A34" s="35" t="s">
        <v>26</v>
      </c>
      <c r="B34" s="29"/>
      <c r="C34" s="30">
        <v>15</v>
      </c>
      <c r="D34" s="30">
        <v>24</v>
      </c>
      <c r="E34" s="30">
        <v>24</v>
      </c>
      <c r="F34" s="31"/>
      <c r="G34" s="31"/>
      <c r="H34" s="120">
        <v>0.479</v>
      </c>
      <c r="I34" s="120">
        <v>0.75</v>
      </c>
      <c r="J34" s="120">
        <v>0.83</v>
      </c>
      <c r="K34" s="32"/>
    </row>
    <row r="35" spans="1:11" s="33" customFormat="1" ht="11.25" customHeight="1">
      <c r="A35" s="35" t="s">
        <v>27</v>
      </c>
      <c r="B35" s="29"/>
      <c r="C35" s="30">
        <v>3</v>
      </c>
      <c r="D35" s="30">
        <v>5</v>
      </c>
      <c r="E35" s="30">
        <v>5</v>
      </c>
      <c r="F35" s="31"/>
      <c r="G35" s="31"/>
      <c r="H35" s="120">
        <v>0.036</v>
      </c>
      <c r="I35" s="120">
        <v>0.06</v>
      </c>
      <c r="J35" s="120">
        <v>0.04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>
        <v>1</v>
      </c>
      <c r="F36" s="31"/>
      <c r="G36" s="31"/>
      <c r="H36" s="120"/>
      <c r="I36" s="120"/>
      <c r="J36" s="120">
        <v>0.002</v>
      </c>
      <c r="K36" s="32"/>
    </row>
    <row r="37" spans="1:11" s="42" customFormat="1" ht="11.25" customHeight="1">
      <c r="A37" s="36" t="s">
        <v>29</v>
      </c>
      <c r="B37" s="37"/>
      <c r="C37" s="38">
        <v>75</v>
      </c>
      <c r="D37" s="38">
        <v>86</v>
      </c>
      <c r="E37" s="38">
        <v>80</v>
      </c>
      <c r="F37" s="39">
        <f>IF(D37&gt;0,100*E37/D37,0)</f>
        <v>93.02325581395348</v>
      </c>
      <c r="G37" s="40"/>
      <c r="H37" s="121">
        <v>2.398</v>
      </c>
      <c r="I37" s="122">
        <v>2.71</v>
      </c>
      <c r="J37" s="122">
        <v>2.5386666666666664</v>
      </c>
      <c r="K37" s="41">
        <f>IF(I37&gt;0,100*J37/I37,0)</f>
        <v>93.67773677736777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0"/>
      <c r="I38" s="120"/>
      <c r="J38" s="120"/>
      <c r="K38" s="32"/>
    </row>
    <row r="39" spans="1:11" s="42" customFormat="1" ht="11.25" customHeight="1">
      <c r="A39" s="36" t="s">
        <v>30</v>
      </c>
      <c r="B39" s="37"/>
      <c r="C39" s="38">
        <v>24</v>
      </c>
      <c r="D39" s="38">
        <v>24</v>
      </c>
      <c r="E39" s="38">
        <v>24</v>
      </c>
      <c r="F39" s="39">
        <f>IF(D39&gt;0,100*E39/D39,0)</f>
        <v>100</v>
      </c>
      <c r="G39" s="40"/>
      <c r="H39" s="121">
        <v>0.289</v>
      </c>
      <c r="I39" s="122">
        <v>0.28</v>
      </c>
      <c r="J39" s="122">
        <v>0.145</v>
      </c>
      <c r="K39" s="41">
        <f>IF(I39&gt;0,100*J39/I39,0)</f>
        <v>51.78571428571428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0"/>
      <c r="I40" s="120"/>
      <c r="J40" s="120"/>
      <c r="K40" s="32"/>
    </row>
    <row r="41" spans="1:11" s="33" customFormat="1" ht="11.25" customHeight="1">
      <c r="A41" s="28" t="s">
        <v>31</v>
      </c>
      <c r="B41" s="29"/>
      <c r="C41" s="30">
        <v>15</v>
      </c>
      <c r="D41" s="30">
        <v>19</v>
      </c>
      <c r="E41" s="30">
        <v>22</v>
      </c>
      <c r="F41" s="31"/>
      <c r="G41" s="31"/>
      <c r="H41" s="120">
        <v>0.248</v>
      </c>
      <c r="I41" s="120">
        <v>0.315</v>
      </c>
      <c r="J41" s="120">
        <v>0.33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20"/>
      <c r="I42" s="120"/>
      <c r="J42" s="120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20"/>
      <c r="I43" s="120"/>
      <c r="J43" s="120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20"/>
      <c r="I44" s="120"/>
      <c r="J44" s="120"/>
      <c r="K44" s="32"/>
    </row>
    <row r="45" spans="1:11" s="33" customFormat="1" ht="11.25" customHeight="1">
      <c r="A45" s="35" t="s">
        <v>35</v>
      </c>
      <c r="B45" s="29"/>
      <c r="C45" s="30">
        <v>4</v>
      </c>
      <c r="D45" s="30">
        <v>4</v>
      </c>
      <c r="E45" s="30">
        <v>2</v>
      </c>
      <c r="F45" s="31"/>
      <c r="G45" s="31"/>
      <c r="H45" s="120">
        <v>0.052</v>
      </c>
      <c r="I45" s="120">
        <v>0.052</v>
      </c>
      <c r="J45" s="120">
        <v>0.026</v>
      </c>
      <c r="K45" s="32"/>
    </row>
    <row r="46" spans="1:11" s="33" customFormat="1" ht="11.25" customHeight="1">
      <c r="A46" s="35" t="s">
        <v>36</v>
      </c>
      <c r="B46" s="29"/>
      <c r="C46" s="30">
        <v>68</v>
      </c>
      <c r="D46" s="30">
        <v>48</v>
      </c>
      <c r="E46" s="30">
        <v>48</v>
      </c>
      <c r="F46" s="31"/>
      <c r="G46" s="31"/>
      <c r="H46" s="120">
        <v>1.088</v>
      </c>
      <c r="I46" s="120">
        <v>0.768</v>
      </c>
      <c r="J46" s="120">
        <v>0.768</v>
      </c>
      <c r="K46" s="32"/>
    </row>
    <row r="47" spans="1:11" s="33" customFormat="1" ht="11.25" customHeight="1">
      <c r="A47" s="35" t="s">
        <v>37</v>
      </c>
      <c r="B47" s="29"/>
      <c r="C47" s="30">
        <v>5</v>
      </c>
      <c r="D47" s="30">
        <v>8</v>
      </c>
      <c r="E47" s="30">
        <v>8</v>
      </c>
      <c r="F47" s="31"/>
      <c r="G47" s="31"/>
      <c r="H47" s="120">
        <v>0.14</v>
      </c>
      <c r="I47" s="120">
        <v>0.208</v>
      </c>
      <c r="J47" s="120">
        <v>0.24</v>
      </c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20"/>
      <c r="I48" s="120"/>
      <c r="J48" s="120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20"/>
      <c r="I49" s="120"/>
      <c r="J49" s="120"/>
      <c r="K49" s="32"/>
    </row>
    <row r="50" spans="1:11" s="42" customFormat="1" ht="11.25" customHeight="1">
      <c r="A50" s="43" t="s">
        <v>40</v>
      </c>
      <c r="B50" s="37"/>
      <c r="C50" s="38">
        <v>92</v>
      </c>
      <c r="D50" s="38">
        <v>79</v>
      </c>
      <c r="E50" s="38">
        <v>80</v>
      </c>
      <c r="F50" s="39">
        <f>IF(D50&gt;0,100*E50/D50,0)</f>
        <v>101.26582278481013</v>
      </c>
      <c r="G50" s="40"/>
      <c r="H50" s="121">
        <v>1.528</v>
      </c>
      <c r="I50" s="122">
        <v>1.343</v>
      </c>
      <c r="J50" s="122">
        <v>1.364</v>
      </c>
      <c r="K50" s="41">
        <f>IF(I50&gt;0,100*J50/I50,0)</f>
        <v>101.56366344005957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0"/>
      <c r="I51" s="120"/>
      <c r="J51" s="120"/>
      <c r="K51" s="32"/>
    </row>
    <row r="52" spans="1:11" s="42" customFormat="1" ht="11.25" customHeight="1">
      <c r="A52" s="36" t="s">
        <v>41</v>
      </c>
      <c r="B52" s="37"/>
      <c r="C52" s="38">
        <v>15</v>
      </c>
      <c r="D52" s="38">
        <v>16</v>
      </c>
      <c r="E52" s="38">
        <v>15</v>
      </c>
      <c r="F52" s="39">
        <f>IF(D52&gt;0,100*E52/D52,0)</f>
        <v>93.75</v>
      </c>
      <c r="G52" s="40"/>
      <c r="H52" s="121">
        <v>0.21</v>
      </c>
      <c r="I52" s="122">
        <v>0.21</v>
      </c>
      <c r="J52" s="122">
        <v>0.21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0"/>
      <c r="I53" s="120"/>
      <c r="J53" s="120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20"/>
      <c r="I54" s="120"/>
      <c r="J54" s="120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20"/>
      <c r="I55" s="120"/>
      <c r="J55" s="120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20"/>
      <c r="I56" s="120"/>
      <c r="J56" s="120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20"/>
      <c r="I57" s="120"/>
      <c r="J57" s="120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20"/>
      <c r="I58" s="120"/>
      <c r="J58" s="120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21"/>
      <c r="I59" s="122"/>
      <c r="J59" s="12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0"/>
      <c r="I60" s="120"/>
      <c r="J60" s="120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20"/>
      <c r="I61" s="120"/>
      <c r="J61" s="120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20"/>
      <c r="I62" s="120"/>
      <c r="J62" s="120"/>
      <c r="K62" s="32"/>
    </row>
    <row r="63" spans="1:11" s="33" customFormat="1" ht="11.25" customHeight="1">
      <c r="A63" s="35" t="s">
        <v>50</v>
      </c>
      <c r="B63" s="29"/>
      <c r="C63" s="30">
        <v>4</v>
      </c>
      <c r="D63" s="30">
        <v>4</v>
      </c>
      <c r="E63" s="30">
        <v>4</v>
      </c>
      <c r="F63" s="31"/>
      <c r="G63" s="31"/>
      <c r="H63" s="120">
        <v>0.116</v>
      </c>
      <c r="I63" s="120">
        <v>0.116</v>
      </c>
      <c r="J63" s="120">
        <v>0.116</v>
      </c>
      <c r="K63" s="32"/>
    </row>
    <row r="64" spans="1:11" s="42" customFormat="1" ht="11.25" customHeight="1">
      <c r="A64" s="36" t="s">
        <v>51</v>
      </c>
      <c r="B64" s="37"/>
      <c r="C64" s="38">
        <v>4</v>
      </c>
      <c r="D64" s="38">
        <v>4</v>
      </c>
      <c r="E64" s="38">
        <v>4</v>
      </c>
      <c r="F64" s="39">
        <f>IF(D64&gt;0,100*E64/D64,0)</f>
        <v>100</v>
      </c>
      <c r="G64" s="40"/>
      <c r="H64" s="121">
        <v>0.116</v>
      </c>
      <c r="I64" s="122">
        <v>0.116</v>
      </c>
      <c r="J64" s="122">
        <v>0.116</v>
      </c>
      <c r="K64" s="41">
        <f>IF(I64&gt;0,100*J64/I64,0)</f>
        <v>100.00000000000001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0"/>
      <c r="I65" s="120"/>
      <c r="J65" s="120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21"/>
      <c r="I66" s="122"/>
      <c r="J66" s="12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0"/>
      <c r="I67" s="120"/>
      <c r="J67" s="120"/>
      <c r="K67" s="32"/>
    </row>
    <row r="68" spans="1:11" s="33" customFormat="1" ht="11.25" customHeight="1">
      <c r="A68" s="35" t="s">
        <v>53</v>
      </c>
      <c r="B68" s="29"/>
      <c r="C68" s="30">
        <v>2</v>
      </c>
      <c r="D68" s="30"/>
      <c r="E68" s="30"/>
      <c r="F68" s="31"/>
      <c r="G68" s="31"/>
      <c r="H68" s="120">
        <v>0.08</v>
      </c>
      <c r="I68" s="120"/>
      <c r="J68" s="120"/>
      <c r="K68" s="32"/>
    </row>
    <row r="69" spans="1:11" s="33" customFormat="1" ht="11.25" customHeight="1">
      <c r="A69" s="35" t="s">
        <v>54</v>
      </c>
      <c r="B69" s="29"/>
      <c r="C69" s="30">
        <v>8</v>
      </c>
      <c r="D69" s="30">
        <v>8</v>
      </c>
      <c r="E69" s="30">
        <v>7</v>
      </c>
      <c r="F69" s="31"/>
      <c r="G69" s="31"/>
      <c r="H69" s="120">
        <v>0.145</v>
      </c>
      <c r="I69" s="120">
        <v>0.15</v>
      </c>
      <c r="J69" s="120">
        <v>0.1</v>
      </c>
      <c r="K69" s="32"/>
    </row>
    <row r="70" spans="1:11" s="42" customFormat="1" ht="11.25" customHeight="1">
      <c r="A70" s="36" t="s">
        <v>55</v>
      </c>
      <c r="B70" s="37"/>
      <c r="C70" s="38">
        <v>10</v>
      </c>
      <c r="D70" s="38">
        <v>8</v>
      </c>
      <c r="E70" s="38">
        <v>7</v>
      </c>
      <c r="F70" s="39">
        <f>IF(D70&gt;0,100*E70/D70,0)</f>
        <v>87.5</v>
      </c>
      <c r="G70" s="40"/>
      <c r="H70" s="121">
        <v>0.225</v>
      </c>
      <c r="I70" s="122">
        <v>0.15</v>
      </c>
      <c r="J70" s="122">
        <v>0.1</v>
      </c>
      <c r="K70" s="41">
        <f>IF(I70&gt;0,100*J70/I70,0)</f>
        <v>66.66666666666667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0"/>
      <c r="I71" s="120"/>
      <c r="J71" s="120"/>
      <c r="K71" s="32"/>
    </row>
    <row r="72" spans="1:11" s="33" customFormat="1" ht="11.25" customHeight="1">
      <c r="A72" s="35" t="s">
        <v>56</v>
      </c>
      <c r="B72" s="29"/>
      <c r="C72" s="30"/>
      <c r="D72" s="30">
        <v>4</v>
      </c>
      <c r="E72" s="30">
        <v>4</v>
      </c>
      <c r="F72" s="31"/>
      <c r="G72" s="31"/>
      <c r="H72" s="120"/>
      <c r="I72" s="120">
        <v>0.144</v>
      </c>
      <c r="J72" s="120">
        <v>0.144</v>
      </c>
      <c r="K72" s="32"/>
    </row>
    <row r="73" spans="1:11" s="33" customFormat="1" ht="11.25" customHeight="1">
      <c r="A73" s="35" t="s">
        <v>57</v>
      </c>
      <c r="B73" s="29"/>
      <c r="C73" s="30">
        <v>10</v>
      </c>
      <c r="D73" s="30">
        <v>12</v>
      </c>
      <c r="E73" s="30">
        <v>12</v>
      </c>
      <c r="F73" s="31"/>
      <c r="G73" s="31"/>
      <c r="H73" s="120">
        <v>0.345</v>
      </c>
      <c r="I73" s="120">
        <v>0.345</v>
      </c>
      <c r="J73" s="120">
        <v>0.575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20"/>
      <c r="I74" s="120"/>
      <c r="J74" s="120"/>
      <c r="K74" s="32"/>
    </row>
    <row r="75" spans="1:11" s="33" customFormat="1" ht="11.25" customHeight="1">
      <c r="A75" s="35" t="s">
        <v>59</v>
      </c>
      <c r="B75" s="29"/>
      <c r="C75" s="30">
        <v>23</v>
      </c>
      <c r="D75" s="30">
        <v>23</v>
      </c>
      <c r="E75" s="30">
        <v>23</v>
      </c>
      <c r="F75" s="31"/>
      <c r="G75" s="31"/>
      <c r="H75" s="120">
        <v>0.268</v>
      </c>
      <c r="I75" s="120">
        <v>0.2676</v>
      </c>
      <c r="J75" s="120">
        <v>0.3206</v>
      </c>
      <c r="K75" s="32"/>
    </row>
    <row r="76" spans="1:11" s="33" customFormat="1" ht="11.25" customHeight="1">
      <c r="A76" s="35" t="s">
        <v>60</v>
      </c>
      <c r="B76" s="29"/>
      <c r="C76" s="30">
        <v>6835</v>
      </c>
      <c r="D76" s="30">
        <v>6400</v>
      </c>
      <c r="E76" s="30">
        <v>6000</v>
      </c>
      <c r="F76" s="31"/>
      <c r="G76" s="31"/>
      <c r="H76" s="120">
        <v>388.891</v>
      </c>
      <c r="I76" s="120">
        <v>366.514</v>
      </c>
      <c r="J76" s="120">
        <v>309.4</v>
      </c>
      <c r="K76" s="32"/>
    </row>
    <row r="77" spans="1:11" s="33" customFormat="1" ht="11.25" customHeight="1">
      <c r="A77" s="35" t="s">
        <v>61</v>
      </c>
      <c r="B77" s="29"/>
      <c r="C77" s="30">
        <v>7</v>
      </c>
      <c r="D77" s="30">
        <v>1</v>
      </c>
      <c r="E77" s="30">
        <v>1</v>
      </c>
      <c r="F77" s="31"/>
      <c r="G77" s="31"/>
      <c r="H77" s="120">
        <v>0.042</v>
      </c>
      <c r="I77" s="120">
        <v>0.006</v>
      </c>
      <c r="J77" s="120">
        <v>0.006</v>
      </c>
      <c r="K77" s="32"/>
    </row>
    <row r="78" spans="1:11" s="33" customFormat="1" ht="11.25" customHeight="1">
      <c r="A78" s="35" t="s">
        <v>62</v>
      </c>
      <c r="B78" s="29"/>
      <c r="C78" s="30">
        <v>9</v>
      </c>
      <c r="D78" s="30">
        <v>8</v>
      </c>
      <c r="E78" s="30">
        <v>7</v>
      </c>
      <c r="F78" s="31"/>
      <c r="G78" s="31"/>
      <c r="H78" s="120">
        <v>0.09</v>
      </c>
      <c r="I78" s="120">
        <v>0.08</v>
      </c>
      <c r="J78" s="120">
        <v>0.073</v>
      </c>
      <c r="K78" s="32"/>
    </row>
    <row r="79" spans="1:11" s="33" customFormat="1" ht="11.25" customHeight="1">
      <c r="A79" s="35" t="s">
        <v>63</v>
      </c>
      <c r="B79" s="29"/>
      <c r="C79" s="30">
        <v>6</v>
      </c>
      <c r="D79" s="30">
        <v>6</v>
      </c>
      <c r="E79" s="30">
        <v>6</v>
      </c>
      <c r="F79" s="31"/>
      <c r="G79" s="31"/>
      <c r="H79" s="120">
        <v>0.225</v>
      </c>
      <c r="I79" s="120">
        <v>0.225</v>
      </c>
      <c r="J79" s="120">
        <v>0.225</v>
      </c>
      <c r="K79" s="32"/>
    </row>
    <row r="80" spans="1:11" s="42" customFormat="1" ht="11.25" customHeight="1">
      <c r="A80" s="43" t="s">
        <v>64</v>
      </c>
      <c r="B80" s="37"/>
      <c r="C80" s="38">
        <v>6890</v>
      </c>
      <c r="D80" s="38">
        <v>6454</v>
      </c>
      <c r="E80" s="38">
        <v>6053</v>
      </c>
      <c r="F80" s="39">
        <f>IF(D80&gt;0,100*E80/D80,0)</f>
        <v>93.78679888441276</v>
      </c>
      <c r="G80" s="40"/>
      <c r="H80" s="121">
        <v>389.861</v>
      </c>
      <c r="I80" s="122">
        <v>367.5816</v>
      </c>
      <c r="J80" s="122">
        <v>310.74359999999996</v>
      </c>
      <c r="K80" s="41">
        <f>IF(I80&gt;0,100*J80/I80,0)</f>
        <v>84.53731089913096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0"/>
      <c r="I81" s="120"/>
      <c r="J81" s="120"/>
      <c r="K81" s="32"/>
    </row>
    <row r="82" spans="1:11" s="33" customFormat="1" ht="11.25" customHeight="1">
      <c r="A82" s="35" t="s">
        <v>65</v>
      </c>
      <c r="B82" s="29"/>
      <c r="C82" s="30">
        <v>32</v>
      </c>
      <c r="D82" s="30">
        <v>32</v>
      </c>
      <c r="E82" s="30">
        <v>32</v>
      </c>
      <c r="F82" s="31"/>
      <c r="G82" s="31"/>
      <c r="H82" s="120">
        <v>1.253</v>
      </c>
      <c r="I82" s="120">
        <v>1.253</v>
      </c>
      <c r="J82" s="120">
        <v>1.253</v>
      </c>
      <c r="K82" s="32"/>
    </row>
    <row r="83" spans="1:11" s="33" customFormat="1" ht="11.25" customHeight="1">
      <c r="A83" s="35" t="s">
        <v>66</v>
      </c>
      <c r="B83" s="29"/>
      <c r="C83" s="30">
        <v>34</v>
      </c>
      <c r="D83" s="30">
        <v>31</v>
      </c>
      <c r="E83" s="30">
        <v>31</v>
      </c>
      <c r="F83" s="31"/>
      <c r="G83" s="31"/>
      <c r="H83" s="120">
        <v>1.001</v>
      </c>
      <c r="I83" s="120">
        <v>0.921</v>
      </c>
      <c r="J83" s="120">
        <v>0.921</v>
      </c>
      <c r="K83" s="32"/>
    </row>
    <row r="84" spans="1:11" s="42" customFormat="1" ht="11.25" customHeight="1">
      <c r="A84" s="36" t="s">
        <v>67</v>
      </c>
      <c r="B84" s="37"/>
      <c r="C84" s="38">
        <v>66</v>
      </c>
      <c r="D84" s="38">
        <v>63</v>
      </c>
      <c r="E84" s="38">
        <v>63</v>
      </c>
      <c r="F84" s="39">
        <f>IF(D84&gt;0,100*E84/D84,0)</f>
        <v>100</v>
      </c>
      <c r="G84" s="40"/>
      <c r="H84" s="121">
        <v>2.2539999999999996</v>
      </c>
      <c r="I84" s="122">
        <v>2.174</v>
      </c>
      <c r="J84" s="122">
        <v>2.174</v>
      </c>
      <c r="K84" s="41">
        <f>IF(I84&gt;0,100*J84/I84,0)</f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0"/>
      <c r="I85" s="120"/>
      <c r="J85" s="12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3"/>
      <c r="I86" s="124"/>
      <c r="J86" s="202" t="s">
        <v>316</v>
      </c>
      <c r="K86" s="50"/>
    </row>
    <row r="87" spans="1:11" s="42" customFormat="1" ht="11.25" customHeight="1">
      <c r="A87" s="51" t="s">
        <v>68</v>
      </c>
      <c r="B87" s="52"/>
      <c r="C87" s="53">
        <v>7267</v>
      </c>
      <c r="D87" s="53">
        <v>6835</v>
      </c>
      <c r="E87" s="53">
        <v>6434</v>
      </c>
      <c r="F87" s="54">
        <f>IF(D87&gt;0,100*E87/D87,0)</f>
        <v>94.13313825896122</v>
      </c>
      <c r="G87" s="40"/>
      <c r="H87" s="125">
        <v>399.217</v>
      </c>
      <c r="I87" s="126">
        <v>376.95259999999996</v>
      </c>
      <c r="J87" s="126">
        <v>319.7832666666666</v>
      </c>
      <c r="K87" s="54">
        <f>IF(I87&gt;0,100*J87/I87,0)</f>
        <v>84.83381376509053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3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="70" zoomScaleNormal="90" zoomScaleSheetLayoutView="70" zoomScalePageLayoutView="0" workbookViewId="0" topLeftCell="A49">
      <selection activeCell="J9" sqref="J9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200" t="s">
        <v>70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4" t="s">
        <v>3</v>
      </c>
      <c r="D4" s="195"/>
      <c r="E4" s="195"/>
      <c r="F4" s="196"/>
      <c r="G4" s="9"/>
      <c r="H4" s="197" t="s">
        <v>4</v>
      </c>
      <c r="I4" s="198"/>
      <c r="J4" s="198"/>
      <c r="K4" s="19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 t="s">
        <v>254</v>
      </c>
      <c r="D7" s="21" t="s">
        <v>254</v>
      </c>
      <c r="E7" s="21">
        <v>1</v>
      </c>
      <c r="F7" s="22" t="str">
        <f>CONCATENATE(D6,"=100")</f>
        <v>2015=100</v>
      </c>
      <c r="G7" s="23"/>
      <c r="H7" s="20" t="s">
        <v>254</v>
      </c>
      <c r="I7" s="21" t="s">
        <v>254</v>
      </c>
      <c r="J7" s="21">
        <v>2</v>
      </c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0"/>
      <c r="I9" s="120"/>
      <c r="J9" s="120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0"/>
      <c r="I10" s="120"/>
      <c r="J10" s="120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20"/>
      <c r="I11" s="120"/>
      <c r="J11" s="120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20"/>
      <c r="I12" s="120"/>
      <c r="J12" s="120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1"/>
      <c r="I13" s="122"/>
      <c r="J13" s="12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0"/>
      <c r="I14" s="120"/>
      <c r="J14" s="120"/>
      <c r="K14" s="32"/>
    </row>
    <row r="15" spans="1:11" s="42" customFormat="1" ht="11.25" customHeight="1">
      <c r="A15" s="36" t="s">
        <v>13</v>
      </c>
      <c r="B15" s="37"/>
      <c r="C15" s="38">
        <v>1</v>
      </c>
      <c r="D15" s="38">
        <v>1</v>
      </c>
      <c r="E15" s="38">
        <v>1</v>
      </c>
      <c r="F15" s="39">
        <f>IF(D15&gt;0,100*E15/D15,0)</f>
        <v>100</v>
      </c>
      <c r="G15" s="40"/>
      <c r="H15" s="121">
        <v>0.01</v>
      </c>
      <c r="I15" s="122">
        <v>0.01</v>
      </c>
      <c r="J15" s="122">
        <v>0.01</v>
      </c>
      <c r="K15" s="41">
        <f>IF(I15&gt;0,100*J15/I15,0)</f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0"/>
      <c r="I16" s="120"/>
      <c r="J16" s="120"/>
      <c r="K16" s="32"/>
    </row>
    <row r="17" spans="1:11" s="42" customFormat="1" ht="11.25" customHeight="1">
      <c r="A17" s="36" t="s">
        <v>14</v>
      </c>
      <c r="B17" s="37"/>
      <c r="C17" s="38">
        <v>2</v>
      </c>
      <c r="D17" s="38"/>
      <c r="E17" s="38"/>
      <c r="F17" s="39"/>
      <c r="G17" s="40"/>
      <c r="H17" s="121">
        <v>0.026</v>
      </c>
      <c r="I17" s="122"/>
      <c r="J17" s="12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0"/>
      <c r="I18" s="120"/>
      <c r="J18" s="120"/>
      <c r="K18" s="32"/>
    </row>
    <row r="19" spans="1:11" s="33" customFormat="1" ht="11.25" customHeight="1">
      <c r="A19" s="28" t="s">
        <v>15</v>
      </c>
      <c r="B19" s="29"/>
      <c r="C19" s="30">
        <v>1</v>
      </c>
      <c r="D19" s="30">
        <v>1</v>
      </c>
      <c r="E19" s="30">
        <v>1</v>
      </c>
      <c r="F19" s="31"/>
      <c r="G19" s="31"/>
      <c r="H19" s="120">
        <v>0.011</v>
      </c>
      <c r="I19" s="120">
        <v>0.011</v>
      </c>
      <c r="J19" s="120">
        <v>0.011</v>
      </c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0"/>
      <c r="I20" s="120"/>
      <c r="J20" s="120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0"/>
      <c r="I21" s="120"/>
      <c r="J21" s="120"/>
      <c r="K21" s="32"/>
    </row>
    <row r="22" spans="1:11" s="42" customFormat="1" ht="11.25" customHeight="1">
      <c r="A22" s="36" t="s">
        <v>18</v>
      </c>
      <c r="B22" s="37"/>
      <c r="C22" s="38">
        <v>1</v>
      </c>
      <c r="D22" s="38">
        <v>1</v>
      </c>
      <c r="E22" s="38">
        <v>1</v>
      </c>
      <c r="F22" s="39">
        <f>IF(D22&gt;0,100*E22/D22,0)</f>
        <v>100</v>
      </c>
      <c r="G22" s="40"/>
      <c r="H22" s="121">
        <v>0.011</v>
      </c>
      <c r="I22" s="122">
        <v>0.011</v>
      </c>
      <c r="J22" s="122">
        <v>0.011</v>
      </c>
      <c r="K22" s="41">
        <f>IF(I22&gt;0,100*J22/I22,0)</f>
        <v>100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0"/>
      <c r="I23" s="120"/>
      <c r="J23" s="120"/>
      <c r="K23" s="32"/>
    </row>
    <row r="24" spans="1:11" s="42" customFormat="1" ht="11.25" customHeight="1">
      <c r="A24" s="36" t="s">
        <v>19</v>
      </c>
      <c r="B24" s="37"/>
      <c r="C24" s="38">
        <v>982</v>
      </c>
      <c r="D24" s="38">
        <v>1192</v>
      </c>
      <c r="E24" s="38">
        <v>1129</v>
      </c>
      <c r="F24" s="39">
        <f>IF(D24&gt;0,100*E24/D24,0)</f>
        <v>94.71476510067114</v>
      </c>
      <c r="G24" s="40"/>
      <c r="H24" s="121">
        <v>14.587</v>
      </c>
      <c r="I24" s="122">
        <v>14.892</v>
      </c>
      <c r="J24" s="122">
        <v>14.108</v>
      </c>
      <c r="K24" s="41">
        <f>IF(I24&gt;0,100*J24/I24,0)</f>
        <v>94.73542841794252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0"/>
      <c r="I25" s="120"/>
      <c r="J25" s="120"/>
      <c r="K25" s="32"/>
    </row>
    <row r="26" spans="1:11" s="42" customFormat="1" ht="11.25" customHeight="1">
      <c r="A26" s="36" t="s">
        <v>20</v>
      </c>
      <c r="B26" s="37"/>
      <c r="C26" s="38">
        <v>180</v>
      </c>
      <c r="D26" s="38">
        <v>180</v>
      </c>
      <c r="E26" s="38">
        <v>175</v>
      </c>
      <c r="F26" s="39">
        <f>IF(D26&gt;0,100*E26/D26,0)</f>
        <v>97.22222222222223</v>
      </c>
      <c r="G26" s="40"/>
      <c r="H26" s="121">
        <v>2.3</v>
      </c>
      <c r="I26" s="122">
        <v>2.2</v>
      </c>
      <c r="J26" s="122">
        <v>2.2</v>
      </c>
      <c r="K26" s="41">
        <f>IF(I26&gt;0,100*J26/I26,0)</f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0"/>
      <c r="I27" s="120"/>
      <c r="J27" s="120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>
        <v>2</v>
      </c>
      <c r="F28" s="31"/>
      <c r="G28" s="31"/>
      <c r="H28" s="120"/>
      <c r="I28" s="120"/>
      <c r="J28" s="120">
        <v>0.023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20"/>
      <c r="I29" s="120"/>
      <c r="J29" s="120"/>
      <c r="K29" s="32"/>
    </row>
    <row r="30" spans="1:11" s="33" customFormat="1" ht="11.25" customHeight="1">
      <c r="A30" s="35" t="s">
        <v>23</v>
      </c>
      <c r="B30" s="29"/>
      <c r="C30" s="30">
        <v>29</v>
      </c>
      <c r="D30" s="30">
        <v>29</v>
      </c>
      <c r="E30" s="30">
        <v>29</v>
      </c>
      <c r="F30" s="31"/>
      <c r="G30" s="31"/>
      <c r="H30" s="120">
        <v>0.72</v>
      </c>
      <c r="I30" s="120">
        <v>0.56</v>
      </c>
      <c r="J30" s="120">
        <v>0.56</v>
      </c>
      <c r="K30" s="32"/>
    </row>
    <row r="31" spans="1:11" s="42" customFormat="1" ht="11.25" customHeight="1">
      <c r="A31" s="43" t="s">
        <v>24</v>
      </c>
      <c r="B31" s="37"/>
      <c r="C31" s="38">
        <v>29</v>
      </c>
      <c r="D31" s="38">
        <v>29</v>
      </c>
      <c r="E31" s="38">
        <v>31</v>
      </c>
      <c r="F31" s="39">
        <f>IF(D31&gt;0,100*E31/D31,0)</f>
        <v>106.89655172413794</v>
      </c>
      <c r="G31" s="40"/>
      <c r="H31" s="121">
        <v>0.72</v>
      </c>
      <c r="I31" s="122">
        <v>0.56</v>
      </c>
      <c r="J31" s="122">
        <v>0.5830000000000001</v>
      </c>
      <c r="K31" s="41">
        <f>IF(I31&gt;0,100*J31/I31,0)</f>
        <v>104.10714285714286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0"/>
      <c r="I32" s="120"/>
      <c r="J32" s="120"/>
      <c r="K32" s="32"/>
    </row>
    <row r="33" spans="1:11" s="33" customFormat="1" ht="11.25" customHeight="1">
      <c r="A33" s="35" t="s">
        <v>25</v>
      </c>
      <c r="B33" s="29"/>
      <c r="C33" s="30">
        <v>237</v>
      </c>
      <c r="D33" s="30">
        <v>240</v>
      </c>
      <c r="E33" s="30">
        <v>240</v>
      </c>
      <c r="F33" s="31"/>
      <c r="G33" s="31"/>
      <c r="H33" s="120">
        <v>3.555</v>
      </c>
      <c r="I33" s="120">
        <v>2.8</v>
      </c>
      <c r="J33" s="120">
        <v>2.8</v>
      </c>
      <c r="K33" s="32"/>
    </row>
    <row r="34" spans="1:11" s="33" customFormat="1" ht="11.25" customHeight="1">
      <c r="A34" s="35" t="s">
        <v>26</v>
      </c>
      <c r="B34" s="29"/>
      <c r="C34" s="30">
        <v>28</v>
      </c>
      <c r="D34" s="30">
        <v>16</v>
      </c>
      <c r="E34" s="30">
        <v>22</v>
      </c>
      <c r="F34" s="31"/>
      <c r="G34" s="31"/>
      <c r="H34" s="120">
        <v>0.28</v>
      </c>
      <c r="I34" s="120">
        <v>0.165</v>
      </c>
      <c r="J34" s="120">
        <v>0.24</v>
      </c>
      <c r="K34" s="32"/>
    </row>
    <row r="35" spans="1:11" s="33" customFormat="1" ht="11.25" customHeight="1">
      <c r="A35" s="35" t="s">
        <v>27</v>
      </c>
      <c r="B35" s="29"/>
      <c r="C35" s="30">
        <v>11</v>
      </c>
      <c r="D35" s="30">
        <v>11</v>
      </c>
      <c r="E35" s="30">
        <v>10</v>
      </c>
      <c r="F35" s="31"/>
      <c r="G35" s="31"/>
      <c r="H35" s="120">
        <v>0.135</v>
      </c>
      <c r="I35" s="120">
        <v>0.135</v>
      </c>
      <c r="J35" s="120">
        <v>0.09</v>
      </c>
      <c r="K35" s="32"/>
    </row>
    <row r="36" spans="1:11" s="33" customFormat="1" ht="11.25" customHeight="1">
      <c r="A36" s="35" t="s">
        <v>28</v>
      </c>
      <c r="B36" s="29"/>
      <c r="C36" s="30">
        <v>500</v>
      </c>
      <c r="D36" s="30">
        <v>488</v>
      </c>
      <c r="E36" s="30">
        <v>488</v>
      </c>
      <c r="F36" s="31"/>
      <c r="G36" s="31"/>
      <c r="H36" s="120">
        <v>7.5</v>
      </c>
      <c r="I36" s="120">
        <v>7.32</v>
      </c>
      <c r="J36" s="120">
        <v>7.32</v>
      </c>
      <c r="K36" s="32"/>
    </row>
    <row r="37" spans="1:11" s="42" customFormat="1" ht="11.25" customHeight="1">
      <c r="A37" s="36" t="s">
        <v>29</v>
      </c>
      <c r="B37" s="37"/>
      <c r="C37" s="38">
        <v>776</v>
      </c>
      <c r="D37" s="38">
        <v>755</v>
      </c>
      <c r="E37" s="38">
        <v>760</v>
      </c>
      <c r="F37" s="39">
        <f>IF(D37&gt;0,100*E37/D37,0)</f>
        <v>100.66225165562913</v>
      </c>
      <c r="G37" s="40"/>
      <c r="H37" s="121">
        <v>11.47</v>
      </c>
      <c r="I37" s="122">
        <v>10.42</v>
      </c>
      <c r="J37" s="122">
        <v>10.45</v>
      </c>
      <c r="K37" s="41">
        <f>IF(I37&gt;0,100*J37/I37,0)</f>
        <v>100.28790786948177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0"/>
      <c r="I38" s="120"/>
      <c r="J38" s="120"/>
      <c r="K38" s="32"/>
    </row>
    <row r="39" spans="1:11" s="42" customFormat="1" ht="11.25" customHeight="1">
      <c r="A39" s="36" t="s">
        <v>30</v>
      </c>
      <c r="B39" s="37"/>
      <c r="C39" s="38">
        <v>205</v>
      </c>
      <c r="D39" s="38">
        <v>75</v>
      </c>
      <c r="E39" s="38">
        <v>89</v>
      </c>
      <c r="F39" s="39">
        <f>IF(D39&gt;0,100*E39/D39,0)</f>
        <v>118.66666666666667</v>
      </c>
      <c r="G39" s="40"/>
      <c r="H39" s="121">
        <v>2.949</v>
      </c>
      <c r="I39" s="122">
        <v>0.99</v>
      </c>
      <c r="J39" s="122">
        <v>1.13</v>
      </c>
      <c r="K39" s="41">
        <f>IF(I39&gt;0,100*J39/I39,0)</f>
        <v>114.14141414141413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0"/>
      <c r="I40" s="120"/>
      <c r="J40" s="120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20"/>
      <c r="I41" s="120"/>
      <c r="J41" s="120"/>
      <c r="K41" s="32"/>
    </row>
    <row r="42" spans="1:11" s="33" customFormat="1" ht="11.25" customHeight="1">
      <c r="A42" s="35" t="s">
        <v>32</v>
      </c>
      <c r="B42" s="29"/>
      <c r="C42" s="30">
        <v>1</v>
      </c>
      <c r="D42" s="30"/>
      <c r="E42" s="30"/>
      <c r="F42" s="31"/>
      <c r="G42" s="31"/>
      <c r="H42" s="120">
        <v>0.015</v>
      </c>
      <c r="I42" s="120"/>
      <c r="J42" s="120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>
        <v>2</v>
      </c>
      <c r="F43" s="31"/>
      <c r="G43" s="31"/>
      <c r="H43" s="120"/>
      <c r="I43" s="120"/>
      <c r="J43" s="120">
        <v>0.03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20"/>
      <c r="I44" s="120"/>
      <c r="J44" s="120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20"/>
      <c r="I45" s="120"/>
      <c r="J45" s="120"/>
      <c r="K45" s="32"/>
    </row>
    <row r="46" spans="1:11" s="33" customFormat="1" ht="11.25" customHeight="1">
      <c r="A46" s="35" t="s">
        <v>36</v>
      </c>
      <c r="B46" s="29"/>
      <c r="C46" s="30">
        <v>5</v>
      </c>
      <c r="D46" s="30">
        <v>5</v>
      </c>
      <c r="E46" s="30">
        <v>5</v>
      </c>
      <c r="F46" s="31"/>
      <c r="G46" s="31"/>
      <c r="H46" s="120">
        <v>0.05</v>
      </c>
      <c r="I46" s="120">
        <v>0.05</v>
      </c>
      <c r="J46" s="120">
        <v>0.05</v>
      </c>
      <c r="K46" s="32"/>
    </row>
    <row r="47" spans="1:11" s="33" customFormat="1" ht="11.25" customHeight="1">
      <c r="A47" s="35" t="s">
        <v>37</v>
      </c>
      <c r="B47" s="29"/>
      <c r="C47" s="30">
        <v>2</v>
      </c>
      <c r="D47" s="30"/>
      <c r="E47" s="30">
        <v>5</v>
      </c>
      <c r="F47" s="31"/>
      <c r="G47" s="31"/>
      <c r="H47" s="120">
        <v>0.01</v>
      </c>
      <c r="I47" s="120"/>
      <c r="J47" s="120">
        <v>0.023</v>
      </c>
      <c r="K47" s="32"/>
    </row>
    <row r="48" spans="1:11" s="33" customFormat="1" ht="11.25" customHeight="1">
      <c r="A48" s="35" t="s">
        <v>38</v>
      </c>
      <c r="B48" s="29"/>
      <c r="C48" s="30"/>
      <c r="D48" s="30">
        <v>2</v>
      </c>
      <c r="E48" s="30">
        <v>2</v>
      </c>
      <c r="F48" s="31"/>
      <c r="G48" s="31"/>
      <c r="H48" s="120"/>
      <c r="I48" s="120">
        <v>0.025</v>
      </c>
      <c r="J48" s="120">
        <v>0.025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20"/>
      <c r="I49" s="120"/>
      <c r="J49" s="120"/>
      <c r="K49" s="32"/>
    </row>
    <row r="50" spans="1:11" s="42" customFormat="1" ht="11.25" customHeight="1">
      <c r="A50" s="43" t="s">
        <v>40</v>
      </c>
      <c r="B50" s="37"/>
      <c r="C50" s="38">
        <v>8</v>
      </c>
      <c r="D50" s="38">
        <v>7</v>
      </c>
      <c r="E50" s="38">
        <v>14</v>
      </c>
      <c r="F50" s="39">
        <f>IF(D50&gt;0,100*E50/D50,0)</f>
        <v>200</v>
      </c>
      <c r="G50" s="40"/>
      <c r="H50" s="121">
        <v>0.075</v>
      </c>
      <c r="I50" s="122">
        <v>0.075</v>
      </c>
      <c r="J50" s="122">
        <v>0.128</v>
      </c>
      <c r="K50" s="41">
        <f>IF(I50&gt;0,100*J50/I50,0)</f>
        <v>170.66666666666669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0"/>
      <c r="I51" s="120"/>
      <c r="J51" s="120"/>
      <c r="K51" s="32"/>
    </row>
    <row r="52" spans="1:11" s="42" customFormat="1" ht="11.25" customHeight="1">
      <c r="A52" s="36" t="s">
        <v>41</v>
      </c>
      <c r="B52" s="37"/>
      <c r="C52" s="38">
        <v>16</v>
      </c>
      <c r="D52" s="38">
        <v>28</v>
      </c>
      <c r="E52" s="38">
        <v>28</v>
      </c>
      <c r="F52" s="39">
        <f>IF(D52&gt;0,100*E52/D52,0)</f>
        <v>100</v>
      </c>
      <c r="G52" s="40"/>
      <c r="H52" s="121">
        <v>0.27</v>
      </c>
      <c r="I52" s="122">
        <v>0.336</v>
      </c>
      <c r="J52" s="122">
        <v>0.336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0"/>
      <c r="I53" s="120"/>
      <c r="J53" s="120"/>
      <c r="K53" s="32"/>
    </row>
    <row r="54" spans="1:11" s="33" customFormat="1" ht="11.25" customHeight="1">
      <c r="A54" s="35" t="s">
        <v>42</v>
      </c>
      <c r="B54" s="29"/>
      <c r="C54" s="30">
        <v>120</v>
      </c>
      <c r="D54" s="30">
        <v>300</v>
      </c>
      <c r="E54" s="30">
        <v>331</v>
      </c>
      <c r="F54" s="31"/>
      <c r="G54" s="31"/>
      <c r="H54" s="120">
        <v>1.56</v>
      </c>
      <c r="I54" s="120">
        <v>3.75</v>
      </c>
      <c r="J54" s="120">
        <v>4.303</v>
      </c>
      <c r="K54" s="32"/>
    </row>
    <row r="55" spans="1:11" s="33" customFormat="1" ht="11.25" customHeight="1">
      <c r="A55" s="35" t="s">
        <v>43</v>
      </c>
      <c r="B55" s="29"/>
      <c r="C55" s="30">
        <v>12</v>
      </c>
      <c r="D55" s="30">
        <v>14</v>
      </c>
      <c r="E55" s="30">
        <v>7</v>
      </c>
      <c r="F55" s="31"/>
      <c r="G55" s="31"/>
      <c r="H55" s="120">
        <v>0.12</v>
      </c>
      <c r="I55" s="120">
        <v>0.14</v>
      </c>
      <c r="J55" s="120">
        <v>0.07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20"/>
      <c r="I56" s="120"/>
      <c r="J56" s="120"/>
      <c r="K56" s="32"/>
    </row>
    <row r="57" spans="1:11" s="33" customFormat="1" ht="11.25" customHeight="1">
      <c r="A57" s="35" t="s">
        <v>45</v>
      </c>
      <c r="B57" s="29"/>
      <c r="C57" s="30"/>
      <c r="D57" s="30">
        <v>3</v>
      </c>
      <c r="E57" s="30">
        <v>10</v>
      </c>
      <c r="F57" s="31"/>
      <c r="G57" s="31"/>
      <c r="H57" s="120"/>
      <c r="I57" s="120">
        <v>0.051</v>
      </c>
      <c r="J57" s="120">
        <v>0.05</v>
      </c>
      <c r="K57" s="32"/>
    </row>
    <row r="58" spans="1:11" s="33" customFormat="1" ht="11.25" customHeight="1">
      <c r="A58" s="35" t="s">
        <v>46</v>
      </c>
      <c r="B58" s="29"/>
      <c r="C58" s="30">
        <v>24</v>
      </c>
      <c r="D58" s="30">
        <v>12</v>
      </c>
      <c r="E58" s="30">
        <v>5</v>
      </c>
      <c r="F58" s="31"/>
      <c r="G58" s="31"/>
      <c r="H58" s="120">
        <v>0.252</v>
      </c>
      <c r="I58" s="120">
        <v>0.134</v>
      </c>
      <c r="J58" s="120">
        <v>0.056</v>
      </c>
      <c r="K58" s="32"/>
    </row>
    <row r="59" spans="1:11" s="42" customFormat="1" ht="11.25" customHeight="1">
      <c r="A59" s="36" t="s">
        <v>47</v>
      </c>
      <c r="B59" s="37"/>
      <c r="C59" s="38">
        <v>156</v>
      </c>
      <c r="D59" s="38">
        <v>329</v>
      </c>
      <c r="E59" s="38">
        <v>353</v>
      </c>
      <c r="F59" s="39">
        <f>IF(D59&gt;0,100*E59/D59,0)</f>
        <v>107.29483282674772</v>
      </c>
      <c r="G59" s="40"/>
      <c r="H59" s="121">
        <v>1.9320000000000002</v>
      </c>
      <c r="I59" s="122">
        <v>4.075</v>
      </c>
      <c r="J59" s="122">
        <v>4.479</v>
      </c>
      <c r="K59" s="41">
        <f>IF(I59&gt;0,100*J59/I59,0)</f>
        <v>109.91411042944786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0"/>
      <c r="I60" s="120"/>
      <c r="J60" s="120"/>
      <c r="K60" s="32"/>
    </row>
    <row r="61" spans="1:11" s="33" customFormat="1" ht="11.25" customHeight="1">
      <c r="A61" s="35" t="s">
        <v>48</v>
      </c>
      <c r="B61" s="29"/>
      <c r="C61" s="30">
        <v>2100</v>
      </c>
      <c r="D61" s="30">
        <v>2100</v>
      </c>
      <c r="E61" s="30">
        <v>2200</v>
      </c>
      <c r="F61" s="31"/>
      <c r="G61" s="31"/>
      <c r="H61" s="120">
        <v>27</v>
      </c>
      <c r="I61" s="120">
        <v>31.5</v>
      </c>
      <c r="J61" s="120">
        <v>26.3</v>
      </c>
      <c r="K61" s="32"/>
    </row>
    <row r="62" spans="1:11" s="33" customFormat="1" ht="11.25" customHeight="1">
      <c r="A62" s="35" t="s">
        <v>49</v>
      </c>
      <c r="B62" s="29"/>
      <c r="C62" s="30">
        <v>1000</v>
      </c>
      <c r="D62" s="30">
        <v>955</v>
      </c>
      <c r="E62" s="30">
        <v>1055</v>
      </c>
      <c r="F62" s="31"/>
      <c r="G62" s="31"/>
      <c r="H62" s="120">
        <v>19.5</v>
      </c>
      <c r="I62" s="120">
        <v>14.803</v>
      </c>
      <c r="J62" s="120">
        <v>15.931</v>
      </c>
      <c r="K62" s="32"/>
    </row>
    <row r="63" spans="1:11" s="33" customFormat="1" ht="11.25" customHeight="1">
      <c r="A63" s="35" t="s">
        <v>50</v>
      </c>
      <c r="B63" s="29"/>
      <c r="C63" s="30">
        <v>948</v>
      </c>
      <c r="D63" s="30">
        <v>942</v>
      </c>
      <c r="E63" s="30">
        <v>1096</v>
      </c>
      <c r="F63" s="31"/>
      <c r="G63" s="31"/>
      <c r="H63" s="120">
        <v>15.9</v>
      </c>
      <c r="I63" s="120">
        <v>9.45</v>
      </c>
      <c r="J63" s="120">
        <v>13.518</v>
      </c>
      <c r="K63" s="32"/>
    </row>
    <row r="64" spans="1:11" s="42" customFormat="1" ht="11.25" customHeight="1">
      <c r="A64" s="36" t="s">
        <v>51</v>
      </c>
      <c r="B64" s="37"/>
      <c r="C64" s="38">
        <v>4048</v>
      </c>
      <c r="D64" s="38">
        <v>3997</v>
      </c>
      <c r="E64" s="38">
        <v>4351</v>
      </c>
      <c r="F64" s="39">
        <f>IF(D64&gt;0,100*E64/D64,0)</f>
        <v>108.8566424818614</v>
      </c>
      <c r="G64" s="40"/>
      <c r="H64" s="121">
        <v>62.4</v>
      </c>
      <c r="I64" s="122">
        <v>55.753</v>
      </c>
      <c r="J64" s="122">
        <v>55.749</v>
      </c>
      <c r="K64" s="41">
        <f>IF(I64&gt;0,100*J64/I64,0)</f>
        <v>99.99282549817949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0"/>
      <c r="I65" s="120"/>
      <c r="J65" s="120"/>
      <c r="K65" s="32"/>
    </row>
    <row r="66" spans="1:11" s="42" customFormat="1" ht="11.25" customHeight="1">
      <c r="A66" s="36" t="s">
        <v>52</v>
      </c>
      <c r="B66" s="37"/>
      <c r="C66" s="38">
        <v>8400</v>
      </c>
      <c r="D66" s="38">
        <v>7511</v>
      </c>
      <c r="E66" s="38">
        <v>7259</v>
      </c>
      <c r="F66" s="39">
        <f>IF(D66&gt;0,100*E66/D66,0)</f>
        <v>96.64492078285181</v>
      </c>
      <c r="G66" s="40"/>
      <c r="H66" s="121">
        <v>98.1</v>
      </c>
      <c r="I66" s="122">
        <v>101.348</v>
      </c>
      <c r="J66" s="122">
        <v>105.256</v>
      </c>
      <c r="K66" s="41">
        <f>IF(I66&gt;0,100*J66/I66,0)</f>
        <v>103.85602083908908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0"/>
      <c r="I67" s="120"/>
      <c r="J67" s="120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20"/>
      <c r="I68" s="120"/>
      <c r="J68" s="120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20"/>
      <c r="I69" s="120"/>
      <c r="J69" s="120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1"/>
      <c r="I70" s="122"/>
      <c r="J70" s="12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0"/>
      <c r="I71" s="120"/>
      <c r="J71" s="120"/>
      <c r="K71" s="32"/>
    </row>
    <row r="72" spans="1:11" s="33" customFormat="1" ht="11.25" customHeight="1">
      <c r="A72" s="35" t="s">
        <v>56</v>
      </c>
      <c r="B72" s="29"/>
      <c r="C72" s="30">
        <v>258</v>
      </c>
      <c r="D72" s="30">
        <v>208</v>
      </c>
      <c r="E72" s="30">
        <v>208</v>
      </c>
      <c r="F72" s="31"/>
      <c r="G72" s="31"/>
      <c r="H72" s="120">
        <v>2.963</v>
      </c>
      <c r="I72" s="120">
        <v>2.555</v>
      </c>
      <c r="J72" s="120">
        <v>2.396</v>
      </c>
      <c r="K72" s="32"/>
    </row>
    <row r="73" spans="1:11" s="33" customFormat="1" ht="11.25" customHeight="1">
      <c r="A73" s="35" t="s">
        <v>57</v>
      </c>
      <c r="B73" s="29"/>
      <c r="C73" s="30">
        <v>190</v>
      </c>
      <c r="D73" s="30">
        <v>170</v>
      </c>
      <c r="E73" s="30">
        <v>170</v>
      </c>
      <c r="F73" s="31"/>
      <c r="G73" s="31"/>
      <c r="H73" s="120">
        <v>3.45</v>
      </c>
      <c r="I73" s="120">
        <v>3.1</v>
      </c>
      <c r="J73" s="120">
        <v>3.1</v>
      </c>
      <c r="K73" s="32"/>
    </row>
    <row r="74" spans="1:11" s="33" customFormat="1" ht="11.25" customHeight="1">
      <c r="A74" s="35" t="s">
        <v>58</v>
      </c>
      <c r="B74" s="29"/>
      <c r="C74" s="30">
        <v>90</v>
      </c>
      <c r="D74" s="30">
        <v>90</v>
      </c>
      <c r="E74" s="30">
        <v>75</v>
      </c>
      <c r="F74" s="31"/>
      <c r="G74" s="31"/>
      <c r="H74" s="120">
        <v>1.215</v>
      </c>
      <c r="I74" s="120">
        <v>1.215</v>
      </c>
      <c r="J74" s="120">
        <v>1.012</v>
      </c>
      <c r="K74" s="32"/>
    </row>
    <row r="75" spans="1:11" s="33" customFormat="1" ht="11.25" customHeight="1">
      <c r="A75" s="35" t="s">
        <v>59</v>
      </c>
      <c r="B75" s="29"/>
      <c r="C75" s="30">
        <v>781</v>
      </c>
      <c r="D75" s="30">
        <v>771</v>
      </c>
      <c r="E75" s="30">
        <v>771</v>
      </c>
      <c r="F75" s="31"/>
      <c r="G75" s="31"/>
      <c r="H75" s="120">
        <v>9.34985</v>
      </c>
      <c r="I75" s="120">
        <v>9.173</v>
      </c>
      <c r="J75" s="120">
        <v>10.134509</v>
      </c>
      <c r="K75" s="32"/>
    </row>
    <row r="76" spans="1:11" s="33" customFormat="1" ht="11.25" customHeight="1">
      <c r="A76" s="35" t="s">
        <v>60</v>
      </c>
      <c r="B76" s="29"/>
      <c r="C76" s="30">
        <v>15</v>
      </c>
      <c r="D76" s="30">
        <v>17</v>
      </c>
      <c r="E76" s="30">
        <v>15</v>
      </c>
      <c r="F76" s="31"/>
      <c r="G76" s="31"/>
      <c r="H76" s="120">
        <v>0.188</v>
      </c>
      <c r="I76" s="120">
        <v>0.221</v>
      </c>
      <c r="J76" s="120">
        <v>0.195</v>
      </c>
      <c r="K76" s="32"/>
    </row>
    <row r="77" spans="1:11" s="33" customFormat="1" ht="11.25" customHeight="1">
      <c r="A77" s="35" t="s">
        <v>61</v>
      </c>
      <c r="B77" s="29"/>
      <c r="C77" s="30">
        <v>60</v>
      </c>
      <c r="D77" s="30">
        <v>5</v>
      </c>
      <c r="E77" s="30">
        <v>5</v>
      </c>
      <c r="F77" s="31"/>
      <c r="G77" s="31"/>
      <c r="H77" s="120">
        <v>0.84</v>
      </c>
      <c r="I77" s="120">
        <v>0.06</v>
      </c>
      <c r="J77" s="120">
        <v>0.075</v>
      </c>
      <c r="K77" s="32"/>
    </row>
    <row r="78" spans="1:11" s="33" customFormat="1" ht="11.25" customHeight="1">
      <c r="A78" s="35" t="s">
        <v>62</v>
      </c>
      <c r="B78" s="29"/>
      <c r="C78" s="30">
        <v>390</v>
      </c>
      <c r="D78" s="30">
        <v>270</v>
      </c>
      <c r="E78" s="30">
        <v>270</v>
      </c>
      <c r="F78" s="31"/>
      <c r="G78" s="31"/>
      <c r="H78" s="120">
        <v>6.8</v>
      </c>
      <c r="I78" s="120">
        <v>4.698</v>
      </c>
      <c r="J78" s="120">
        <v>4.55</v>
      </c>
      <c r="K78" s="32"/>
    </row>
    <row r="79" spans="1:11" s="33" customFormat="1" ht="11.25" customHeight="1">
      <c r="A79" s="35" t="s">
        <v>63</v>
      </c>
      <c r="B79" s="29"/>
      <c r="C79" s="30">
        <v>180</v>
      </c>
      <c r="D79" s="30">
        <v>180</v>
      </c>
      <c r="E79" s="30">
        <v>180</v>
      </c>
      <c r="F79" s="31"/>
      <c r="G79" s="31"/>
      <c r="H79" s="120">
        <v>2.55</v>
      </c>
      <c r="I79" s="120">
        <v>2.55</v>
      </c>
      <c r="J79" s="120">
        <v>2.55</v>
      </c>
      <c r="K79" s="32"/>
    </row>
    <row r="80" spans="1:11" s="42" customFormat="1" ht="11.25" customHeight="1">
      <c r="A80" s="43" t="s">
        <v>64</v>
      </c>
      <c r="B80" s="37"/>
      <c r="C80" s="38">
        <v>1964</v>
      </c>
      <c r="D80" s="38">
        <v>1711</v>
      </c>
      <c r="E80" s="38">
        <v>1694</v>
      </c>
      <c r="F80" s="39">
        <f>IF(D80&gt;0,100*E80/D80,0)</f>
        <v>99.00642898889538</v>
      </c>
      <c r="G80" s="40"/>
      <c r="H80" s="121">
        <v>27.35585</v>
      </c>
      <c r="I80" s="122">
        <v>23.572</v>
      </c>
      <c r="J80" s="122">
        <v>24.012509</v>
      </c>
      <c r="K80" s="41">
        <f>IF(I80&gt;0,100*J80/I80,0)</f>
        <v>101.86878075683015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0"/>
      <c r="I81" s="120"/>
      <c r="J81" s="120"/>
      <c r="K81" s="32"/>
    </row>
    <row r="82" spans="1:11" s="33" customFormat="1" ht="11.25" customHeight="1">
      <c r="A82" s="35" t="s">
        <v>65</v>
      </c>
      <c r="B82" s="29"/>
      <c r="C82" s="30">
        <v>1</v>
      </c>
      <c r="D82" s="30">
        <v>1</v>
      </c>
      <c r="E82" s="30">
        <v>1</v>
      </c>
      <c r="F82" s="31"/>
      <c r="G82" s="31"/>
      <c r="H82" s="120">
        <v>0.025</v>
      </c>
      <c r="I82" s="120">
        <v>0.025</v>
      </c>
      <c r="J82" s="120">
        <v>0.025</v>
      </c>
      <c r="K82" s="32"/>
    </row>
    <row r="83" spans="1:11" s="33" customFormat="1" ht="11.25" customHeight="1">
      <c r="A83" s="35" t="s">
        <v>66</v>
      </c>
      <c r="B83" s="29"/>
      <c r="C83" s="30">
        <v>9</v>
      </c>
      <c r="D83" s="30">
        <v>9</v>
      </c>
      <c r="E83" s="30">
        <v>9</v>
      </c>
      <c r="F83" s="31"/>
      <c r="G83" s="31"/>
      <c r="H83" s="120">
        <v>0.023</v>
      </c>
      <c r="I83" s="120">
        <v>0.023</v>
      </c>
      <c r="J83" s="120">
        <v>0.023</v>
      </c>
      <c r="K83" s="32"/>
    </row>
    <row r="84" spans="1:11" s="42" customFormat="1" ht="11.25" customHeight="1">
      <c r="A84" s="36" t="s">
        <v>67</v>
      </c>
      <c r="B84" s="37"/>
      <c r="C84" s="38">
        <v>10</v>
      </c>
      <c r="D84" s="38">
        <v>10</v>
      </c>
      <c r="E84" s="38">
        <v>10</v>
      </c>
      <c r="F84" s="39">
        <f>IF(D84&gt;0,100*E84/D84,0)</f>
        <v>100</v>
      </c>
      <c r="G84" s="40"/>
      <c r="H84" s="121">
        <v>0.048</v>
      </c>
      <c r="I84" s="122">
        <v>0.048</v>
      </c>
      <c r="J84" s="122">
        <v>0.048</v>
      </c>
      <c r="K84" s="41">
        <f>IF(I84&gt;0,100*J84/I84,0)</f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0"/>
      <c r="I85" s="120"/>
      <c r="J85" s="12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3"/>
      <c r="I86" s="124"/>
      <c r="J86" s="124"/>
      <c r="K86" s="50"/>
    </row>
    <row r="87" spans="1:11" s="42" customFormat="1" ht="11.25" customHeight="1">
      <c r="A87" s="51" t="s">
        <v>68</v>
      </c>
      <c r="B87" s="52"/>
      <c r="C87" s="53">
        <v>16778</v>
      </c>
      <c r="D87" s="53">
        <v>15826</v>
      </c>
      <c r="E87" s="53">
        <v>15895</v>
      </c>
      <c r="F87" s="54">
        <f>IF(D87&gt;0,100*E87/D87,0)</f>
        <v>100.4359914065462</v>
      </c>
      <c r="G87" s="40"/>
      <c r="H87" s="125">
        <v>222.25385</v>
      </c>
      <c r="I87" s="126">
        <v>214.29</v>
      </c>
      <c r="J87" s="126">
        <v>218.500509</v>
      </c>
      <c r="K87" s="54">
        <f>IF(I87&gt;0,100*J87/I87,0)</f>
        <v>101.96486490270195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B190"/>
  <sheetViews>
    <sheetView showZeros="0" view="pageBreakPreview" zoomScale="90" zoomScaleNormal="80" zoomScaleSheetLayoutView="90" zoomScalePageLayoutView="0" workbookViewId="0" topLeftCell="F47">
      <selection activeCell="M69" sqref="M69"/>
    </sheetView>
  </sheetViews>
  <sheetFormatPr defaultColWidth="8.57421875" defaultRowHeight="12.75"/>
  <cols>
    <col min="1" max="1" width="22.00390625" style="65" customWidth="1"/>
    <col min="2" max="2" width="0.9921875" style="65" customWidth="1"/>
    <col min="3" max="3" width="1.1484375" style="65" customWidth="1"/>
    <col min="4" max="4" width="7.00390625" style="65" customWidth="1"/>
    <col min="5" max="7" width="9.421875" style="65" customWidth="1"/>
    <col min="8" max="8" width="10.421875" style="65" customWidth="1"/>
    <col min="9" max="9" width="0.9921875" style="65" customWidth="1"/>
    <col min="10" max="10" width="6.421875" style="65" customWidth="1"/>
    <col min="11" max="13" width="9.421875" style="65" customWidth="1"/>
    <col min="14" max="14" width="12.00390625" style="65" customWidth="1"/>
    <col min="15" max="15" width="21.28125" style="65" customWidth="1"/>
    <col min="16" max="16" width="0.9921875" style="65" customWidth="1"/>
    <col min="17" max="17" width="1.1484375" style="65" customWidth="1"/>
    <col min="18" max="18" width="7.7109375" style="65" customWidth="1"/>
    <col min="19" max="20" width="9.421875" style="65" customWidth="1"/>
    <col min="21" max="21" width="10.140625" style="65" customWidth="1"/>
    <col min="22" max="22" width="9.8515625" style="65" customWidth="1"/>
    <col min="23" max="23" width="0.9921875" style="65" customWidth="1"/>
    <col min="24" max="24" width="7.140625" style="65" customWidth="1"/>
    <col min="25" max="25" width="9.421875" style="65" customWidth="1"/>
    <col min="26" max="26" width="10.140625" style="65" customWidth="1"/>
    <col min="27" max="27" width="10.8515625" style="65" customWidth="1"/>
    <col min="28" max="28" width="13.421875" style="65" customWidth="1"/>
    <col min="29" max="16384" width="8.57421875" style="65" customWidth="1"/>
  </cols>
  <sheetData>
    <row r="1" spans="1:22" ht="9.75">
      <c r="A1" s="64"/>
      <c r="B1" s="64"/>
      <c r="C1" s="64"/>
      <c r="D1" s="64"/>
      <c r="E1" s="64"/>
      <c r="F1" s="64"/>
      <c r="G1" s="64"/>
      <c r="H1" s="64"/>
      <c r="O1" s="64"/>
      <c r="P1" s="64"/>
      <c r="Q1" s="64"/>
      <c r="R1" s="64"/>
      <c r="S1" s="64"/>
      <c r="T1" s="64"/>
      <c r="U1" s="64"/>
      <c r="V1" s="64"/>
    </row>
    <row r="2" spans="1:27" s="68" customFormat="1" ht="10.5">
      <c r="A2" s="66" t="s">
        <v>108</v>
      </c>
      <c r="B2" s="67"/>
      <c r="C2" s="67"/>
      <c r="D2" s="67"/>
      <c r="E2" s="67"/>
      <c r="F2" s="67"/>
      <c r="G2" s="67"/>
      <c r="H2" s="67"/>
      <c r="J2" s="68" t="s">
        <v>109</v>
      </c>
      <c r="M2" s="68" t="s">
        <v>115</v>
      </c>
      <c r="O2" s="66" t="s">
        <v>108</v>
      </c>
      <c r="P2" s="67"/>
      <c r="Q2" s="67"/>
      <c r="R2" s="67"/>
      <c r="S2" s="67"/>
      <c r="T2" s="67"/>
      <c r="U2" s="67"/>
      <c r="V2" s="67"/>
      <c r="X2" s="68" t="s">
        <v>109</v>
      </c>
      <c r="AA2" s="68" t="s">
        <v>115</v>
      </c>
    </row>
    <row r="3" spans="1:22" s="68" customFormat="1" ht="12" customHeight="1" thickBot="1">
      <c r="A3" s="67"/>
      <c r="B3" s="67"/>
      <c r="C3" s="67"/>
      <c r="D3" s="67"/>
      <c r="E3" s="67"/>
      <c r="F3" s="67"/>
      <c r="G3" s="67"/>
      <c r="H3" s="67"/>
      <c r="O3" s="67"/>
      <c r="P3" s="67"/>
      <c r="Q3" s="67"/>
      <c r="R3" s="67"/>
      <c r="S3" s="67"/>
      <c r="T3" s="67"/>
      <c r="U3" s="67"/>
      <c r="V3" s="67"/>
    </row>
    <row r="4" spans="1:28" s="68" customFormat="1" ht="10.5" thickBot="1">
      <c r="A4" s="69"/>
      <c r="B4" s="70"/>
      <c r="C4" s="71"/>
      <c r="D4" s="187" t="s">
        <v>110</v>
      </c>
      <c r="E4" s="188"/>
      <c r="F4" s="188"/>
      <c r="G4" s="188"/>
      <c r="H4" s="189"/>
      <c r="J4" s="187" t="s">
        <v>111</v>
      </c>
      <c r="K4" s="188"/>
      <c r="L4" s="188"/>
      <c r="M4" s="188"/>
      <c r="N4" s="189"/>
      <c r="O4" s="69"/>
      <c r="P4" s="70"/>
      <c r="Q4" s="71"/>
      <c r="R4" s="187" t="s">
        <v>110</v>
      </c>
      <c r="S4" s="188"/>
      <c r="T4" s="188"/>
      <c r="U4" s="188"/>
      <c r="V4" s="189"/>
      <c r="X4" s="187" t="s">
        <v>111</v>
      </c>
      <c r="Y4" s="188"/>
      <c r="Z4" s="188"/>
      <c r="AA4" s="188"/>
      <c r="AB4" s="189"/>
    </row>
    <row r="5" spans="1:28" s="68" customFormat="1" ht="10.5">
      <c r="A5" s="72" t="s">
        <v>112</v>
      </c>
      <c r="B5" s="73"/>
      <c r="C5" s="71"/>
      <c r="D5" s="69"/>
      <c r="E5" s="74" t="s">
        <v>255</v>
      </c>
      <c r="F5" s="74" t="s">
        <v>113</v>
      </c>
      <c r="G5" s="74" t="s">
        <v>114</v>
      </c>
      <c r="H5" s="75">
        <f>G6</f>
        <v>2017</v>
      </c>
      <c r="J5" s="69"/>
      <c r="K5" s="74" t="s">
        <v>255</v>
      </c>
      <c r="L5" s="74" t="s">
        <v>113</v>
      </c>
      <c r="M5" s="74" t="s">
        <v>114</v>
      </c>
      <c r="N5" s="75">
        <f>M6</f>
        <v>2017</v>
      </c>
      <c r="O5" s="72" t="s">
        <v>112</v>
      </c>
      <c r="P5" s="73"/>
      <c r="Q5" s="71"/>
      <c r="R5" s="69"/>
      <c r="S5" s="74" t="s">
        <v>255</v>
      </c>
      <c r="T5" s="74" t="s">
        <v>113</v>
      </c>
      <c r="U5" s="74" t="s">
        <v>114</v>
      </c>
      <c r="V5" s="75">
        <f>U6</f>
        <v>2017</v>
      </c>
      <c r="X5" s="69"/>
      <c r="Y5" s="74" t="s">
        <v>255</v>
      </c>
      <c r="Z5" s="74" t="s">
        <v>113</v>
      </c>
      <c r="AA5" s="74" t="s">
        <v>114</v>
      </c>
      <c r="AB5" s="75">
        <f>AA6</f>
        <v>2017</v>
      </c>
    </row>
    <row r="6" spans="1:28" s="68" customFormat="1" ht="23.25" customHeight="1" thickBot="1">
      <c r="A6" s="76"/>
      <c r="B6" s="77"/>
      <c r="C6" s="78"/>
      <c r="D6" s="79" t="s">
        <v>259</v>
      </c>
      <c r="E6" s="80">
        <f>G6-2</f>
        <v>2015</v>
      </c>
      <c r="F6" s="80">
        <f>G6-1</f>
        <v>2016</v>
      </c>
      <c r="G6" s="80">
        <v>2017</v>
      </c>
      <c r="H6" s="81" t="str">
        <f>CONCATENATE(F6,"=100")</f>
        <v>2016=100</v>
      </c>
      <c r="I6" s="82"/>
      <c r="J6" s="79" t="s">
        <v>259</v>
      </c>
      <c r="K6" s="80">
        <f>M6-2</f>
        <v>2015</v>
      </c>
      <c r="L6" s="80">
        <f>M6-1</f>
        <v>2016</v>
      </c>
      <c r="M6" s="80">
        <v>2017</v>
      </c>
      <c r="N6" s="81" t="str">
        <f>CONCATENATE(L6,"=100")</f>
        <v>2016=100</v>
      </c>
      <c r="O6" s="76"/>
      <c r="P6" s="77"/>
      <c r="Q6" s="78"/>
      <c r="R6" s="79" t="s">
        <v>259</v>
      </c>
      <c r="S6" s="80">
        <f>U6-2</f>
        <v>2015</v>
      </c>
      <c r="T6" s="80">
        <f>U6-1</f>
        <v>2016</v>
      </c>
      <c r="U6" s="80">
        <v>2017</v>
      </c>
      <c r="V6" s="81" t="str">
        <f>CONCATENATE(T6,"=100")</f>
        <v>2016=100</v>
      </c>
      <c r="W6" s="82"/>
      <c r="X6" s="79" t="s">
        <v>259</v>
      </c>
      <c r="Y6" s="80">
        <f>AA6-2</f>
        <v>2015</v>
      </c>
      <c r="Z6" s="80">
        <f>AA6-1</f>
        <v>2016</v>
      </c>
      <c r="AA6" s="80">
        <v>2017</v>
      </c>
      <c r="AB6" s="81" t="str">
        <f>CONCATENATE(Z6,"=100")</f>
        <v>2016=100</v>
      </c>
    </row>
    <row r="7" spans="1:28" s="89" customFormat="1" ht="6.75" customHeight="1">
      <c r="A7" s="83"/>
      <c r="B7" s="83"/>
      <c r="C7" s="83"/>
      <c r="D7" s="84"/>
      <c r="E7" s="85"/>
      <c r="F7" s="85"/>
      <c r="G7" s="85"/>
      <c r="H7" s="85">
        <f>IF(AND(F7&gt;0,G7&gt;0),G7*100/F7,"")</f>
      </c>
      <c r="I7" s="86"/>
      <c r="J7" s="86"/>
      <c r="K7" s="87"/>
      <c r="L7" s="87"/>
      <c r="M7" s="87"/>
      <c r="N7" s="87">
        <f>IF(AND(L7&gt;0,M7&gt;0),M7*100/L7,"")</f>
      </c>
      <c r="O7" s="83"/>
      <c r="P7" s="83"/>
      <c r="Q7" s="83"/>
      <c r="R7" s="84"/>
      <c r="S7" s="85"/>
      <c r="T7" s="85"/>
      <c r="U7" s="85"/>
      <c r="V7" s="85">
        <f>IF(AND(T7&gt;0,U7&gt;0),U7*100/T7,"")</f>
      </c>
      <c r="W7" s="86"/>
      <c r="X7" s="86"/>
      <c r="Y7" s="87"/>
      <c r="Z7" s="87"/>
      <c r="AA7" s="87"/>
      <c r="AB7" s="88">
        <f>IF(AND(Z7&gt;0,AA7&gt;0),AA7*100/Z7,"")</f>
      </c>
    </row>
    <row r="8" spans="1:28" s="89" customFormat="1" ht="6.75" customHeight="1">
      <c r="A8" s="83"/>
      <c r="B8" s="83"/>
      <c r="C8" s="83"/>
      <c r="D8" s="84"/>
      <c r="E8" s="85"/>
      <c r="F8" s="85"/>
      <c r="G8" s="85"/>
      <c r="H8" s="85"/>
      <c r="I8" s="85"/>
      <c r="J8" s="85"/>
      <c r="K8" s="85"/>
      <c r="L8" s="85"/>
      <c r="M8" s="87"/>
      <c r="N8" s="87"/>
      <c r="O8" s="83"/>
      <c r="P8" s="83"/>
      <c r="Q8" s="83"/>
      <c r="R8" s="84"/>
      <c r="S8" s="85"/>
      <c r="T8" s="85"/>
      <c r="U8" s="85"/>
      <c r="V8" s="85"/>
      <c r="W8" s="86"/>
      <c r="X8" s="86"/>
      <c r="Y8" s="87"/>
      <c r="Z8" s="87"/>
      <c r="AA8" s="87"/>
      <c r="AB8" s="88"/>
    </row>
    <row r="9" spans="1:28" s="89" customFormat="1" ht="11.25" customHeight="1">
      <c r="A9" s="83" t="s">
        <v>116</v>
      </c>
      <c r="B9" s="83"/>
      <c r="C9" s="83"/>
      <c r="D9" s="98"/>
      <c r="E9" s="85"/>
      <c r="F9" s="85"/>
      <c r="G9" s="85"/>
      <c r="H9" s="85">
        <f aca="true" t="shared" si="0" ref="H9:H22">IF(AND(F9&gt;0,G9&gt;0),G9*100/F9,"")</f>
      </c>
      <c r="I9" s="86"/>
      <c r="J9" s="99"/>
      <c r="K9" s="87"/>
      <c r="L9" s="87"/>
      <c r="M9" s="87"/>
      <c r="N9" s="87">
        <f aca="true" t="shared" si="1" ref="N9:N22">IF(AND(L9&gt;0,M9&gt;0),M9*100/L9,"")</f>
      </c>
      <c r="O9" s="83" t="s">
        <v>150</v>
      </c>
      <c r="P9" s="83"/>
      <c r="Q9" s="83"/>
      <c r="R9" s="98"/>
      <c r="S9" s="85"/>
      <c r="T9" s="85"/>
      <c r="U9" s="85"/>
      <c r="V9" s="85">
        <f aca="true" t="shared" si="2" ref="V9:V18">IF(AND(T9&gt;0,U9&gt;0),U9*100/T9,"")</f>
      </c>
      <c r="W9" s="86"/>
      <c r="X9" s="99"/>
      <c r="Y9" s="87"/>
      <c r="Z9" s="87"/>
      <c r="AA9" s="87"/>
      <c r="AB9" s="88">
        <f aca="true" t="shared" si="3" ref="AB9:AB18">IF(AND(Z9&gt;0,AA9&gt;0),AA9*100/Z9,"")</f>
      </c>
    </row>
    <row r="10" spans="1:28" s="89" customFormat="1" ht="11.25" customHeight="1">
      <c r="A10" s="83" t="s">
        <v>117</v>
      </c>
      <c r="B10" s="85"/>
      <c r="C10" s="85"/>
      <c r="D10" s="98">
        <v>2</v>
      </c>
      <c r="E10" s="91">
        <v>1828.423</v>
      </c>
      <c r="F10" s="91">
        <v>1800.3616459999998</v>
      </c>
      <c r="G10" s="91">
        <v>1795.353</v>
      </c>
      <c r="H10" s="91">
        <f t="shared" si="0"/>
        <v>99.72179778373263</v>
      </c>
      <c r="I10" s="87"/>
      <c r="J10" s="99"/>
      <c r="K10" s="88">
        <v>5437.736</v>
      </c>
      <c r="L10" s="88">
        <v>6913.501258119128</v>
      </c>
      <c r="M10" s="88"/>
      <c r="N10" s="87">
        <f t="shared" si="1"/>
      </c>
      <c r="O10" s="83" t="s">
        <v>278</v>
      </c>
      <c r="P10" s="85"/>
      <c r="Q10" s="85"/>
      <c r="R10" s="98">
        <v>1</v>
      </c>
      <c r="S10" s="91">
        <v>6.173</v>
      </c>
      <c r="T10" s="91">
        <v>6.124</v>
      </c>
      <c r="U10" s="91">
        <v>5.48</v>
      </c>
      <c r="V10" s="91">
        <f t="shared" si="2"/>
        <v>89.48399738732854</v>
      </c>
      <c r="W10" s="87"/>
      <c r="X10" s="99">
        <v>1</v>
      </c>
      <c r="Y10" s="88">
        <v>53.596000000000004</v>
      </c>
      <c r="Z10" s="88">
        <v>57.66525</v>
      </c>
      <c r="AA10" s="88">
        <v>49.25493</v>
      </c>
      <c r="AB10" s="88">
        <f t="shared" si="3"/>
        <v>85.4152717624566</v>
      </c>
    </row>
    <row r="11" spans="1:28" s="89" customFormat="1" ht="11.25" customHeight="1">
      <c r="A11" s="83" t="s">
        <v>118</v>
      </c>
      <c r="B11" s="85"/>
      <c r="C11" s="85"/>
      <c r="D11" s="98">
        <v>2</v>
      </c>
      <c r="E11" s="91">
        <v>347.942</v>
      </c>
      <c r="F11" s="91">
        <v>448.795059</v>
      </c>
      <c r="G11" s="91">
        <v>435.5042</v>
      </c>
      <c r="H11" s="91">
        <f t="shared" si="0"/>
        <v>97.03854605048137</v>
      </c>
      <c r="I11" s="87"/>
      <c r="J11" s="99"/>
      <c r="K11" s="88">
        <v>924.992</v>
      </c>
      <c r="L11" s="88">
        <v>1029.891939468258</v>
      </c>
      <c r="M11" s="88"/>
      <c r="N11" s="87">
        <f t="shared" si="1"/>
      </c>
      <c r="O11" s="83" t="s">
        <v>284</v>
      </c>
      <c r="P11" s="85"/>
      <c r="Q11" s="85"/>
      <c r="R11" s="98">
        <v>8</v>
      </c>
      <c r="S11" s="91">
        <v>31.9</v>
      </c>
      <c r="T11" s="91">
        <v>31.8</v>
      </c>
      <c r="U11" s="91">
        <v>0</v>
      </c>
      <c r="V11" s="91">
        <f t="shared" si="2"/>
      </c>
      <c r="W11" s="87"/>
      <c r="X11" s="99">
        <v>12</v>
      </c>
      <c r="Y11" s="88">
        <v>7.633000000000001</v>
      </c>
      <c r="Z11" s="88">
        <v>7.673</v>
      </c>
      <c r="AA11" s="88">
        <v>0</v>
      </c>
      <c r="AB11" s="88">
        <f t="shared" si="3"/>
      </c>
    </row>
    <row r="12" spans="1:28" ht="11.25">
      <c r="A12" s="83" t="s">
        <v>119</v>
      </c>
      <c r="B12" s="85"/>
      <c r="C12" s="85"/>
      <c r="D12" s="98">
        <v>2</v>
      </c>
      <c r="E12" s="91">
        <v>2176.365</v>
      </c>
      <c r="F12" s="91">
        <v>2249.156705</v>
      </c>
      <c r="G12" s="91">
        <v>2230.8572000000004</v>
      </c>
      <c r="H12" s="91">
        <f t="shared" si="0"/>
        <v>99.18638372509488</v>
      </c>
      <c r="I12" s="87"/>
      <c r="J12" s="99"/>
      <c r="K12" s="88">
        <v>6362.727999999999</v>
      </c>
      <c r="L12" s="88">
        <v>7943.393197587387</v>
      </c>
      <c r="M12" s="88"/>
      <c r="N12" s="87">
        <f t="shared" si="1"/>
      </c>
      <c r="O12" s="83" t="s">
        <v>170</v>
      </c>
      <c r="P12" s="85"/>
      <c r="Q12" s="85"/>
      <c r="R12" s="98"/>
      <c r="S12" s="91">
        <v>2.291</v>
      </c>
      <c r="T12" s="91">
        <v>2.297</v>
      </c>
      <c r="U12" s="91">
        <v>2.163</v>
      </c>
      <c r="V12" s="91">
        <f t="shared" si="2"/>
        <v>94.16630387461906</v>
      </c>
      <c r="W12" s="87"/>
      <c r="X12" s="99">
        <v>1</v>
      </c>
      <c r="Y12" s="88">
        <v>63.882</v>
      </c>
      <c r="Z12" s="88">
        <v>64.228</v>
      </c>
      <c r="AA12" s="88">
        <v>59.45488</v>
      </c>
      <c r="AB12" s="88">
        <f t="shared" si="3"/>
        <v>92.56847480849476</v>
      </c>
    </row>
    <row r="13" spans="1:28" s="68" customFormat="1" ht="11.25">
      <c r="A13" s="83" t="s">
        <v>120</v>
      </c>
      <c r="B13" s="85"/>
      <c r="C13" s="85"/>
      <c r="D13" s="98">
        <v>2</v>
      </c>
      <c r="E13" s="91">
        <v>368.434</v>
      </c>
      <c r="F13" s="91">
        <v>304.46180409640374</v>
      </c>
      <c r="G13" s="91">
        <v>292.04482499999995</v>
      </c>
      <c r="H13" s="91">
        <f t="shared" si="0"/>
        <v>95.92166277367518</v>
      </c>
      <c r="I13" s="87"/>
      <c r="J13" s="99"/>
      <c r="K13" s="88">
        <v>809.3</v>
      </c>
      <c r="L13" s="88">
        <v>808.4203088265292</v>
      </c>
      <c r="M13" s="88"/>
      <c r="N13" s="87">
        <f t="shared" si="1"/>
      </c>
      <c r="O13" s="83" t="s">
        <v>171</v>
      </c>
      <c r="P13" s="85"/>
      <c r="Q13" s="85"/>
      <c r="R13" s="98"/>
      <c r="S13" s="91">
        <v>3.717</v>
      </c>
      <c r="T13" s="91">
        <v>4.443</v>
      </c>
      <c r="U13" s="91"/>
      <c r="V13" s="91">
        <f t="shared" si="2"/>
      </c>
      <c r="W13" s="87"/>
      <c r="X13" s="99"/>
      <c r="Y13" s="88">
        <v>66.989</v>
      </c>
      <c r="Z13" s="88">
        <v>82.0319958</v>
      </c>
      <c r="AA13" s="88">
        <v>0</v>
      </c>
      <c r="AB13" s="88">
        <f t="shared" si="3"/>
      </c>
    </row>
    <row r="14" spans="1:28" s="68" customFormat="1" ht="12" customHeight="1">
      <c r="A14" s="83" t="s">
        <v>121</v>
      </c>
      <c r="B14" s="85"/>
      <c r="C14" s="85"/>
      <c r="D14" s="98">
        <v>2</v>
      </c>
      <c r="E14" s="91">
        <v>2230.462</v>
      </c>
      <c r="F14" s="91">
        <v>2265.187867403596</v>
      </c>
      <c r="G14" s="91">
        <v>2273.268275</v>
      </c>
      <c r="H14" s="91">
        <f t="shared" si="0"/>
        <v>100.35672129948611</v>
      </c>
      <c r="I14" s="87"/>
      <c r="J14" s="99"/>
      <c r="K14" s="88">
        <v>5895.8060000000005</v>
      </c>
      <c r="L14" s="88">
        <v>8481.336373148499</v>
      </c>
      <c r="M14" s="88"/>
      <c r="N14" s="87">
        <f t="shared" si="1"/>
      </c>
      <c r="O14" s="83" t="s">
        <v>285</v>
      </c>
      <c r="P14" s="85"/>
      <c r="Q14" s="85"/>
      <c r="R14" s="98">
        <v>2</v>
      </c>
      <c r="S14" s="91">
        <v>48.998</v>
      </c>
      <c r="T14" s="91">
        <v>45.838</v>
      </c>
      <c r="U14" s="91">
        <v>46.7</v>
      </c>
      <c r="V14" s="91">
        <f t="shared" si="2"/>
        <v>101.88053579999126</v>
      </c>
      <c r="W14" s="87"/>
      <c r="X14" s="99"/>
      <c r="Y14" s="88">
        <v>140.54</v>
      </c>
      <c r="Z14" s="88">
        <v>132.745</v>
      </c>
      <c r="AA14" s="88">
        <v>139.40400000000002</v>
      </c>
      <c r="AB14" s="88">
        <f t="shared" si="3"/>
        <v>105.01638479792085</v>
      </c>
    </row>
    <row r="15" spans="1:28" s="68" customFormat="1" ht="11.25">
      <c r="A15" s="83" t="s">
        <v>122</v>
      </c>
      <c r="B15" s="85"/>
      <c r="C15" s="85"/>
      <c r="D15" s="98">
        <v>2</v>
      </c>
      <c r="E15" s="91">
        <v>2598.896</v>
      </c>
      <c r="F15" s="91">
        <v>2569.6496715000003</v>
      </c>
      <c r="G15" s="91">
        <v>2565.3131</v>
      </c>
      <c r="H15" s="91">
        <f t="shared" si="0"/>
        <v>99.83123880472512</v>
      </c>
      <c r="I15" s="87"/>
      <c r="J15" s="99"/>
      <c r="K15" s="88">
        <v>6705.106</v>
      </c>
      <c r="L15" s="88">
        <v>9289.75668197503</v>
      </c>
      <c r="M15" s="88"/>
      <c r="N15" s="87">
        <f t="shared" si="1"/>
      </c>
      <c r="O15" s="83" t="s">
        <v>286</v>
      </c>
      <c r="P15" s="85"/>
      <c r="Q15" s="85"/>
      <c r="R15" s="98">
        <v>1</v>
      </c>
      <c r="S15" s="91">
        <v>9.182</v>
      </c>
      <c r="T15" s="91">
        <v>9.43</v>
      </c>
      <c r="U15" s="91">
        <v>9.747</v>
      </c>
      <c r="V15" s="91">
        <f t="shared" si="2"/>
        <v>103.36161187698835</v>
      </c>
      <c r="W15" s="87"/>
      <c r="X15" s="99">
        <v>2</v>
      </c>
      <c r="Y15" s="88">
        <v>14.645</v>
      </c>
      <c r="Z15" s="88">
        <v>16.215</v>
      </c>
      <c r="AA15" s="88">
        <v>15.508</v>
      </c>
      <c r="AB15" s="88">
        <f t="shared" si="3"/>
        <v>95.63983965464077</v>
      </c>
    </row>
    <row r="16" spans="1:28" s="68" customFormat="1" ht="11.25">
      <c r="A16" s="83" t="s">
        <v>123</v>
      </c>
      <c r="B16" s="85"/>
      <c r="C16" s="85"/>
      <c r="D16" s="98">
        <v>2</v>
      </c>
      <c r="E16" s="91">
        <v>483.727</v>
      </c>
      <c r="F16" s="91">
        <v>500.93625549999996</v>
      </c>
      <c r="G16" s="91">
        <v>513.4498</v>
      </c>
      <c r="H16" s="91">
        <f t="shared" si="0"/>
        <v>102.49803130889575</v>
      </c>
      <c r="I16" s="87"/>
      <c r="J16" s="99"/>
      <c r="K16" s="88">
        <v>781.0479999999999</v>
      </c>
      <c r="L16" s="88">
        <v>1115.646360129066</v>
      </c>
      <c r="M16" s="88"/>
      <c r="N16" s="87">
        <f t="shared" si="1"/>
      </c>
      <c r="O16" s="83" t="s">
        <v>172</v>
      </c>
      <c r="P16" s="85"/>
      <c r="Q16" s="85"/>
      <c r="R16" s="98"/>
      <c r="S16" s="91">
        <v>25.599</v>
      </c>
      <c r="T16" s="91">
        <v>27.286</v>
      </c>
      <c r="U16" s="91">
        <v>0</v>
      </c>
      <c r="V16" s="91">
        <f t="shared" si="2"/>
      </c>
      <c r="W16" s="87"/>
      <c r="X16" s="99"/>
      <c r="Y16" s="88">
        <v>452.1719999999999</v>
      </c>
      <c r="Z16" s="88">
        <v>467.02425000000005</v>
      </c>
      <c r="AA16" s="88">
        <v>0</v>
      </c>
      <c r="AB16" s="88">
        <f t="shared" si="3"/>
      </c>
    </row>
    <row r="17" spans="1:28" s="68" customFormat="1" ht="12" customHeight="1">
      <c r="A17" s="83" t="s">
        <v>124</v>
      </c>
      <c r="B17" s="85"/>
      <c r="C17" s="85"/>
      <c r="D17" s="98">
        <v>2</v>
      </c>
      <c r="E17" s="91">
        <v>146.625</v>
      </c>
      <c r="F17" s="91">
        <v>156.2999585</v>
      </c>
      <c r="G17" s="91">
        <v>154.9795</v>
      </c>
      <c r="H17" s="91">
        <f t="shared" si="0"/>
        <v>99.15517667907763</v>
      </c>
      <c r="I17" s="87"/>
      <c r="J17" s="99"/>
      <c r="K17" s="88">
        <v>281.366</v>
      </c>
      <c r="L17" s="88">
        <v>390.44063700011907</v>
      </c>
      <c r="M17" s="88"/>
      <c r="N17" s="87">
        <f t="shared" si="1"/>
      </c>
      <c r="O17" s="83" t="s">
        <v>173</v>
      </c>
      <c r="P17" s="85"/>
      <c r="Q17" s="85"/>
      <c r="R17" s="98"/>
      <c r="S17" s="91">
        <v>1.776</v>
      </c>
      <c r="T17" s="91">
        <v>1.841</v>
      </c>
      <c r="U17" s="91">
        <v>1.86</v>
      </c>
      <c r="V17" s="91">
        <f t="shared" si="2"/>
        <v>101.03204780010864</v>
      </c>
      <c r="W17" s="87"/>
      <c r="X17" s="99"/>
      <c r="Y17" s="88">
        <v>96.18100000000001</v>
      </c>
      <c r="Z17" s="88">
        <v>98.74</v>
      </c>
      <c r="AA17" s="88">
        <v>91.03564</v>
      </c>
      <c r="AB17" s="88">
        <f t="shared" si="3"/>
        <v>92.19732631152523</v>
      </c>
    </row>
    <row r="18" spans="1:28" s="89" customFormat="1" ht="11.25" customHeight="1">
      <c r="A18" s="83" t="s">
        <v>125</v>
      </c>
      <c r="B18" s="85"/>
      <c r="C18" s="85"/>
      <c r="D18" s="98">
        <v>2</v>
      </c>
      <c r="E18" s="91">
        <v>215.62</v>
      </c>
      <c r="F18" s="91">
        <v>223.988096</v>
      </c>
      <c r="G18" s="91">
        <v>227.002</v>
      </c>
      <c r="H18" s="91">
        <f t="shared" si="0"/>
        <v>101.34556436427764</v>
      </c>
      <c r="I18" s="87"/>
      <c r="J18" s="99"/>
      <c r="K18" s="88">
        <v>449.983</v>
      </c>
      <c r="L18" s="88">
        <v>540.8342492667418</v>
      </c>
      <c r="M18" s="88"/>
      <c r="N18" s="87">
        <f t="shared" si="1"/>
      </c>
      <c r="O18" s="83" t="s">
        <v>174</v>
      </c>
      <c r="P18" s="85"/>
      <c r="Q18" s="85"/>
      <c r="R18" s="98"/>
      <c r="S18" s="91">
        <v>8.095</v>
      </c>
      <c r="T18" s="91">
        <v>8.066</v>
      </c>
      <c r="U18" s="91">
        <v>8.023</v>
      </c>
      <c r="V18" s="91">
        <f t="shared" si="2"/>
        <v>99.46689809075129</v>
      </c>
      <c r="W18" s="87"/>
      <c r="X18" s="99">
        <v>6</v>
      </c>
      <c r="Y18" s="88">
        <v>705.2230000000001</v>
      </c>
      <c r="Z18" s="88">
        <v>720.4646448055717</v>
      </c>
      <c r="AA18" s="88">
        <v>0</v>
      </c>
      <c r="AB18" s="88">
        <f t="shared" si="3"/>
      </c>
    </row>
    <row r="19" spans="1:28" s="89" customFormat="1" ht="11.25" customHeight="1">
      <c r="A19" s="83" t="s">
        <v>303</v>
      </c>
      <c r="B19" s="85"/>
      <c r="C19" s="85"/>
      <c r="D19" s="98"/>
      <c r="E19" s="91">
        <f>E12+E15+E16+E17+E18</f>
        <v>5621.233</v>
      </c>
      <c r="F19" s="91">
        <f>F12+F15+F16+F17+F18</f>
        <v>5700.0306865</v>
      </c>
      <c r="G19" s="91">
        <f>G12+G15+G16+G17+G18</f>
        <v>5691.601600000001</v>
      </c>
      <c r="H19" s="91">
        <f t="shared" si="0"/>
        <v>99.8521220855887</v>
      </c>
      <c r="I19" s="87"/>
      <c r="J19" s="99"/>
      <c r="K19" s="91">
        <f>K12+K15+K16+K17+K18</f>
        <v>14580.231</v>
      </c>
      <c r="L19" s="91">
        <f>L12+L15+L16+L17+L18</f>
        <v>19280.071125958348</v>
      </c>
      <c r="M19" s="88"/>
      <c r="N19" s="87"/>
      <c r="O19" s="83" t="s">
        <v>287</v>
      </c>
      <c r="P19" s="85"/>
      <c r="Q19" s="85"/>
      <c r="R19" s="98">
        <v>6</v>
      </c>
      <c r="S19" s="91">
        <v>5.1</v>
      </c>
      <c r="T19" s="91">
        <v>5.5</v>
      </c>
      <c r="U19" s="91">
        <v>0</v>
      </c>
      <c r="V19" s="91">
        <f aca="true" t="shared" si="4" ref="V19:V26">IF(AND(T19&gt;0,U19&gt;0),U19*100/T19,"")</f>
      </c>
      <c r="W19" s="87"/>
      <c r="X19" s="99">
        <v>11</v>
      </c>
      <c r="Y19" s="88">
        <v>0.553</v>
      </c>
      <c r="Z19" s="88">
        <v>0.605</v>
      </c>
      <c r="AA19" s="88">
        <v>0</v>
      </c>
      <c r="AB19" s="88">
        <f aca="true" t="shared" si="5" ref="AB19:AB26">IF(AND(Z19&gt;0,AA19&gt;0),AA19*100/Z19,"")</f>
      </c>
    </row>
    <row r="20" spans="1:28" s="89" customFormat="1" ht="11.25" customHeight="1">
      <c r="A20" s="83" t="s">
        <v>126</v>
      </c>
      <c r="B20" s="85"/>
      <c r="C20" s="85"/>
      <c r="D20" s="98"/>
      <c r="E20" s="91">
        <v>398.257</v>
      </c>
      <c r="F20" s="91">
        <v>353.2401185</v>
      </c>
      <c r="G20" s="91">
        <v>0</v>
      </c>
      <c r="H20" s="91">
        <f t="shared" si="0"/>
      </c>
      <c r="I20" s="87"/>
      <c r="J20" s="99"/>
      <c r="K20" s="88">
        <v>4565.119369999999</v>
      </c>
      <c r="L20" s="88">
        <v>3919.57386944025</v>
      </c>
      <c r="M20" s="88">
        <v>0</v>
      </c>
      <c r="N20" s="87">
        <f t="shared" si="1"/>
      </c>
      <c r="O20" s="83" t="s">
        <v>175</v>
      </c>
      <c r="P20" s="85"/>
      <c r="Q20" s="85"/>
      <c r="R20" s="98">
        <v>1</v>
      </c>
      <c r="S20" s="91">
        <v>3.836</v>
      </c>
      <c r="T20" s="91">
        <v>3.923</v>
      </c>
      <c r="U20" s="91">
        <v>3.658</v>
      </c>
      <c r="V20" s="91">
        <f t="shared" si="4"/>
        <v>93.24496558756054</v>
      </c>
      <c r="W20" s="87"/>
      <c r="X20" s="99">
        <v>1</v>
      </c>
      <c r="Y20" s="88">
        <v>244.54</v>
      </c>
      <c r="Z20" s="88">
        <v>236.60064</v>
      </c>
      <c r="AA20" s="88">
        <v>238.15214</v>
      </c>
      <c r="AB20" s="88">
        <f t="shared" si="5"/>
        <v>100.6557463242703</v>
      </c>
    </row>
    <row r="21" spans="1:28" s="89" customFormat="1" ht="11.25" customHeight="1">
      <c r="A21" s="83" t="s">
        <v>127</v>
      </c>
      <c r="B21" s="85"/>
      <c r="C21" s="85"/>
      <c r="D21" s="98">
        <v>12</v>
      </c>
      <c r="E21" s="91">
        <v>8.375</v>
      </c>
      <c r="F21" s="91">
        <v>8.960619</v>
      </c>
      <c r="G21" s="91">
        <v>0</v>
      </c>
      <c r="H21" s="91">
        <f t="shared" si="0"/>
      </c>
      <c r="I21" s="87"/>
      <c r="J21" s="99">
        <v>12</v>
      </c>
      <c r="K21" s="88">
        <v>50.335</v>
      </c>
      <c r="L21" s="88">
        <v>52.360440729032256</v>
      </c>
      <c r="M21" s="88">
        <v>0</v>
      </c>
      <c r="N21" s="87">
        <f t="shared" si="1"/>
      </c>
      <c r="O21" s="83" t="s">
        <v>176</v>
      </c>
      <c r="P21" s="85"/>
      <c r="Q21" s="85"/>
      <c r="R21" s="98">
        <v>5</v>
      </c>
      <c r="S21" s="91">
        <v>2.885</v>
      </c>
      <c r="T21" s="91">
        <v>3.014</v>
      </c>
      <c r="U21" s="91">
        <v>0</v>
      </c>
      <c r="V21" s="91">
        <f t="shared" si="4"/>
      </c>
      <c r="W21" s="87"/>
      <c r="X21" s="99">
        <v>11</v>
      </c>
      <c r="Y21" s="88">
        <v>82.708</v>
      </c>
      <c r="Z21" s="88">
        <v>101.2923</v>
      </c>
      <c r="AA21" s="88">
        <v>0</v>
      </c>
      <c r="AB21" s="88">
        <f t="shared" si="5"/>
      </c>
    </row>
    <row r="22" spans="1:28" s="89" customFormat="1" ht="11.25" customHeight="1">
      <c r="A22" s="83" t="s">
        <v>260</v>
      </c>
      <c r="B22" s="85"/>
      <c r="C22" s="85"/>
      <c r="D22" s="98"/>
      <c r="E22" s="91">
        <v>109.29</v>
      </c>
      <c r="F22" s="91">
        <v>109.325</v>
      </c>
      <c r="G22" s="91"/>
      <c r="H22" s="91">
        <f t="shared" si="0"/>
      </c>
      <c r="I22" s="87"/>
      <c r="J22" s="99">
        <v>11</v>
      </c>
      <c r="K22" s="88">
        <v>847.0260000000001</v>
      </c>
      <c r="L22" s="88">
        <v>821.4639999999999</v>
      </c>
      <c r="M22" s="88">
        <v>0</v>
      </c>
      <c r="N22" s="87">
        <f t="shared" si="1"/>
      </c>
      <c r="O22" s="83" t="s">
        <v>177</v>
      </c>
      <c r="P22" s="85"/>
      <c r="Q22" s="85"/>
      <c r="R22" s="98">
        <v>2</v>
      </c>
      <c r="S22" s="91">
        <v>10.717</v>
      </c>
      <c r="T22" s="91">
        <v>10.879</v>
      </c>
      <c r="U22" s="91">
        <v>10.889</v>
      </c>
      <c r="V22" s="91">
        <f t="shared" si="4"/>
        <v>100.09192021325488</v>
      </c>
      <c r="W22" s="87"/>
      <c r="X22" s="99">
        <v>2</v>
      </c>
      <c r="Y22" s="88">
        <v>543.195</v>
      </c>
      <c r="Z22" s="88">
        <v>574.23775</v>
      </c>
      <c r="AA22" s="88">
        <v>566.494625</v>
      </c>
      <c r="AB22" s="88">
        <f t="shared" si="5"/>
        <v>98.65158203200679</v>
      </c>
    </row>
    <row r="23" spans="1:28" s="89" customFormat="1" ht="11.25" customHeight="1">
      <c r="A23" s="83"/>
      <c r="B23" s="85"/>
      <c r="C23" s="85"/>
      <c r="D23" s="98"/>
      <c r="E23" s="91"/>
      <c r="F23" s="91"/>
      <c r="G23" s="91"/>
      <c r="H23" s="91"/>
      <c r="I23" s="87"/>
      <c r="J23" s="99"/>
      <c r="K23" s="88"/>
      <c r="L23" s="88"/>
      <c r="M23" s="88"/>
      <c r="N23" s="87"/>
      <c r="O23" s="83" t="s">
        <v>178</v>
      </c>
      <c r="P23" s="85"/>
      <c r="Q23" s="85"/>
      <c r="R23" s="98">
        <v>2</v>
      </c>
      <c r="S23" s="91">
        <v>6.692</v>
      </c>
      <c r="T23" s="91">
        <v>6.665</v>
      </c>
      <c r="U23" s="91">
        <v>6.728</v>
      </c>
      <c r="V23" s="91">
        <f t="shared" si="4"/>
        <v>100.94523630907726</v>
      </c>
      <c r="W23" s="87"/>
      <c r="X23" s="99">
        <v>1</v>
      </c>
      <c r="Y23" s="88">
        <v>410.865</v>
      </c>
      <c r="Z23" s="88">
        <v>400.969</v>
      </c>
      <c r="AA23" s="88"/>
      <c r="AB23" s="88">
        <f t="shared" si="5"/>
      </c>
    </row>
    <row r="24" spans="1:28" s="89" customFormat="1" ht="11.25" customHeight="1">
      <c r="A24" s="83" t="s">
        <v>128</v>
      </c>
      <c r="B24" s="85"/>
      <c r="C24" s="85"/>
      <c r="D24" s="98"/>
      <c r="E24" s="91"/>
      <c r="F24" s="91"/>
      <c r="G24" s="91"/>
      <c r="H24" s="91"/>
      <c r="I24" s="87"/>
      <c r="J24" s="99"/>
      <c r="K24" s="88"/>
      <c r="L24" s="88"/>
      <c r="M24" s="88"/>
      <c r="N24" s="87"/>
      <c r="O24" s="83" t="s">
        <v>289</v>
      </c>
      <c r="P24" s="85"/>
      <c r="Q24" s="85"/>
      <c r="R24" s="98"/>
      <c r="S24" s="91">
        <v>6.953</v>
      </c>
      <c r="T24" s="91">
        <v>7.057854483082768</v>
      </c>
      <c r="U24" s="91">
        <v>7.031</v>
      </c>
      <c r="V24" s="91">
        <f t="shared" si="4"/>
        <v>99.61950925529653</v>
      </c>
      <c r="W24" s="87"/>
      <c r="X24" s="99"/>
      <c r="Y24" s="88">
        <v>86.86600000000001</v>
      </c>
      <c r="Z24" s="88">
        <v>81.8417</v>
      </c>
      <c r="AA24" s="88">
        <v>78.6852</v>
      </c>
      <c r="AB24" s="88">
        <f t="shared" si="5"/>
        <v>96.14316418158468</v>
      </c>
    </row>
    <row r="25" spans="1:28" s="89" customFormat="1" ht="11.25" customHeight="1">
      <c r="A25" s="83" t="s">
        <v>129</v>
      </c>
      <c r="B25" s="85"/>
      <c r="C25" s="85"/>
      <c r="D25" s="98">
        <v>11</v>
      </c>
      <c r="E25" s="91">
        <v>8.802</v>
      </c>
      <c r="F25" s="91">
        <v>9.447813</v>
      </c>
      <c r="G25" s="91">
        <v>0</v>
      </c>
      <c r="H25" s="91">
        <f aca="true" t="shared" si="6" ref="H25:H32">IF(AND(F25&gt;0,G25&gt;0),G25*100/F25,"")</f>
      </c>
      <c r="I25" s="87"/>
      <c r="J25" s="99">
        <v>11</v>
      </c>
      <c r="K25" s="88">
        <v>17.125</v>
      </c>
      <c r="L25" s="88">
        <v>17.69480315148</v>
      </c>
      <c r="M25" s="88">
        <v>0</v>
      </c>
      <c r="N25" s="87">
        <f aca="true" t="shared" si="7" ref="N25:N32">IF(AND(L25&gt;0,M25&gt;0),M25*100/L25,"")</f>
      </c>
      <c r="O25" s="83" t="s">
        <v>288</v>
      </c>
      <c r="P25" s="85"/>
      <c r="Q25" s="85"/>
      <c r="R25" s="98"/>
      <c r="S25" s="91">
        <v>26.3</v>
      </c>
      <c r="T25" s="91">
        <v>27.7</v>
      </c>
      <c r="U25" s="91">
        <v>33.1</v>
      </c>
      <c r="V25" s="91">
        <f t="shared" si="4"/>
        <v>119.49458483754513</v>
      </c>
      <c r="W25" s="87"/>
      <c r="X25" s="99"/>
      <c r="Y25" s="88">
        <v>4.957000000000001</v>
      </c>
      <c r="Z25" s="88">
        <v>4.8420000000000005</v>
      </c>
      <c r="AA25" s="88">
        <v>5.4106000000000005</v>
      </c>
      <c r="AB25" s="88">
        <f t="shared" si="5"/>
        <v>111.74308137133416</v>
      </c>
    </row>
    <row r="26" spans="1:28" s="89" customFormat="1" ht="11.25" customHeight="1">
      <c r="A26" s="83" t="s">
        <v>130</v>
      </c>
      <c r="B26" s="85"/>
      <c r="C26" s="85"/>
      <c r="D26" s="98">
        <v>2</v>
      </c>
      <c r="E26" s="91">
        <v>50.072</v>
      </c>
      <c r="F26" s="91">
        <v>46.192651</v>
      </c>
      <c r="G26" s="91">
        <v>49.871</v>
      </c>
      <c r="H26" s="91">
        <f t="shared" si="6"/>
        <v>107.96306105055544</v>
      </c>
      <c r="I26" s="87"/>
      <c r="J26" s="99">
        <v>8</v>
      </c>
      <c r="K26" s="88">
        <v>65.532</v>
      </c>
      <c r="L26" s="88">
        <v>55.0354</v>
      </c>
      <c r="M26" s="88">
        <v>0</v>
      </c>
      <c r="N26" s="87">
        <f t="shared" si="7"/>
      </c>
      <c r="O26" s="83" t="s">
        <v>179</v>
      </c>
      <c r="P26" s="85"/>
      <c r="Q26" s="85"/>
      <c r="R26" s="98"/>
      <c r="S26" s="91">
        <v>2.776</v>
      </c>
      <c r="T26" s="91">
        <v>2.624</v>
      </c>
      <c r="U26" s="91">
        <v>2.675</v>
      </c>
      <c r="V26" s="91">
        <f t="shared" si="4"/>
        <v>101.9435975609756</v>
      </c>
      <c r="W26" s="87"/>
      <c r="X26" s="99"/>
      <c r="Y26" s="88">
        <v>89.55300000000003</v>
      </c>
      <c r="Z26" s="88">
        <v>80.37349999999999</v>
      </c>
      <c r="AA26" s="88">
        <v>79.00150000000001</v>
      </c>
      <c r="AB26" s="88">
        <f t="shared" si="5"/>
        <v>98.29296969772376</v>
      </c>
    </row>
    <row r="27" spans="1:28" s="89" customFormat="1" ht="11.25" customHeight="1">
      <c r="A27" s="83" t="s">
        <v>131</v>
      </c>
      <c r="B27" s="85"/>
      <c r="C27" s="85"/>
      <c r="D27" s="98">
        <v>2</v>
      </c>
      <c r="E27" s="91">
        <v>29.72</v>
      </c>
      <c r="F27" s="91">
        <v>26.627419999999997</v>
      </c>
      <c r="G27" s="91">
        <v>28.903</v>
      </c>
      <c r="H27" s="91">
        <f t="shared" si="6"/>
        <v>108.54600257929609</v>
      </c>
      <c r="I27" s="87"/>
      <c r="J27" s="99">
        <v>8</v>
      </c>
      <c r="K27" s="88">
        <v>23.193</v>
      </c>
      <c r="L27" s="88">
        <v>29.343999999999998</v>
      </c>
      <c r="M27" s="88">
        <v>0</v>
      </c>
      <c r="N27" s="87">
        <f t="shared" si="7"/>
      </c>
      <c r="O27" s="83"/>
      <c r="P27" s="85"/>
      <c r="Q27" s="85"/>
      <c r="R27" s="98"/>
      <c r="S27" s="91"/>
      <c r="T27" s="91"/>
      <c r="U27" s="91"/>
      <c r="V27" s="91"/>
      <c r="W27" s="87"/>
      <c r="X27" s="99"/>
      <c r="Y27" s="88"/>
      <c r="Z27" s="88"/>
      <c r="AA27" s="88"/>
      <c r="AB27" s="88"/>
    </row>
    <row r="28" spans="1:28" s="89" customFormat="1" ht="11.25" customHeight="1">
      <c r="A28" s="83" t="s">
        <v>132</v>
      </c>
      <c r="B28" s="85"/>
      <c r="C28" s="85"/>
      <c r="D28" s="98">
        <v>2</v>
      </c>
      <c r="E28" s="91">
        <v>37.869</v>
      </c>
      <c r="F28" s="91">
        <v>33.472491000000005</v>
      </c>
      <c r="G28" s="91">
        <v>33.642</v>
      </c>
      <c r="H28" s="91">
        <f t="shared" si="6"/>
        <v>100.50641286302832</v>
      </c>
      <c r="I28" s="87"/>
      <c r="J28" s="99">
        <v>8</v>
      </c>
      <c r="K28" s="88">
        <v>27.347999999999995</v>
      </c>
      <c r="L28" s="88">
        <v>38.93150000000001</v>
      </c>
      <c r="M28" s="88">
        <v>0</v>
      </c>
      <c r="N28" s="87">
        <f t="shared" si="7"/>
      </c>
      <c r="O28" s="83" t="s">
        <v>180</v>
      </c>
      <c r="P28" s="85"/>
      <c r="Q28" s="85"/>
      <c r="R28" s="98"/>
      <c r="S28" s="91"/>
      <c r="T28" s="91"/>
      <c r="U28" s="91"/>
      <c r="V28" s="91"/>
      <c r="W28" s="87"/>
      <c r="X28" s="99"/>
      <c r="Y28" s="88"/>
      <c r="Z28" s="88"/>
      <c r="AA28" s="88"/>
      <c r="AB28" s="88"/>
    </row>
    <row r="29" spans="1:28" s="89" customFormat="1" ht="12" customHeight="1">
      <c r="A29" s="83" t="s">
        <v>133</v>
      </c>
      <c r="B29" s="85"/>
      <c r="C29" s="85"/>
      <c r="D29" s="98"/>
      <c r="E29" s="91">
        <v>161.746</v>
      </c>
      <c r="F29" s="91">
        <v>160.7353175</v>
      </c>
      <c r="G29" s="91">
        <v>145.4983175</v>
      </c>
      <c r="H29" s="91">
        <f t="shared" si="6"/>
        <v>90.52044053728267</v>
      </c>
      <c r="I29" s="87"/>
      <c r="J29" s="99">
        <v>8</v>
      </c>
      <c r="K29" s="88">
        <v>193.38899999999998</v>
      </c>
      <c r="L29" s="88">
        <v>297.116</v>
      </c>
      <c r="M29" s="88">
        <v>0</v>
      </c>
      <c r="N29" s="87">
        <f t="shared" si="7"/>
      </c>
      <c r="O29" s="83" t="s">
        <v>181</v>
      </c>
      <c r="P29" s="85"/>
      <c r="Q29" s="85"/>
      <c r="R29" s="98">
        <v>0</v>
      </c>
      <c r="S29" s="91">
        <v>0</v>
      </c>
      <c r="T29" s="91">
        <v>0</v>
      </c>
      <c r="U29" s="91">
        <v>0</v>
      </c>
      <c r="V29" s="91">
        <f aca="true" t="shared" si="8" ref="V29:V34">IF(AND(T29&gt;0,U29&gt;0),U29*100/T29,"")</f>
      </c>
      <c r="W29" s="87"/>
      <c r="X29" s="99"/>
      <c r="Y29" s="88">
        <v>3086.7780000000002</v>
      </c>
      <c r="Z29" s="88">
        <v>3409.9967480000005</v>
      </c>
      <c r="AA29" s="88">
        <v>0</v>
      </c>
      <c r="AB29" s="88">
        <f aca="true" t="shared" si="9" ref="AB29:AB34">IF(AND(Z29&gt;0,AA29&gt;0),AA29*100/Z29,"")</f>
      </c>
    </row>
    <row r="30" spans="1:28" s="89" customFormat="1" ht="11.25" customHeight="1">
      <c r="A30" s="83" t="s">
        <v>134</v>
      </c>
      <c r="B30" s="85"/>
      <c r="C30" s="85"/>
      <c r="D30" s="98">
        <v>2</v>
      </c>
      <c r="E30" s="91">
        <v>106.127</v>
      </c>
      <c r="F30" s="91">
        <v>91.41099799999999</v>
      </c>
      <c r="G30" s="91">
        <v>88.66239999999999</v>
      </c>
      <c r="H30" s="91">
        <f t="shared" si="6"/>
        <v>96.99314299139367</v>
      </c>
      <c r="I30" s="87"/>
      <c r="J30" s="99">
        <v>8</v>
      </c>
      <c r="K30" s="88">
        <v>86.999</v>
      </c>
      <c r="L30" s="88">
        <v>111.44660000000002</v>
      </c>
      <c r="M30" s="88">
        <v>0</v>
      </c>
      <c r="N30" s="87">
        <f t="shared" si="7"/>
      </c>
      <c r="O30" s="83" t="s">
        <v>182</v>
      </c>
      <c r="P30" s="85"/>
      <c r="Q30" s="85"/>
      <c r="R30" s="98">
        <v>0</v>
      </c>
      <c r="S30" s="91">
        <v>0</v>
      </c>
      <c r="T30" s="91">
        <v>0</v>
      </c>
      <c r="U30" s="91">
        <v>0</v>
      </c>
      <c r="V30" s="91">
        <f t="shared" si="8"/>
      </c>
      <c r="W30" s="87"/>
      <c r="X30" s="99"/>
      <c r="Y30" s="88">
        <v>775.752</v>
      </c>
      <c r="Z30" s="88">
        <v>933.1194100000001</v>
      </c>
      <c r="AA30" s="88">
        <v>0</v>
      </c>
      <c r="AB30" s="88">
        <f t="shared" si="9"/>
      </c>
    </row>
    <row r="31" spans="1:28" s="89" customFormat="1" ht="11.25" customHeight="1">
      <c r="A31" s="83" t="s">
        <v>135</v>
      </c>
      <c r="B31" s="85"/>
      <c r="C31" s="85"/>
      <c r="D31" s="98"/>
      <c r="E31" s="91">
        <v>3.876</v>
      </c>
      <c r="F31" s="91">
        <v>3.244</v>
      </c>
      <c r="G31" s="91">
        <v>2.853</v>
      </c>
      <c r="H31" s="91">
        <f t="shared" si="6"/>
        <v>87.94697903822441</v>
      </c>
      <c r="I31" s="87"/>
      <c r="J31" s="99">
        <v>8</v>
      </c>
      <c r="K31" s="88">
        <v>2.8470000000000004</v>
      </c>
      <c r="L31" s="88">
        <v>3.1889999999999996</v>
      </c>
      <c r="M31" s="88">
        <v>0</v>
      </c>
      <c r="N31" s="87">
        <f t="shared" si="7"/>
      </c>
      <c r="O31" s="83" t="s">
        <v>183</v>
      </c>
      <c r="P31" s="85"/>
      <c r="Q31" s="85"/>
      <c r="R31" s="98">
        <v>0</v>
      </c>
      <c r="S31" s="91">
        <v>0</v>
      </c>
      <c r="T31" s="91">
        <v>0</v>
      </c>
      <c r="U31" s="91">
        <v>0</v>
      </c>
      <c r="V31" s="91">
        <f t="shared" si="8"/>
      </c>
      <c r="W31" s="87"/>
      <c r="X31" s="99"/>
      <c r="Y31" s="88">
        <v>68.41199999999999</v>
      </c>
      <c r="Z31" s="88">
        <v>67.784</v>
      </c>
      <c r="AA31" s="88">
        <v>0</v>
      </c>
      <c r="AB31" s="88">
        <f t="shared" si="9"/>
      </c>
    </row>
    <row r="32" spans="1:28" s="89" customFormat="1" ht="11.25" customHeight="1">
      <c r="A32" s="83" t="s">
        <v>136</v>
      </c>
      <c r="B32" s="85"/>
      <c r="C32" s="85"/>
      <c r="D32" s="98">
        <v>2</v>
      </c>
      <c r="E32" s="91">
        <v>74.362</v>
      </c>
      <c r="F32" s="91">
        <v>71.709965</v>
      </c>
      <c r="G32" s="91">
        <v>62.4616</v>
      </c>
      <c r="H32" s="91">
        <f t="shared" si="6"/>
        <v>87.10309648038456</v>
      </c>
      <c r="I32" s="87"/>
      <c r="J32" s="99">
        <v>8</v>
      </c>
      <c r="K32" s="88">
        <v>71.22099999999999</v>
      </c>
      <c r="L32" s="88">
        <v>84.65300000000002</v>
      </c>
      <c r="M32" s="88">
        <v>0</v>
      </c>
      <c r="N32" s="87">
        <f t="shared" si="7"/>
      </c>
      <c r="O32" s="83" t="s">
        <v>184</v>
      </c>
      <c r="P32" s="85"/>
      <c r="Q32" s="85"/>
      <c r="R32" s="98">
        <v>0</v>
      </c>
      <c r="S32" s="91">
        <v>0</v>
      </c>
      <c r="T32" s="91">
        <v>0</v>
      </c>
      <c r="U32" s="91">
        <v>0</v>
      </c>
      <c r="V32" s="91">
        <f t="shared" si="8"/>
      </c>
      <c r="W32" s="87"/>
      <c r="X32" s="99"/>
      <c r="Y32" s="88">
        <v>117.486</v>
      </c>
      <c r="Z32" s="88">
        <v>201.749</v>
      </c>
      <c r="AA32" s="88">
        <v>0</v>
      </c>
      <c r="AB32" s="88">
        <f t="shared" si="9"/>
      </c>
    </row>
    <row r="33" spans="1:28" s="89" customFormat="1" ht="11.25" customHeight="1">
      <c r="A33" s="83"/>
      <c r="B33" s="85"/>
      <c r="C33" s="85"/>
      <c r="D33" s="98"/>
      <c r="E33" s="91"/>
      <c r="F33" s="91"/>
      <c r="G33" s="91"/>
      <c r="H33" s="91"/>
      <c r="I33" s="87"/>
      <c r="J33" s="99"/>
      <c r="K33" s="88"/>
      <c r="L33" s="88"/>
      <c r="M33" s="88"/>
      <c r="N33" s="87"/>
      <c r="O33" s="83" t="s">
        <v>185</v>
      </c>
      <c r="P33" s="85"/>
      <c r="Q33" s="85"/>
      <c r="R33" s="98">
        <v>0</v>
      </c>
      <c r="S33" s="91">
        <v>0</v>
      </c>
      <c r="T33" s="91">
        <v>0</v>
      </c>
      <c r="U33" s="91">
        <v>0</v>
      </c>
      <c r="V33" s="91">
        <f t="shared" si="8"/>
      </c>
      <c r="W33" s="87"/>
      <c r="X33" s="99"/>
      <c r="Y33" s="88">
        <v>1353.3779000000002</v>
      </c>
      <c r="Z33" s="88">
        <v>1361.4009999999998</v>
      </c>
      <c r="AA33" s="88">
        <v>0</v>
      </c>
      <c r="AB33" s="88">
        <f t="shared" si="9"/>
      </c>
    </row>
    <row r="34" spans="1:28" s="89" customFormat="1" ht="11.25" customHeight="1">
      <c r="A34" s="83" t="s">
        <v>137</v>
      </c>
      <c r="B34" s="85"/>
      <c r="C34" s="85"/>
      <c r="D34" s="98"/>
      <c r="E34" s="91"/>
      <c r="F34" s="91"/>
      <c r="G34" s="91"/>
      <c r="H34" s="91"/>
      <c r="I34" s="87"/>
      <c r="J34" s="99"/>
      <c r="K34" s="88"/>
      <c r="L34" s="88"/>
      <c r="M34" s="88"/>
      <c r="N34" s="87"/>
      <c r="O34" s="83" t="s">
        <v>186</v>
      </c>
      <c r="P34" s="85"/>
      <c r="Q34" s="85"/>
      <c r="R34" s="98">
        <v>0</v>
      </c>
      <c r="S34" s="91">
        <v>0</v>
      </c>
      <c r="T34" s="91">
        <v>0</v>
      </c>
      <c r="U34" s="91">
        <v>0</v>
      </c>
      <c r="V34" s="91">
        <f t="shared" si="8"/>
      </c>
      <c r="W34" s="87"/>
      <c r="X34" s="99"/>
      <c r="Y34" s="88">
        <v>523.4358999999998</v>
      </c>
      <c r="Z34" s="88">
        <v>525.158</v>
      </c>
      <c r="AA34" s="88">
        <v>0</v>
      </c>
      <c r="AB34" s="88">
        <f t="shared" si="9"/>
      </c>
    </row>
    <row r="35" spans="1:26" s="89" customFormat="1" ht="11.25" customHeight="1">
      <c r="A35" s="83" t="s">
        <v>138</v>
      </c>
      <c r="B35" s="85"/>
      <c r="C35" s="85"/>
      <c r="D35" s="98">
        <v>2</v>
      </c>
      <c r="E35" s="91">
        <v>4.465</v>
      </c>
      <c r="F35" s="91">
        <v>4.308</v>
      </c>
      <c r="G35" s="91">
        <v>4.361</v>
      </c>
      <c r="H35" s="91">
        <f>IF(AND(F35&gt;0,G35&gt;0),G35*100/F35,"")</f>
        <v>101.23026926648096</v>
      </c>
      <c r="I35" s="87"/>
      <c r="J35" s="99">
        <v>2</v>
      </c>
      <c r="K35" s="88">
        <v>100.12</v>
      </c>
      <c r="L35" s="88">
        <v>105.5155</v>
      </c>
      <c r="M35" s="88">
        <v>104.114</v>
      </c>
      <c r="N35" s="87">
        <f>IF(AND(L35&gt;0,M35&gt;0),M35*100/L35,"")</f>
        <v>98.67175912543654</v>
      </c>
      <c r="O35" s="89" t="s">
        <v>292</v>
      </c>
      <c r="Y35" s="136">
        <f>Y32+Y33+Y34</f>
        <v>1994.2998000000002</v>
      </c>
      <c r="Z35" s="136">
        <f>Z32+Z33+Z34</f>
        <v>2088.308</v>
      </c>
    </row>
    <row r="36" spans="1:28" s="89" customFormat="1" ht="11.25" customHeight="1">
      <c r="A36" s="83" t="s">
        <v>139</v>
      </c>
      <c r="B36" s="85"/>
      <c r="C36" s="85"/>
      <c r="D36" s="98"/>
      <c r="E36" s="91">
        <v>14.085</v>
      </c>
      <c r="F36" s="91">
        <v>14.23</v>
      </c>
      <c r="G36" s="91"/>
      <c r="H36" s="91">
        <f>IF(AND(F36&gt;0,G36&gt;0),G36*100/F36,"")</f>
      </c>
      <c r="I36" s="87"/>
      <c r="J36" s="99">
        <v>6</v>
      </c>
      <c r="K36" s="88">
        <v>407.098</v>
      </c>
      <c r="L36" s="88">
        <v>408.045</v>
      </c>
      <c r="M36" s="88">
        <v>0</v>
      </c>
      <c r="N36" s="87">
        <f>IF(AND(L36&gt;0,M36&gt;0),M36*100/L36,"")</f>
      </c>
      <c r="O36" s="83"/>
      <c r="P36" s="85"/>
      <c r="Q36" s="85"/>
      <c r="R36" s="98"/>
      <c r="S36" s="91"/>
      <c r="T36" s="91"/>
      <c r="U36" s="91"/>
      <c r="V36" s="91"/>
      <c r="W36" s="87"/>
      <c r="X36" s="99"/>
      <c r="Y36" s="88"/>
      <c r="Z36" s="88"/>
      <c r="AA36" s="88"/>
      <c r="AB36" s="88"/>
    </row>
    <row r="37" spans="1:28" s="89" customFormat="1" ht="11.25" customHeight="1">
      <c r="A37" s="83" t="s">
        <v>140</v>
      </c>
      <c r="B37" s="85"/>
      <c r="C37" s="85"/>
      <c r="D37" s="98"/>
      <c r="E37" s="91">
        <v>33.109</v>
      </c>
      <c r="F37" s="91">
        <v>33.091</v>
      </c>
      <c r="G37" s="91"/>
      <c r="H37" s="91">
        <f>IF(AND(F37&gt;0,G37&gt;0),G37*100/F37,"")</f>
      </c>
      <c r="I37" s="87"/>
      <c r="J37" s="99">
        <v>9</v>
      </c>
      <c r="K37" s="88">
        <v>1032.991</v>
      </c>
      <c r="L37" s="88">
        <v>940.8121500000001</v>
      </c>
      <c r="M37" s="88">
        <v>0</v>
      </c>
      <c r="N37" s="87">
        <f>IF(AND(L37&gt;0,M37&gt;0),M37*100/L37,"")</f>
      </c>
      <c r="O37" s="83" t="s">
        <v>187</v>
      </c>
      <c r="P37" s="85"/>
      <c r="Q37" s="85"/>
      <c r="R37" s="98"/>
      <c r="S37" s="91"/>
      <c r="T37" s="91"/>
      <c r="U37" s="91"/>
      <c r="V37" s="91"/>
      <c r="W37" s="87"/>
      <c r="X37" s="99"/>
      <c r="Y37" s="88"/>
      <c r="Z37" s="88"/>
      <c r="AA37" s="88"/>
      <c r="AB37" s="88"/>
    </row>
    <row r="38" spans="1:28" s="89" customFormat="1" ht="11.25" customHeight="1">
      <c r="A38" s="83" t="s">
        <v>141</v>
      </c>
      <c r="B38" s="85"/>
      <c r="C38" s="85"/>
      <c r="D38" s="98">
        <v>12</v>
      </c>
      <c r="E38" s="91">
        <v>20.017</v>
      </c>
      <c r="F38" s="91">
        <v>21.567</v>
      </c>
      <c r="G38" s="91">
        <v>0</v>
      </c>
      <c r="H38" s="91">
        <f>IF(AND(F38&gt;0,G38&gt;0),G38*100/F38,"")</f>
      </c>
      <c r="I38" s="87"/>
      <c r="J38" s="99">
        <v>12</v>
      </c>
      <c r="K38" s="88">
        <v>743.8639999999998</v>
      </c>
      <c r="L38" s="88">
        <v>789.9619000000001</v>
      </c>
      <c r="M38" s="88">
        <v>0</v>
      </c>
      <c r="N38" s="87">
        <f>IF(AND(L38&gt;0,M38&gt;0),M38*100/L38,"")</f>
      </c>
      <c r="O38" s="83" t="s">
        <v>188</v>
      </c>
      <c r="P38" s="85"/>
      <c r="Q38" s="85"/>
      <c r="R38" s="98">
        <v>0</v>
      </c>
      <c r="S38" s="91">
        <v>0</v>
      </c>
      <c r="T38" s="91">
        <v>0</v>
      </c>
      <c r="U38" s="91">
        <v>0</v>
      </c>
      <c r="V38" s="91">
        <f>IF(AND(T38&gt;0,U38&gt;0),U38*100/T38,"")</f>
      </c>
      <c r="W38" s="87"/>
      <c r="X38" s="99">
        <v>11</v>
      </c>
      <c r="Y38" s="88">
        <v>84.483</v>
      </c>
      <c r="Z38" s="88">
        <v>84.159</v>
      </c>
      <c r="AA38" s="88">
        <v>0</v>
      </c>
      <c r="AB38" s="88">
        <f>IF(AND(Z38&gt;0,AA38&gt;0),AA38*100/Z38,"")</f>
      </c>
    </row>
    <row r="39" spans="1:28" s="89" customFormat="1" ht="11.25" customHeight="1">
      <c r="A39" s="83" t="s">
        <v>142</v>
      </c>
      <c r="B39" s="85"/>
      <c r="C39" s="85"/>
      <c r="D39" s="98">
        <v>12</v>
      </c>
      <c r="E39" s="91">
        <v>71.676</v>
      </c>
      <c r="F39" s="91">
        <v>73.196</v>
      </c>
      <c r="G39" s="91">
        <v>0</v>
      </c>
      <c r="H39" s="91">
        <f>IF(AND(F39&gt;0,G39&gt;0),G39*100/F39,"")</f>
      </c>
      <c r="I39" s="87"/>
      <c r="J39" s="99">
        <v>12</v>
      </c>
      <c r="K39" s="88">
        <v>2284.073</v>
      </c>
      <c r="L39" s="88">
        <v>2244.3345499999996</v>
      </c>
      <c r="M39" s="88">
        <v>0</v>
      </c>
      <c r="N39" s="87">
        <f>IF(AND(L39&gt;0,M39&gt;0),M39*100/L39,"")</f>
      </c>
      <c r="O39" s="83" t="s">
        <v>189</v>
      </c>
      <c r="P39" s="85"/>
      <c r="Q39" s="85"/>
      <c r="R39" s="98">
        <v>0</v>
      </c>
      <c r="S39" s="91">
        <v>0</v>
      </c>
      <c r="T39" s="91">
        <v>0</v>
      </c>
      <c r="U39" s="91">
        <v>0</v>
      </c>
      <c r="V39" s="91">
        <f>IF(AND(T39&gt;0,U39&gt;0),U39*100/T39,"")</f>
      </c>
      <c r="W39" s="87"/>
      <c r="X39" s="99">
        <v>11</v>
      </c>
      <c r="Y39" s="88">
        <v>513.7239999999999</v>
      </c>
      <c r="Z39" s="88">
        <v>538.841716</v>
      </c>
      <c r="AA39" s="88">
        <v>0</v>
      </c>
      <c r="AB39" s="88">
        <f>IF(AND(Z39&gt;0,AA39&gt;0),AA39*100/Z39,"")</f>
      </c>
    </row>
    <row r="40" spans="1:28" s="89" customFormat="1" ht="11.25" customHeight="1">
      <c r="A40" s="83"/>
      <c r="B40" s="85"/>
      <c r="C40" s="85"/>
      <c r="D40" s="98"/>
      <c r="E40" s="91"/>
      <c r="F40" s="91"/>
      <c r="G40" s="91"/>
      <c r="H40" s="91"/>
      <c r="I40" s="87"/>
      <c r="J40" s="99"/>
      <c r="K40" s="88"/>
      <c r="L40" s="88"/>
      <c r="M40" s="88"/>
      <c r="N40" s="87"/>
      <c r="O40" s="83" t="s">
        <v>290</v>
      </c>
      <c r="P40" s="85"/>
      <c r="Q40" s="85"/>
      <c r="R40" s="98"/>
      <c r="S40" s="91"/>
      <c r="T40" s="91"/>
      <c r="U40" s="91"/>
      <c r="V40" s="91"/>
      <c r="W40" s="87"/>
      <c r="X40" s="99"/>
      <c r="Y40" s="88">
        <f>SUM(Y38:Y39)</f>
        <v>598.2069999999999</v>
      </c>
      <c r="Z40" s="88">
        <f>SUM(Z38:Z39)</f>
        <v>623.000716</v>
      </c>
      <c r="AA40" s="88"/>
      <c r="AB40" s="88"/>
    </row>
    <row r="41" spans="1:28" s="89" customFormat="1" ht="11.25" customHeight="1">
      <c r="A41" s="83" t="s">
        <v>143</v>
      </c>
      <c r="B41" s="85"/>
      <c r="C41" s="85"/>
      <c r="D41" s="98"/>
      <c r="E41" s="91"/>
      <c r="F41" s="91"/>
      <c r="G41" s="91"/>
      <c r="H41" s="91"/>
      <c r="I41" s="87"/>
      <c r="J41" s="99"/>
      <c r="K41" s="88"/>
      <c r="L41" s="88"/>
      <c r="M41" s="88"/>
      <c r="N41" s="87"/>
      <c r="O41" s="83" t="s">
        <v>190</v>
      </c>
      <c r="P41" s="85"/>
      <c r="Q41" s="85"/>
      <c r="R41" s="98">
        <v>0</v>
      </c>
      <c r="S41" s="91">
        <v>0</v>
      </c>
      <c r="T41" s="91">
        <v>0</v>
      </c>
      <c r="U41" s="91">
        <v>0</v>
      </c>
      <c r="V41" s="91">
        <f aca="true" t="shared" si="10" ref="V41:V55">IF(AND(T41&gt;0,U41&gt;0),U41*100/T41,"")</f>
      </c>
      <c r="W41" s="87"/>
      <c r="X41" s="99">
        <v>11</v>
      </c>
      <c r="Y41" s="88">
        <v>355.41</v>
      </c>
      <c r="Z41" s="88">
        <v>339.25494199999997</v>
      </c>
      <c r="AA41" s="88">
        <v>0</v>
      </c>
      <c r="AB41" s="88">
        <f aca="true" t="shared" si="11" ref="AB41:AB55">IF(AND(Z41&gt;0,AA41&gt;0),AA41*100/Z41,"")</f>
      </c>
    </row>
    <row r="42" spans="1:28" s="89" customFormat="1" ht="11.25" customHeight="1">
      <c r="A42" s="83" t="s">
        <v>144</v>
      </c>
      <c r="B42" s="85"/>
      <c r="C42" s="85"/>
      <c r="D42" s="98">
        <v>1</v>
      </c>
      <c r="E42" s="91">
        <v>8.724</v>
      </c>
      <c r="F42" s="91">
        <v>7.229</v>
      </c>
      <c r="G42" s="91">
        <v>7.135</v>
      </c>
      <c r="H42" s="91">
        <f aca="true" t="shared" si="12" ref="H42:H49">IF(AND(F42&gt;0,G42&gt;0),G42*100/F42,"")</f>
        <v>98.69968183704523</v>
      </c>
      <c r="I42" s="87"/>
      <c r="J42" s="99">
        <v>9</v>
      </c>
      <c r="K42" s="88">
        <v>776.6629999999999</v>
      </c>
      <c r="L42" s="88">
        <v>644.578</v>
      </c>
      <c r="M42" s="88">
        <v>0</v>
      </c>
      <c r="N42" s="87">
        <f aca="true" t="shared" si="13" ref="N42:N49">IF(AND(L42&gt;0,M42&gt;0),M42*100/L42,"")</f>
      </c>
      <c r="O42" s="83" t="s">
        <v>191</v>
      </c>
      <c r="P42" s="85"/>
      <c r="Q42" s="85"/>
      <c r="R42" s="98">
        <v>0</v>
      </c>
      <c r="S42" s="91">
        <v>0</v>
      </c>
      <c r="T42" s="91">
        <v>0</v>
      </c>
      <c r="U42" s="91">
        <v>0</v>
      </c>
      <c r="V42" s="91">
        <f t="shared" si="10"/>
      </c>
      <c r="W42" s="87"/>
      <c r="X42" s="99">
        <v>11</v>
      </c>
      <c r="Y42" s="88">
        <v>153.667</v>
      </c>
      <c r="Z42" s="88">
        <v>156.331795</v>
      </c>
      <c r="AA42" s="88">
        <v>0</v>
      </c>
      <c r="AB42" s="88">
        <f t="shared" si="11"/>
      </c>
    </row>
    <row r="43" spans="1:28" s="89" customFormat="1" ht="11.25" customHeight="1">
      <c r="A43" s="83" t="s">
        <v>145</v>
      </c>
      <c r="B43" s="85"/>
      <c r="C43" s="85"/>
      <c r="D43" s="98">
        <v>12</v>
      </c>
      <c r="E43" s="91">
        <v>28.879</v>
      </c>
      <c r="F43" s="91">
        <v>25.676</v>
      </c>
      <c r="G43" s="91">
        <v>0</v>
      </c>
      <c r="H43" s="91">
        <f t="shared" si="12"/>
      </c>
      <c r="I43" s="87"/>
      <c r="J43" s="99">
        <v>12</v>
      </c>
      <c r="K43" s="88">
        <v>2552.647</v>
      </c>
      <c r="L43" s="88">
        <v>2496.427</v>
      </c>
      <c r="M43" s="88">
        <v>0</v>
      </c>
      <c r="N43" s="87">
        <f t="shared" si="13"/>
      </c>
      <c r="O43" s="83" t="s">
        <v>192</v>
      </c>
      <c r="P43" s="85"/>
      <c r="Q43" s="85"/>
      <c r="R43" s="98">
        <v>0</v>
      </c>
      <c r="S43" s="91">
        <v>0</v>
      </c>
      <c r="T43" s="91">
        <v>0</v>
      </c>
      <c r="U43" s="91">
        <v>0</v>
      </c>
      <c r="V43" s="91">
        <f t="shared" si="10"/>
      </c>
      <c r="W43" s="87"/>
      <c r="X43" s="99">
        <v>11</v>
      </c>
      <c r="Y43" s="88">
        <v>94.143</v>
      </c>
      <c r="Z43" s="88">
        <v>86.67032999999999</v>
      </c>
      <c r="AA43" s="88">
        <v>0</v>
      </c>
      <c r="AB43" s="88">
        <f t="shared" si="11"/>
      </c>
    </row>
    <row r="44" spans="1:28" s="89" customFormat="1" ht="11.25" customHeight="1">
      <c r="A44" s="83" t="s">
        <v>304</v>
      </c>
      <c r="B44" s="85"/>
      <c r="C44" s="85"/>
      <c r="D44" s="98"/>
      <c r="E44" s="91">
        <f>SUM(E42:E43)</f>
        <v>37.603</v>
      </c>
      <c r="F44" s="91">
        <f>SUM(F42:F43)</f>
        <v>32.905</v>
      </c>
      <c r="G44" s="91"/>
      <c r="H44" s="91"/>
      <c r="I44" s="87"/>
      <c r="J44" s="99"/>
      <c r="K44" s="91">
        <f>SUM(K42:K43)</f>
        <v>3329.31</v>
      </c>
      <c r="L44" s="91">
        <f>SUM(L42:L43)</f>
        <v>3141.005</v>
      </c>
      <c r="M44" s="88"/>
      <c r="N44" s="87"/>
      <c r="O44" s="83" t="s">
        <v>293</v>
      </c>
      <c r="P44" s="85"/>
      <c r="Q44" s="85"/>
      <c r="R44" s="98">
        <v>0</v>
      </c>
      <c r="S44" s="91">
        <v>0</v>
      </c>
      <c r="T44" s="91">
        <v>0</v>
      </c>
      <c r="U44" s="91">
        <v>0</v>
      </c>
      <c r="V44" s="91">
        <f t="shared" si="10"/>
      </c>
      <c r="W44" s="87"/>
      <c r="X44" s="99">
        <v>9</v>
      </c>
      <c r="Y44" s="88">
        <v>964.1139999999998</v>
      </c>
      <c r="Z44" s="88">
        <v>939.657772</v>
      </c>
      <c r="AA44" s="88">
        <v>0</v>
      </c>
      <c r="AB44" s="88">
        <f t="shared" si="11"/>
      </c>
    </row>
    <row r="45" spans="1:28" s="89" customFormat="1" ht="11.25" customHeight="1">
      <c r="A45" s="83" t="s">
        <v>264</v>
      </c>
      <c r="B45" s="85"/>
      <c r="C45" s="85"/>
      <c r="D45" s="98"/>
      <c r="E45" s="91">
        <v>63.285</v>
      </c>
      <c r="F45" s="91">
        <v>60.701</v>
      </c>
      <c r="G45" s="91">
        <v>0</v>
      </c>
      <c r="H45" s="91">
        <f t="shared" si="12"/>
      </c>
      <c r="I45" s="87"/>
      <c r="J45" s="99"/>
      <c r="K45" s="88">
        <v>160.08599999999998</v>
      </c>
      <c r="L45" s="88">
        <v>152.26200000000003</v>
      </c>
      <c r="M45" s="88">
        <v>0</v>
      </c>
      <c r="N45" s="87">
        <f t="shared" si="13"/>
      </c>
      <c r="O45" s="83" t="s">
        <v>193</v>
      </c>
      <c r="P45" s="85"/>
      <c r="Q45" s="85"/>
      <c r="R45" s="98">
        <v>0</v>
      </c>
      <c r="S45" s="91">
        <v>0</v>
      </c>
      <c r="T45" s="91">
        <v>0</v>
      </c>
      <c r="U45" s="91">
        <v>0</v>
      </c>
      <c r="V45" s="91">
        <f t="shared" si="10"/>
      </c>
      <c r="W45" s="87"/>
      <c r="X45" s="99">
        <v>11</v>
      </c>
      <c r="Y45" s="88">
        <v>217.291</v>
      </c>
      <c r="Z45" s="88">
        <v>186.9493</v>
      </c>
      <c r="AA45" s="88">
        <v>0</v>
      </c>
      <c r="AB45" s="88">
        <f t="shared" si="11"/>
      </c>
    </row>
    <row r="46" spans="1:28" s="89" customFormat="1" ht="11.25" customHeight="1">
      <c r="A46" s="83" t="s">
        <v>146</v>
      </c>
      <c r="B46" s="85"/>
      <c r="C46" s="85"/>
      <c r="D46" s="98"/>
      <c r="E46" s="91">
        <v>738.851</v>
      </c>
      <c r="F46" s="91">
        <v>719.0709035</v>
      </c>
      <c r="G46" s="91"/>
      <c r="H46" s="91">
        <f t="shared" si="12"/>
      </c>
      <c r="I46" s="87"/>
      <c r="J46" s="99">
        <v>11</v>
      </c>
      <c r="K46" s="88">
        <v>769.195</v>
      </c>
      <c r="L46" s="88">
        <v>713.3106326413581</v>
      </c>
      <c r="M46" s="88">
        <v>0</v>
      </c>
      <c r="N46" s="87">
        <f t="shared" si="13"/>
      </c>
      <c r="O46" s="83" t="s">
        <v>194</v>
      </c>
      <c r="P46" s="85"/>
      <c r="Q46" s="85"/>
      <c r="R46" s="98">
        <v>0</v>
      </c>
      <c r="S46" s="91">
        <v>0</v>
      </c>
      <c r="T46" s="91">
        <v>0</v>
      </c>
      <c r="U46" s="91">
        <v>0</v>
      </c>
      <c r="V46" s="91">
        <f t="shared" si="10"/>
      </c>
      <c r="W46" s="87"/>
      <c r="X46" s="99">
        <v>2</v>
      </c>
      <c r="Y46" s="88">
        <v>381.983</v>
      </c>
      <c r="Z46" s="88">
        <v>421.675</v>
      </c>
      <c r="AA46" s="88">
        <v>421.215</v>
      </c>
      <c r="AB46" s="88">
        <f t="shared" si="11"/>
        <v>99.8909112468133</v>
      </c>
    </row>
    <row r="47" spans="1:28" s="89" customFormat="1" ht="11.25" customHeight="1">
      <c r="A47" s="83" t="s">
        <v>147</v>
      </c>
      <c r="B47" s="85"/>
      <c r="C47" s="85"/>
      <c r="D47" s="98">
        <v>11</v>
      </c>
      <c r="E47" s="91">
        <v>1.317</v>
      </c>
      <c r="F47" s="91">
        <v>1.042008</v>
      </c>
      <c r="G47" s="91">
        <v>0</v>
      </c>
      <c r="H47" s="91">
        <f t="shared" si="12"/>
      </c>
      <c r="I47" s="87"/>
      <c r="J47" s="99">
        <v>11</v>
      </c>
      <c r="K47" s="88">
        <v>4.1209999999999996</v>
      </c>
      <c r="L47" s="88">
        <v>3.025</v>
      </c>
      <c r="M47" s="88">
        <v>0</v>
      </c>
      <c r="N47" s="87">
        <f t="shared" si="13"/>
      </c>
      <c r="O47" s="83" t="s">
        <v>195</v>
      </c>
      <c r="P47" s="85"/>
      <c r="Q47" s="85"/>
      <c r="R47" s="98">
        <v>0</v>
      </c>
      <c r="S47" s="91">
        <v>0</v>
      </c>
      <c r="T47" s="91">
        <v>0</v>
      </c>
      <c r="U47" s="91">
        <v>0</v>
      </c>
      <c r="V47" s="91">
        <f t="shared" si="10"/>
      </c>
      <c r="W47" s="87"/>
      <c r="X47" s="99">
        <v>10</v>
      </c>
      <c r="Y47" s="88">
        <v>26.496000000000002</v>
      </c>
      <c r="Z47" s="88">
        <v>28.422904999999997</v>
      </c>
      <c r="AA47" s="88">
        <v>0</v>
      </c>
      <c r="AB47" s="88">
        <f t="shared" si="11"/>
      </c>
    </row>
    <row r="48" spans="1:28" s="89" customFormat="1" ht="11.25" customHeight="1">
      <c r="A48" s="83" t="s">
        <v>148</v>
      </c>
      <c r="B48" s="85"/>
      <c r="C48" s="85"/>
      <c r="D48" s="98">
        <v>2</v>
      </c>
      <c r="E48" s="91">
        <v>71.04</v>
      </c>
      <c r="F48" s="91">
        <v>89.79</v>
      </c>
      <c r="G48" s="91">
        <v>83.483</v>
      </c>
      <c r="H48" s="91">
        <f t="shared" si="12"/>
        <v>92.97583249805102</v>
      </c>
      <c r="I48" s="87"/>
      <c r="J48" s="99">
        <v>7</v>
      </c>
      <c r="K48" s="88">
        <v>149.38930000000002</v>
      </c>
      <c r="L48" s="88">
        <v>231.564</v>
      </c>
      <c r="M48" s="88">
        <v>0</v>
      </c>
      <c r="N48" s="87">
        <f t="shared" si="13"/>
      </c>
      <c r="O48" s="83" t="s">
        <v>196</v>
      </c>
      <c r="P48" s="85"/>
      <c r="Q48" s="85"/>
      <c r="R48" s="98">
        <v>0</v>
      </c>
      <c r="S48" s="91">
        <v>0</v>
      </c>
      <c r="T48" s="91">
        <v>0</v>
      </c>
      <c r="U48" s="91">
        <v>0</v>
      </c>
      <c r="V48" s="91">
        <f t="shared" si="10"/>
      </c>
      <c r="W48" s="87"/>
      <c r="X48" s="99">
        <v>12</v>
      </c>
      <c r="Y48" s="88">
        <v>21.271999999999995</v>
      </c>
      <c r="Z48" s="88">
        <v>26.878000000000004</v>
      </c>
      <c r="AA48" s="88">
        <v>0</v>
      </c>
      <c r="AB48" s="88">
        <f t="shared" si="11"/>
      </c>
    </row>
    <row r="49" spans="1:28" s="89" customFormat="1" ht="11.25" customHeight="1">
      <c r="A49" s="83" t="s">
        <v>267</v>
      </c>
      <c r="B49" s="85"/>
      <c r="C49" s="85"/>
      <c r="D49" s="98">
        <v>10</v>
      </c>
      <c r="E49" s="91">
        <v>9.022</v>
      </c>
      <c r="F49" s="91">
        <v>8.95668</v>
      </c>
      <c r="G49" s="91">
        <v>0</v>
      </c>
      <c r="H49" s="91">
        <f t="shared" si="12"/>
      </c>
      <c r="I49" s="87"/>
      <c r="J49" s="99">
        <v>11</v>
      </c>
      <c r="K49" s="88">
        <v>29.534000000000002</v>
      </c>
      <c r="L49" s="88">
        <v>28.983</v>
      </c>
      <c r="M49" s="88">
        <v>0</v>
      </c>
      <c r="N49" s="87">
        <f t="shared" si="13"/>
      </c>
      <c r="O49" s="83" t="s">
        <v>197</v>
      </c>
      <c r="P49" s="85"/>
      <c r="Q49" s="85"/>
      <c r="R49" s="98">
        <v>0</v>
      </c>
      <c r="S49" s="91">
        <v>0</v>
      </c>
      <c r="T49" s="91">
        <v>0</v>
      </c>
      <c r="U49" s="91">
        <v>0</v>
      </c>
      <c r="V49" s="91">
        <f t="shared" si="10"/>
      </c>
      <c r="W49" s="87"/>
      <c r="X49" s="99"/>
      <c r="Y49" s="88">
        <v>83.70549999999999</v>
      </c>
      <c r="Z49" s="88">
        <v>83.8845</v>
      </c>
      <c r="AA49" s="88">
        <v>0</v>
      </c>
      <c r="AB49" s="88">
        <f t="shared" si="11"/>
      </c>
    </row>
    <row r="50" spans="1:28" s="89" customFormat="1" ht="11.25" customHeight="1">
      <c r="A50" s="83"/>
      <c r="B50" s="85"/>
      <c r="C50" s="85"/>
      <c r="D50" s="98"/>
      <c r="E50" s="91"/>
      <c r="F50" s="91"/>
      <c r="G50" s="91"/>
      <c r="H50" s="91"/>
      <c r="I50" s="87"/>
      <c r="J50" s="99"/>
      <c r="K50" s="88"/>
      <c r="L50" s="88"/>
      <c r="M50" s="88"/>
      <c r="N50" s="87"/>
      <c r="O50" s="83" t="s">
        <v>198</v>
      </c>
      <c r="P50" s="85"/>
      <c r="Q50" s="85"/>
      <c r="R50" s="98">
        <v>0</v>
      </c>
      <c r="S50" s="91">
        <v>0</v>
      </c>
      <c r="T50" s="91">
        <v>0</v>
      </c>
      <c r="U50" s="91">
        <v>0</v>
      </c>
      <c r="V50" s="91">
        <f t="shared" si="10"/>
      </c>
      <c r="W50" s="87"/>
      <c r="X50" s="99">
        <v>10</v>
      </c>
      <c r="Y50" s="88">
        <v>617.785</v>
      </c>
      <c r="Z50" s="88">
        <v>536.14876</v>
      </c>
      <c r="AA50" s="88">
        <v>0</v>
      </c>
      <c r="AB50" s="88">
        <f t="shared" si="11"/>
      </c>
    </row>
    <row r="51" spans="1:28" s="89" customFormat="1" ht="11.25" customHeight="1">
      <c r="A51" s="83" t="s">
        <v>149</v>
      </c>
      <c r="B51" s="85"/>
      <c r="C51" s="85"/>
      <c r="D51" s="98"/>
      <c r="E51" s="91"/>
      <c r="F51" s="91"/>
      <c r="G51" s="91"/>
      <c r="H51" s="91"/>
      <c r="I51" s="87"/>
      <c r="J51" s="99"/>
      <c r="K51" s="88"/>
      <c r="L51" s="88"/>
      <c r="M51" s="88"/>
      <c r="N51" s="87"/>
      <c r="O51" s="83" t="s">
        <v>296</v>
      </c>
      <c r="P51" s="85"/>
      <c r="Q51" s="85"/>
      <c r="R51" s="98">
        <v>0</v>
      </c>
      <c r="S51" s="91">
        <v>0</v>
      </c>
      <c r="T51" s="91">
        <v>0</v>
      </c>
      <c r="U51" s="91">
        <v>0</v>
      </c>
      <c r="V51" s="91">
        <f t="shared" si="10"/>
      </c>
      <c r="W51" s="87"/>
      <c r="X51" s="99">
        <v>11</v>
      </c>
      <c r="Y51" s="88">
        <v>15.331999999999999</v>
      </c>
      <c r="Z51" s="88">
        <v>13.66299</v>
      </c>
      <c r="AA51" s="88">
        <v>0</v>
      </c>
      <c r="AB51" s="88">
        <f t="shared" si="11"/>
      </c>
    </row>
    <row r="52" spans="1:28" s="89" customFormat="1" ht="11.25" customHeight="1">
      <c r="A52" s="83" t="s">
        <v>269</v>
      </c>
      <c r="B52" s="85"/>
      <c r="C52" s="85"/>
      <c r="D52" s="98">
        <v>11</v>
      </c>
      <c r="E52" s="91">
        <v>107.917</v>
      </c>
      <c r="F52" s="91">
        <v>108.03204000000001</v>
      </c>
      <c r="G52" s="91">
        <v>0</v>
      </c>
      <c r="H52" s="91">
        <f>IF(AND(F52&gt;0,G52&gt;0),G52*100/F52,"")</f>
      </c>
      <c r="I52" s="87"/>
      <c r="J52" s="99">
        <v>11</v>
      </c>
      <c r="K52" s="88">
        <v>4473.589</v>
      </c>
      <c r="L52" s="88">
        <v>4411.06626</v>
      </c>
      <c r="M52" s="88">
        <v>0</v>
      </c>
      <c r="N52" s="87">
        <f>IF(AND(L52&gt;0,M52&gt;0),M52*100/L52,"")</f>
      </c>
      <c r="O52" s="83" t="s">
        <v>199</v>
      </c>
      <c r="P52" s="85"/>
      <c r="Q52" s="85"/>
      <c r="R52" s="98">
        <v>0</v>
      </c>
      <c r="S52" s="91">
        <v>0</v>
      </c>
      <c r="T52" s="91">
        <v>0</v>
      </c>
      <c r="U52" s="91">
        <v>0</v>
      </c>
      <c r="V52" s="91">
        <f t="shared" si="10"/>
      </c>
      <c r="W52" s="87"/>
      <c r="X52" s="99">
        <v>12</v>
      </c>
      <c r="Y52" s="88">
        <v>164.14199999999997</v>
      </c>
      <c r="Z52" s="88">
        <v>166.4053</v>
      </c>
      <c r="AA52" s="88">
        <v>0</v>
      </c>
      <c r="AB52" s="88">
        <f t="shared" si="11"/>
      </c>
    </row>
    <row r="53" spans="1:28" s="89" customFormat="1" ht="11.25" customHeight="1">
      <c r="A53" s="83" t="s">
        <v>270</v>
      </c>
      <c r="B53" s="85"/>
      <c r="C53" s="85"/>
      <c r="D53" s="98">
        <v>11</v>
      </c>
      <c r="E53" s="91">
        <v>256.952</v>
      </c>
      <c r="F53" s="91">
        <v>267.39104349999997</v>
      </c>
      <c r="G53" s="91">
        <v>0</v>
      </c>
      <c r="H53" s="91">
        <f>IF(AND(F53&gt;0,G53&gt;0),G53*100/F53,"")</f>
      </c>
      <c r="I53" s="87"/>
      <c r="J53" s="99">
        <v>11</v>
      </c>
      <c r="K53" s="88">
        <v>9664.728</v>
      </c>
      <c r="L53" s="88">
        <v>11150.979101239891</v>
      </c>
      <c r="M53" s="88">
        <v>0</v>
      </c>
      <c r="N53" s="87">
        <f>IF(AND(L53&gt;0,M53&gt;0),M53*100/L53,"")</f>
      </c>
      <c r="O53" s="83" t="s">
        <v>200</v>
      </c>
      <c r="P53" s="85"/>
      <c r="Q53" s="85"/>
      <c r="R53" s="98">
        <v>0</v>
      </c>
      <c r="S53" s="91">
        <v>0</v>
      </c>
      <c r="T53" s="91">
        <v>0</v>
      </c>
      <c r="U53" s="91">
        <v>0</v>
      </c>
      <c r="V53" s="91">
        <f t="shared" si="10"/>
      </c>
      <c r="W53" s="87"/>
      <c r="X53" s="99">
        <v>2</v>
      </c>
      <c r="Y53" s="88">
        <v>16.727999999999998</v>
      </c>
      <c r="Z53" s="88">
        <v>21.884</v>
      </c>
      <c r="AA53" s="88">
        <v>22.852999999999998</v>
      </c>
      <c r="AB53" s="88">
        <f t="shared" si="11"/>
        <v>104.42789252421859</v>
      </c>
    </row>
    <row r="54" spans="1:28" s="89" customFormat="1" ht="11.25" customHeight="1">
      <c r="A54" s="83" t="s">
        <v>271</v>
      </c>
      <c r="B54" s="85"/>
      <c r="C54" s="85"/>
      <c r="D54" s="98"/>
      <c r="E54" s="91">
        <v>127.641</v>
      </c>
      <c r="F54" s="91">
        <v>124.4</v>
      </c>
      <c r="G54" s="91"/>
      <c r="H54" s="91">
        <f>IF(AND(F54&gt;0,G54&gt;0),G54*100/F54,"")</f>
      </c>
      <c r="I54" s="87"/>
      <c r="J54" s="99">
        <v>11</v>
      </c>
      <c r="K54" s="88">
        <v>1467.2010000000002</v>
      </c>
      <c r="L54" s="88">
        <v>1782.93535</v>
      </c>
      <c r="M54" s="88">
        <v>0</v>
      </c>
      <c r="N54" s="87">
        <f>IF(AND(L54&gt;0,M54&gt;0),M54*100/L54,"")</f>
      </c>
      <c r="O54" s="83" t="s">
        <v>297</v>
      </c>
      <c r="P54" s="85"/>
      <c r="Q54" s="85"/>
      <c r="R54" s="98">
        <v>0</v>
      </c>
      <c r="S54" s="91">
        <v>0</v>
      </c>
      <c r="T54" s="91">
        <v>0</v>
      </c>
      <c r="U54" s="91">
        <v>0</v>
      </c>
      <c r="V54" s="91">
        <f t="shared" si="10"/>
      </c>
      <c r="W54" s="87"/>
      <c r="X54" s="99">
        <v>11</v>
      </c>
      <c r="Y54" s="88">
        <v>211.085</v>
      </c>
      <c r="Z54" s="88">
        <v>193.53530058377618</v>
      </c>
      <c r="AA54" s="88">
        <v>0</v>
      </c>
      <c r="AB54" s="88">
        <f t="shared" si="11"/>
      </c>
    </row>
    <row r="55" spans="1:28" s="89" customFormat="1" ht="11.25" customHeight="1">
      <c r="A55" s="83"/>
      <c r="B55" s="85"/>
      <c r="C55" s="85"/>
      <c r="D55" s="98"/>
      <c r="E55" s="91"/>
      <c r="F55" s="91"/>
      <c r="G55" s="91"/>
      <c r="H55" s="91"/>
      <c r="I55" s="87"/>
      <c r="J55" s="99"/>
      <c r="K55" s="88"/>
      <c r="L55" s="88"/>
      <c r="M55" s="88"/>
      <c r="N55" s="87"/>
      <c r="O55" s="83" t="s">
        <v>298</v>
      </c>
      <c r="P55" s="85"/>
      <c r="Q55" s="85"/>
      <c r="R55" s="98">
        <v>0</v>
      </c>
      <c r="S55" s="91">
        <v>0</v>
      </c>
      <c r="T55" s="91">
        <v>0</v>
      </c>
      <c r="U55" s="91">
        <v>0</v>
      </c>
      <c r="V55" s="91">
        <f t="shared" si="10"/>
      </c>
      <c r="W55" s="87"/>
      <c r="X55" s="99">
        <v>11</v>
      </c>
      <c r="Y55" s="88">
        <v>11.425</v>
      </c>
      <c r="Z55" s="88">
        <v>12.121</v>
      </c>
      <c r="AA55" s="88">
        <v>0</v>
      </c>
      <c r="AB55" s="88">
        <f t="shared" si="11"/>
      </c>
    </row>
    <row r="56" spans="1:28" s="89" customFormat="1" ht="11.25" customHeight="1">
      <c r="A56" s="83" t="s">
        <v>150</v>
      </c>
      <c r="B56" s="85"/>
      <c r="C56" s="85"/>
      <c r="D56" s="98"/>
      <c r="E56" s="91"/>
      <c r="F56" s="91"/>
      <c r="G56" s="91"/>
      <c r="H56" s="91"/>
      <c r="I56" s="87"/>
      <c r="J56" s="99"/>
      <c r="K56" s="88"/>
      <c r="L56" s="88"/>
      <c r="M56" s="88"/>
      <c r="N56" s="87"/>
      <c r="O56" s="83"/>
      <c r="P56" s="85"/>
      <c r="Q56" s="85"/>
      <c r="R56" s="98"/>
      <c r="S56" s="91"/>
      <c r="T56" s="91"/>
      <c r="U56" s="91"/>
      <c r="V56" s="91"/>
      <c r="W56" s="87"/>
      <c r="X56" s="99"/>
      <c r="Y56" s="88"/>
      <c r="Z56" s="88"/>
      <c r="AA56" s="88"/>
      <c r="AB56" s="88"/>
    </row>
    <row r="57" spans="1:28" s="89" customFormat="1" ht="11.25" customHeight="1">
      <c r="A57" s="83" t="s">
        <v>151</v>
      </c>
      <c r="B57" s="85"/>
      <c r="C57" s="85"/>
      <c r="D57" s="98">
        <v>11</v>
      </c>
      <c r="E57" s="91">
        <v>4.995</v>
      </c>
      <c r="F57" s="91">
        <v>5.685</v>
      </c>
      <c r="G57" s="91">
        <v>0</v>
      </c>
      <c r="H57" s="91">
        <f aca="true" t="shared" si="14" ref="H57:H78">IF(AND(F57&gt;0,G57&gt;0),G57*100/F57,"")</f>
      </c>
      <c r="I57" s="87"/>
      <c r="J57" s="99">
        <v>11</v>
      </c>
      <c r="K57" s="88">
        <v>165.77100000000002</v>
      </c>
      <c r="L57" s="88">
        <v>190.62623999999997</v>
      </c>
      <c r="M57" s="88">
        <v>0</v>
      </c>
      <c r="N57" s="87">
        <f aca="true" t="shared" si="15" ref="N57:N78">IF(AND(L57&gt;0,M57&gt;0),M57*100/L57,"")</f>
      </c>
      <c r="O57" s="83" t="s">
        <v>201</v>
      </c>
      <c r="P57" s="85"/>
      <c r="Q57" s="85"/>
      <c r="R57" s="98"/>
      <c r="S57" s="91"/>
      <c r="T57" s="91"/>
      <c r="U57" s="91"/>
      <c r="V57" s="91"/>
      <c r="W57" s="87"/>
      <c r="X57" s="99"/>
      <c r="Y57" s="88"/>
      <c r="Z57" s="88"/>
      <c r="AA57" s="88"/>
      <c r="AB57" s="88"/>
    </row>
    <row r="58" spans="1:28" s="89" customFormat="1" ht="11.25" customHeight="1">
      <c r="A58" s="83" t="s">
        <v>152</v>
      </c>
      <c r="B58" s="85"/>
      <c r="C58" s="85"/>
      <c r="D58" s="98">
        <v>7</v>
      </c>
      <c r="E58" s="91">
        <v>11.251</v>
      </c>
      <c r="F58" s="91">
        <v>11.632</v>
      </c>
      <c r="G58" s="91">
        <v>0</v>
      </c>
      <c r="H58" s="91">
        <f t="shared" si="14"/>
      </c>
      <c r="I58" s="87"/>
      <c r="J58" s="99">
        <v>7</v>
      </c>
      <c r="K58" s="88">
        <v>58.771</v>
      </c>
      <c r="L58" s="88">
        <v>51.69890050000001</v>
      </c>
      <c r="M58" s="88">
        <v>0</v>
      </c>
      <c r="N58" s="87">
        <f t="shared" si="15"/>
      </c>
      <c r="O58" s="83" t="s">
        <v>202</v>
      </c>
      <c r="P58" s="85"/>
      <c r="Q58" s="85"/>
      <c r="R58" s="98">
        <v>0</v>
      </c>
      <c r="S58" s="91">
        <v>0</v>
      </c>
      <c r="T58" s="91">
        <v>0</v>
      </c>
      <c r="U58" s="91">
        <v>0</v>
      </c>
      <c r="V58" s="91">
        <f>IF(AND(T58&gt;0,U58&gt;0),U58*100/T58,"")</f>
      </c>
      <c r="W58" s="87"/>
      <c r="X58" s="99">
        <v>11</v>
      </c>
      <c r="Y58" s="88">
        <v>251.78621</v>
      </c>
      <c r="Z58" s="88">
        <v>271.60152000000005</v>
      </c>
      <c r="AA58" s="88">
        <v>0</v>
      </c>
      <c r="AB58" s="88">
        <f>IF(AND(Z58&gt;0,AA58&gt;0),AA58*100/Z58,"")</f>
      </c>
    </row>
    <row r="59" spans="1:28" s="89" customFormat="1" ht="11.25" customHeight="1">
      <c r="A59" s="83" t="s">
        <v>153</v>
      </c>
      <c r="B59" s="85"/>
      <c r="C59" s="85"/>
      <c r="D59" s="98">
        <v>2</v>
      </c>
      <c r="E59" s="91">
        <v>34.314</v>
      </c>
      <c r="F59" s="91">
        <v>35.371</v>
      </c>
      <c r="G59" s="91">
        <v>35.502</v>
      </c>
      <c r="H59" s="91">
        <f t="shared" si="14"/>
        <v>100.37035989935258</v>
      </c>
      <c r="I59" s="87"/>
      <c r="J59" s="99"/>
      <c r="K59" s="88">
        <v>927.198</v>
      </c>
      <c r="L59" s="88">
        <v>924.648627</v>
      </c>
      <c r="M59" s="88">
        <v>0</v>
      </c>
      <c r="N59" s="87">
        <f t="shared" si="15"/>
      </c>
      <c r="O59" s="83" t="s">
        <v>203</v>
      </c>
      <c r="P59" s="85"/>
      <c r="Q59" s="85"/>
      <c r="R59" s="98">
        <v>0</v>
      </c>
      <c r="S59" s="91">
        <v>0</v>
      </c>
      <c r="T59" s="91">
        <v>0</v>
      </c>
      <c r="U59" s="91">
        <v>0</v>
      </c>
      <c r="V59" s="91">
        <f>IF(AND(T59&gt;0,U59&gt;0),U59*100/T59,"")</f>
      </c>
      <c r="W59" s="87"/>
      <c r="X59" s="99">
        <v>11</v>
      </c>
      <c r="Y59" s="88">
        <v>5725.7904842961725</v>
      </c>
      <c r="Z59" s="88">
        <v>5856.82</v>
      </c>
      <c r="AA59" s="88">
        <v>0</v>
      </c>
      <c r="AB59" s="88">
        <f>IF(AND(Z59&gt;0,AA59&gt;0),AA59*100/Z59,"")</f>
      </c>
    </row>
    <row r="60" spans="1:28" s="89" customFormat="1" ht="11.25" customHeight="1">
      <c r="A60" s="83" t="s">
        <v>154</v>
      </c>
      <c r="B60" s="85"/>
      <c r="C60" s="85"/>
      <c r="D60" s="98">
        <v>11</v>
      </c>
      <c r="E60" s="91">
        <v>19.147</v>
      </c>
      <c r="F60" s="91">
        <v>19.676</v>
      </c>
      <c r="G60" s="91">
        <v>0</v>
      </c>
      <c r="H60" s="91">
        <f t="shared" si="14"/>
      </c>
      <c r="I60" s="87"/>
      <c r="J60" s="99">
        <v>11</v>
      </c>
      <c r="K60" s="88">
        <v>1039.698</v>
      </c>
      <c r="L60" s="88">
        <v>1075.0456</v>
      </c>
      <c r="M60" s="88">
        <v>0</v>
      </c>
      <c r="N60" s="87">
        <f t="shared" si="15"/>
      </c>
      <c r="O60" s="83" t="s">
        <v>299</v>
      </c>
      <c r="P60" s="85"/>
      <c r="Q60" s="85"/>
      <c r="R60" s="98">
        <v>0</v>
      </c>
      <c r="S60" s="91">
        <v>0</v>
      </c>
      <c r="T60" s="91">
        <v>0</v>
      </c>
      <c r="U60" s="91">
        <v>0</v>
      </c>
      <c r="V60" s="91">
        <f>IF(AND(T60&gt;0,U60&gt;0),U60*100/T60,"")</f>
      </c>
      <c r="W60" s="87"/>
      <c r="X60" s="99">
        <v>11</v>
      </c>
      <c r="Y60" s="88">
        <v>43259.14829595985</v>
      </c>
      <c r="Z60" s="88">
        <v>43662.898</v>
      </c>
      <c r="AA60" s="88">
        <v>0</v>
      </c>
      <c r="AB60" s="88">
        <f>IF(AND(Z60&gt;0,AA60&gt;0),AA60*100/Z60,"")</f>
      </c>
    </row>
    <row r="61" spans="1:28" s="89" customFormat="1" ht="11.25" customHeight="1">
      <c r="A61" s="83" t="s">
        <v>155</v>
      </c>
      <c r="B61" s="85"/>
      <c r="C61" s="85"/>
      <c r="D61" s="98">
        <v>11</v>
      </c>
      <c r="E61" s="91">
        <v>22.144</v>
      </c>
      <c r="F61" s="91">
        <v>21.503</v>
      </c>
      <c r="G61" s="91">
        <v>0</v>
      </c>
      <c r="H61" s="91">
        <f t="shared" si="14"/>
      </c>
      <c r="I61" s="87"/>
      <c r="J61" s="99">
        <v>11</v>
      </c>
      <c r="K61" s="88">
        <v>692.056</v>
      </c>
      <c r="L61" s="88">
        <v>685.225497</v>
      </c>
      <c r="M61" s="88">
        <v>0</v>
      </c>
      <c r="N61" s="87">
        <f t="shared" si="15"/>
      </c>
      <c r="O61" s="83" t="s">
        <v>302</v>
      </c>
      <c r="P61" s="85"/>
      <c r="Q61" s="85"/>
      <c r="R61" s="98">
        <v>0</v>
      </c>
      <c r="S61" s="91">
        <v>0</v>
      </c>
      <c r="T61" s="91">
        <v>0</v>
      </c>
      <c r="U61" s="91">
        <v>0</v>
      </c>
      <c r="V61" s="91">
        <f>IF(AND(T61&gt;0,U61&gt;0),U61*100/T61,"")</f>
      </c>
      <c r="W61" s="87"/>
      <c r="X61" s="99">
        <v>11</v>
      </c>
      <c r="Y61" s="88">
        <v>1.2979999999999998</v>
      </c>
      <c r="Z61" s="88">
        <v>1.2109999999999999</v>
      </c>
      <c r="AA61" s="88">
        <v>0</v>
      </c>
      <c r="AB61" s="88">
        <f>IF(AND(Z61&gt;0,AA61&gt;0),AA61*100/Z61,"")</f>
      </c>
    </row>
    <row r="62" spans="1:28" s="89" customFormat="1" ht="11.25" customHeight="1">
      <c r="A62" s="83" t="s">
        <v>156</v>
      </c>
      <c r="B62" s="85"/>
      <c r="C62" s="85"/>
      <c r="D62" s="98">
        <v>2</v>
      </c>
      <c r="E62" s="91">
        <v>10.825</v>
      </c>
      <c r="F62" s="91">
        <v>11.297</v>
      </c>
      <c r="G62" s="91">
        <v>11.377</v>
      </c>
      <c r="H62" s="91">
        <f t="shared" si="14"/>
        <v>100.70815260688678</v>
      </c>
      <c r="I62" s="87"/>
      <c r="J62" s="99">
        <v>2</v>
      </c>
      <c r="K62" s="88">
        <v>1017.8859999999999</v>
      </c>
      <c r="L62" s="88">
        <v>1084.571958</v>
      </c>
      <c r="M62" s="88">
        <v>1047.4062059999999</v>
      </c>
      <c r="N62" s="87">
        <f t="shared" si="15"/>
        <v>96.57323317960983</v>
      </c>
      <c r="O62" s="83"/>
      <c r="P62" s="85"/>
      <c r="Q62" s="85"/>
      <c r="R62" s="98"/>
      <c r="S62" s="91"/>
      <c r="T62" s="91"/>
      <c r="U62" s="91"/>
      <c r="V62" s="91"/>
      <c r="W62" s="87"/>
      <c r="X62" s="99"/>
      <c r="Y62" s="88"/>
      <c r="Z62" s="88"/>
      <c r="AA62" s="88"/>
      <c r="AB62" s="88"/>
    </row>
    <row r="63" spans="1:28" s="89" customFormat="1" ht="11.25" customHeight="1">
      <c r="A63" s="83" t="s">
        <v>157</v>
      </c>
      <c r="B63" s="85"/>
      <c r="C63" s="85"/>
      <c r="D63" s="98">
        <v>9</v>
      </c>
      <c r="E63" s="91">
        <v>41.911</v>
      </c>
      <c r="F63" s="91">
        <v>45.928</v>
      </c>
      <c r="G63" s="91">
        <v>0</v>
      </c>
      <c r="H63" s="91">
        <f t="shared" si="14"/>
      </c>
      <c r="I63" s="87"/>
      <c r="J63" s="99">
        <v>9</v>
      </c>
      <c r="K63" s="88">
        <v>3319.76</v>
      </c>
      <c r="L63" s="88">
        <v>3549.711359</v>
      </c>
      <c r="M63" s="88">
        <v>0</v>
      </c>
      <c r="N63" s="87">
        <f t="shared" si="15"/>
      </c>
      <c r="O63" s="83" t="s">
        <v>204</v>
      </c>
      <c r="P63" s="85"/>
      <c r="Q63" s="85"/>
      <c r="R63" s="98"/>
      <c r="S63" s="91"/>
      <c r="T63" s="91"/>
      <c r="U63" s="91"/>
      <c r="V63" s="91"/>
      <c r="W63" s="87"/>
      <c r="X63" s="99"/>
      <c r="Y63" s="88"/>
      <c r="Z63" s="88"/>
      <c r="AA63" s="88"/>
      <c r="AB63" s="88"/>
    </row>
    <row r="64" spans="1:28" s="89" customFormat="1" ht="11.25" customHeight="1">
      <c r="A64" s="83" t="s">
        <v>158</v>
      </c>
      <c r="B64" s="85"/>
      <c r="C64" s="85"/>
      <c r="D64" s="98">
        <v>12</v>
      </c>
      <c r="E64" s="91">
        <v>5.39</v>
      </c>
      <c r="F64" s="91">
        <v>5.867</v>
      </c>
      <c r="G64" s="91">
        <v>0</v>
      </c>
      <c r="H64" s="91">
        <f t="shared" si="14"/>
      </c>
      <c r="I64" s="87"/>
      <c r="J64" s="99">
        <v>12</v>
      </c>
      <c r="K64" s="88">
        <v>495.05400000000003</v>
      </c>
      <c r="L64" s="88">
        <v>523.8319349999999</v>
      </c>
      <c r="M64" s="88">
        <v>0</v>
      </c>
      <c r="N64" s="87">
        <f t="shared" si="15"/>
      </c>
      <c r="O64" s="83" t="s">
        <v>205</v>
      </c>
      <c r="P64" s="85"/>
      <c r="Q64" s="85"/>
      <c r="R64" s="98">
        <v>0</v>
      </c>
      <c r="S64" s="91">
        <v>0</v>
      </c>
      <c r="T64" s="91">
        <v>0</v>
      </c>
      <c r="U64" s="91">
        <v>0</v>
      </c>
      <c r="V64" s="91">
        <f>IF(AND(T64&gt;0,U64&gt;0),U64*100/T64,"")</f>
      </c>
      <c r="W64" s="87"/>
      <c r="X64" s="99">
        <v>11</v>
      </c>
      <c r="Y64" s="88">
        <v>601.8044</v>
      </c>
      <c r="Z64" s="88">
        <v>632.18979</v>
      </c>
      <c r="AA64" s="88">
        <v>0</v>
      </c>
      <c r="AB64" s="88">
        <f>IF(AND(Z64&gt;0,AA64&gt;0),AA64*100/Z64,"")</f>
      </c>
    </row>
    <row r="65" spans="1:28" s="89" customFormat="1" ht="11.25" customHeight="1">
      <c r="A65" s="83" t="s">
        <v>159</v>
      </c>
      <c r="B65" s="85"/>
      <c r="C65" s="85"/>
      <c r="D65" s="98">
        <v>12</v>
      </c>
      <c r="E65" s="91">
        <v>58.126</v>
      </c>
      <c r="F65" s="91">
        <v>63.092</v>
      </c>
      <c r="G65" s="91">
        <v>0</v>
      </c>
      <c r="H65" s="91">
        <f t="shared" si="14"/>
      </c>
      <c r="I65" s="87"/>
      <c r="J65" s="99">
        <v>12</v>
      </c>
      <c r="K65" s="88">
        <v>4832.7</v>
      </c>
      <c r="L65" s="88">
        <v>5158.115252</v>
      </c>
      <c r="M65" s="88">
        <v>0</v>
      </c>
      <c r="N65" s="87">
        <f t="shared" si="15"/>
      </c>
      <c r="O65" s="83" t="s">
        <v>206</v>
      </c>
      <c r="P65" s="85"/>
      <c r="Q65" s="85"/>
      <c r="R65" s="98">
        <v>0</v>
      </c>
      <c r="S65" s="91">
        <v>0</v>
      </c>
      <c r="T65" s="91">
        <v>0</v>
      </c>
      <c r="U65" s="91">
        <v>0</v>
      </c>
      <c r="V65" s="91">
        <f>IF(AND(T65&gt;0,U65&gt;0),U65*100/T65,"")</f>
      </c>
      <c r="W65" s="87"/>
      <c r="X65" s="99"/>
      <c r="Y65" s="88">
        <v>6759.179398073837</v>
      </c>
      <c r="Z65" s="88">
        <v>6444.11</v>
      </c>
      <c r="AA65" s="88">
        <v>0</v>
      </c>
      <c r="AB65" s="88">
        <f>IF(AND(Z65&gt;0,AA65&gt;0),AA65*100/Z65,"")</f>
      </c>
    </row>
    <row r="66" spans="1:28" s="89" customFormat="1" ht="11.25" customHeight="1">
      <c r="A66" s="83" t="s">
        <v>274</v>
      </c>
      <c r="B66" s="85"/>
      <c r="C66" s="85"/>
      <c r="D66" s="98">
        <v>2</v>
      </c>
      <c r="E66" s="91">
        <v>32.488</v>
      </c>
      <c r="F66" s="91">
        <v>35.952</v>
      </c>
      <c r="G66" s="91">
        <v>36.549</v>
      </c>
      <c r="H66" s="91">
        <f t="shared" si="14"/>
        <v>101.66054739652871</v>
      </c>
      <c r="I66" s="87"/>
      <c r="J66" s="99">
        <v>11</v>
      </c>
      <c r="K66" s="88">
        <v>2707.8140000000003</v>
      </c>
      <c r="L66" s="88">
        <v>2805.441</v>
      </c>
      <c r="M66" s="88">
        <v>0</v>
      </c>
      <c r="N66" s="87">
        <f t="shared" si="15"/>
      </c>
      <c r="O66" s="83" t="s">
        <v>207</v>
      </c>
      <c r="P66" s="85"/>
      <c r="Q66" s="85"/>
      <c r="R66" s="98">
        <v>0</v>
      </c>
      <c r="S66" s="91">
        <v>0</v>
      </c>
      <c r="T66" s="91">
        <v>0</v>
      </c>
      <c r="U66" s="91">
        <v>0</v>
      </c>
      <c r="V66" s="91">
        <f>IF(AND(T66&gt;0,U66&gt;0),U66*100/T66,"")</f>
      </c>
      <c r="W66" s="87"/>
      <c r="X66" s="99"/>
      <c r="Y66" s="88">
        <v>1395.075523434992</v>
      </c>
      <c r="Z66" s="88">
        <v>1322.13027168</v>
      </c>
      <c r="AA66" s="88">
        <v>0</v>
      </c>
      <c r="AB66" s="88">
        <f>IF(AND(Z66&gt;0,AA66&gt;0),AA66*100/Z66,"")</f>
      </c>
    </row>
    <row r="67" spans="1:14" s="89" customFormat="1" ht="11.25" customHeight="1">
      <c r="A67" s="83" t="s">
        <v>279</v>
      </c>
      <c r="B67" s="85"/>
      <c r="C67" s="85"/>
      <c r="D67" s="98">
        <v>11</v>
      </c>
      <c r="E67" s="91">
        <v>18.379</v>
      </c>
      <c r="F67" s="91">
        <v>20.345</v>
      </c>
      <c r="G67" s="91">
        <v>0</v>
      </c>
      <c r="H67" s="91">
        <f t="shared" si="14"/>
      </c>
      <c r="I67" s="87"/>
      <c r="J67" s="99">
        <v>11</v>
      </c>
      <c r="K67" s="88">
        <v>1102.5220000000004</v>
      </c>
      <c r="L67" s="88">
        <v>1187.61435</v>
      </c>
      <c r="M67" s="88">
        <v>0</v>
      </c>
      <c r="N67" s="87">
        <f t="shared" si="15"/>
      </c>
    </row>
    <row r="68" spans="1:28" s="89" customFormat="1" ht="11.25" customHeight="1" thickBot="1">
      <c r="A68" s="83" t="s">
        <v>160</v>
      </c>
      <c r="B68" s="85"/>
      <c r="C68" s="85"/>
      <c r="D68" s="98">
        <v>7</v>
      </c>
      <c r="E68" s="91">
        <v>1.784</v>
      </c>
      <c r="F68" s="91">
        <v>2.567</v>
      </c>
      <c r="G68" s="91">
        <v>0</v>
      </c>
      <c r="H68" s="91">
        <f t="shared" si="14"/>
      </c>
      <c r="I68" s="87"/>
      <c r="J68" s="99">
        <v>11</v>
      </c>
      <c r="K68" s="88">
        <v>61.644000000000005</v>
      </c>
      <c r="L68" s="88">
        <v>98.318</v>
      </c>
      <c r="M68" s="88">
        <v>0</v>
      </c>
      <c r="N68" s="87">
        <f t="shared" si="15"/>
      </c>
      <c r="O68" s="66" t="s">
        <v>108</v>
      </c>
      <c r="P68" s="67"/>
      <c r="Q68" s="67"/>
      <c r="R68" s="67"/>
      <c r="S68" s="67"/>
      <c r="T68" s="67"/>
      <c r="U68" s="67"/>
      <c r="V68" s="67"/>
      <c r="W68" s="68"/>
      <c r="X68" s="68" t="s">
        <v>109</v>
      </c>
      <c r="Y68" s="68"/>
      <c r="Z68" s="68"/>
      <c r="AA68" s="68" t="s">
        <v>115</v>
      </c>
      <c r="AB68" s="68"/>
    </row>
    <row r="69" spans="1:28" s="89" customFormat="1" ht="11.25" customHeight="1" thickBot="1">
      <c r="A69" s="83" t="s">
        <v>161</v>
      </c>
      <c r="B69" s="85"/>
      <c r="C69" s="85"/>
      <c r="D69" s="98"/>
      <c r="E69" s="91">
        <v>7.267</v>
      </c>
      <c r="F69" s="91">
        <v>6.835</v>
      </c>
      <c r="G69" s="91">
        <v>6.434</v>
      </c>
      <c r="H69" s="91">
        <f t="shared" si="14"/>
        <v>94.13313825896122</v>
      </c>
      <c r="I69" s="87"/>
      <c r="J69" s="99">
        <v>2</v>
      </c>
      <c r="K69" s="88">
        <v>399.217</v>
      </c>
      <c r="L69" s="88">
        <v>376.95259999999996</v>
      </c>
      <c r="M69" s="88">
        <v>319.7832666666666</v>
      </c>
      <c r="N69" s="87">
        <f t="shared" si="15"/>
        <v>84.83381376509053</v>
      </c>
      <c r="O69" s="69"/>
      <c r="P69" s="70"/>
      <c r="Q69" s="71"/>
      <c r="R69" s="187" t="s">
        <v>110</v>
      </c>
      <c r="S69" s="188"/>
      <c r="T69" s="188"/>
      <c r="U69" s="188"/>
      <c r="V69" s="189"/>
      <c r="W69" s="68"/>
      <c r="X69" s="187" t="s">
        <v>111</v>
      </c>
      <c r="Y69" s="188"/>
      <c r="Z69" s="188"/>
      <c r="AA69" s="188"/>
      <c r="AB69" s="189"/>
    </row>
    <row r="70" spans="1:28" s="89" customFormat="1" ht="11.25" customHeight="1">
      <c r="A70" s="83" t="s">
        <v>162</v>
      </c>
      <c r="B70" s="85"/>
      <c r="C70" s="85"/>
      <c r="D70" s="98"/>
      <c r="E70" s="91">
        <v>15.826</v>
      </c>
      <c r="F70" s="91">
        <v>15.895</v>
      </c>
      <c r="G70" s="91">
        <v>0</v>
      </c>
      <c r="H70" s="91">
        <f t="shared" si="14"/>
      </c>
      <c r="I70" s="87"/>
      <c r="J70" s="99"/>
      <c r="K70" s="88">
        <v>214.29</v>
      </c>
      <c r="L70" s="88">
        <v>218.500509</v>
      </c>
      <c r="M70" s="88">
        <v>0</v>
      </c>
      <c r="N70" s="87">
        <f t="shared" si="15"/>
      </c>
      <c r="O70" s="72" t="s">
        <v>112</v>
      </c>
      <c r="P70" s="73"/>
      <c r="Q70" s="71"/>
      <c r="R70" s="69"/>
      <c r="S70" s="74" t="s">
        <v>255</v>
      </c>
      <c r="T70" s="74" t="s">
        <v>255</v>
      </c>
      <c r="U70" s="74" t="s">
        <v>114</v>
      </c>
      <c r="V70" s="75">
        <f>U71</f>
        <v>2016</v>
      </c>
      <c r="W70" s="68"/>
      <c r="X70" s="69"/>
      <c r="Y70" s="74" t="s">
        <v>255</v>
      </c>
      <c r="Z70" s="74" t="s">
        <v>255</v>
      </c>
      <c r="AA70" s="74" t="s">
        <v>114</v>
      </c>
      <c r="AB70" s="75">
        <f>AA71</f>
        <v>2016</v>
      </c>
    </row>
    <row r="71" spans="1:28" s="89" customFormat="1" ht="11.25" customHeight="1" thickBot="1">
      <c r="A71" s="83" t="s">
        <v>163</v>
      </c>
      <c r="B71" s="85"/>
      <c r="C71" s="85"/>
      <c r="D71" s="98"/>
      <c r="E71" s="91">
        <v>6.719399999999999</v>
      </c>
      <c r="F71" s="91">
        <v>6.2794</v>
      </c>
      <c r="G71" s="91">
        <v>0</v>
      </c>
      <c r="H71" s="91">
        <f t="shared" si="14"/>
      </c>
      <c r="I71" s="87"/>
      <c r="J71" s="99"/>
      <c r="K71" s="88">
        <v>155.2896</v>
      </c>
      <c r="L71" s="88">
        <v>146.28408615384615</v>
      </c>
      <c r="M71" s="88">
        <v>0</v>
      </c>
      <c r="N71" s="87">
        <f t="shared" si="15"/>
      </c>
      <c r="O71" s="76"/>
      <c r="P71" s="77"/>
      <c r="Q71" s="78"/>
      <c r="R71" s="79" t="s">
        <v>259</v>
      </c>
      <c r="S71" s="80">
        <f>U71-2</f>
        <v>2014</v>
      </c>
      <c r="T71" s="80">
        <f>U71-1</f>
        <v>2015</v>
      </c>
      <c r="U71" s="80">
        <v>2016</v>
      </c>
      <c r="V71" s="81" t="str">
        <f>CONCATENATE(T71,"=100")</f>
        <v>2015=100</v>
      </c>
      <c r="W71" s="82"/>
      <c r="X71" s="79" t="s">
        <v>259</v>
      </c>
      <c r="Y71" s="80">
        <f>AA71-2</f>
        <v>2014</v>
      </c>
      <c r="Z71" s="80">
        <f>AA71-1</f>
        <v>2015</v>
      </c>
      <c r="AA71" s="80">
        <v>2016</v>
      </c>
      <c r="AB71" s="81" t="str">
        <f>CONCATENATE(Z71,"=100")</f>
        <v>2015=100</v>
      </c>
    </row>
    <row r="72" spans="1:14" s="89" customFormat="1" ht="11.25" customHeight="1">
      <c r="A72" s="83" t="s">
        <v>164</v>
      </c>
      <c r="B72" s="85"/>
      <c r="C72" s="85"/>
      <c r="D72" s="98">
        <v>1</v>
      </c>
      <c r="E72" s="91">
        <v>19.996</v>
      </c>
      <c r="F72" s="91">
        <v>21.018</v>
      </c>
      <c r="G72" s="91">
        <v>23.284</v>
      </c>
      <c r="H72" s="91">
        <f t="shared" si="14"/>
        <v>110.7812351317918</v>
      </c>
      <c r="I72" s="87"/>
      <c r="J72" s="99">
        <v>8</v>
      </c>
      <c r="K72" s="88">
        <v>178.416</v>
      </c>
      <c r="L72" s="88">
        <v>203.3084</v>
      </c>
      <c r="M72" s="88">
        <v>0</v>
      </c>
      <c r="N72" s="87">
        <f t="shared" si="15"/>
      </c>
    </row>
    <row r="73" spans="1:15" s="89" customFormat="1" ht="11.25" customHeight="1">
      <c r="A73" s="83" t="s">
        <v>165</v>
      </c>
      <c r="B73" s="85"/>
      <c r="C73" s="85"/>
      <c r="D73" s="98">
        <v>2</v>
      </c>
      <c r="E73" s="91">
        <v>4.04</v>
      </c>
      <c r="F73" s="91">
        <v>4</v>
      </c>
      <c r="G73" s="91">
        <v>4.48</v>
      </c>
      <c r="H73" s="91">
        <f t="shared" si="14"/>
        <v>112.00000000000001</v>
      </c>
      <c r="I73" s="87"/>
      <c r="J73" s="99">
        <v>8</v>
      </c>
      <c r="K73" s="88">
        <v>200.238</v>
      </c>
      <c r="L73" s="88">
        <v>211.0474940844794</v>
      </c>
      <c r="M73" s="88">
        <v>0</v>
      </c>
      <c r="N73" s="87">
        <f t="shared" si="15"/>
      </c>
      <c r="O73" s="83" t="s">
        <v>150</v>
      </c>
    </row>
    <row r="74" spans="1:28" s="89" customFormat="1" ht="11.25" customHeight="1">
      <c r="A74" s="83" t="s">
        <v>166</v>
      </c>
      <c r="B74" s="85"/>
      <c r="C74" s="85"/>
      <c r="D74" s="98"/>
      <c r="E74" s="91">
        <v>12.204</v>
      </c>
      <c r="F74" s="91">
        <v>12.783</v>
      </c>
      <c r="G74" s="91"/>
      <c r="H74" s="91">
        <f t="shared" si="14"/>
      </c>
      <c r="I74" s="87"/>
      <c r="J74" s="99">
        <v>10</v>
      </c>
      <c r="K74" s="88">
        <v>716.659</v>
      </c>
      <c r="L74" s="88">
        <v>792.74977</v>
      </c>
      <c r="M74" s="88">
        <v>0</v>
      </c>
      <c r="N74" s="87">
        <f t="shared" si="15"/>
      </c>
      <c r="O74" s="83" t="s">
        <v>162</v>
      </c>
      <c r="P74" s="85"/>
      <c r="Q74" s="85"/>
      <c r="R74" s="98"/>
      <c r="S74" s="91">
        <v>16.778</v>
      </c>
      <c r="T74" s="91">
        <v>15.826</v>
      </c>
      <c r="U74" s="91">
        <v>15.895</v>
      </c>
      <c r="V74" s="91">
        <f>IF(AND(T74&gt;0,U74&gt;0),U74*100/T74,"")</f>
        <v>100.4359914065462</v>
      </c>
      <c r="W74" s="87"/>
      <c r="X74" s="99"/>
      <c r="Y74" s="88">
        <v>222.25385</v>
      </c>
      <c r="Z74" s="88">
        <v>214.29</v>
      </c>
      <c r="AA74" s="88">
        <v>218.500509</v>
      </c>
      <c r="AB74" s="88">
        <f>IF(AND(Z74&gt;0,AA74&gt;0),AA74*100/Z74,"")</f>
        <v>101.96486490270195</v>
      </c>
    </row>
    <row r="75" spans="1:28" s="89" customFormat="1" ht="11.25" customHeight="1">
      <c r="A75" s="83" t="s">
        <v>167</v>
      </c>
      <c r="B75" s="85"/>
      <c r="C75" s="85"/>
      <c r="D75" s="98">
        <v>11</v>
      </c>
      <c r="E75" s="91">
        <v>7.248</v>
      </c>
      <c r="F75" s="91">
        <v>7.468</v>
      </c>
      <c r="G75" s="91">
        <v>0</v>
      </c>
      <c r="H75" s="91">
        <f t="shared" si="14"/>
      </c>
      <c r="I75" s="87"/>
      <c r="J75" s="99">
        <v>11</v>
      </c>
      <c r="K75" s="88">
        <v>324.16200000000003</v>
      </c>
      <c r="L75" s="88">
        <v>339.858001</v>
      </c>
      <c r="M75" s="88">
        <v>0</v>
      </c>
      <c r="N75" s="87">
        <f t="shared" si="15"/>
      </c>
      <c r="O75" s="83" t="s">
        <v>172</v>
      </c>
      <c r="P75" s="85"/>
      <c r="Q75" s="85"/>
      <c r="R75" s="98"/>
      <c r="S75" s="91">
        <v>26.612</v>
      </c>
      <c r="T75" s="91">
        <v>25.599</v>
      </c>
      <c r="U75" s="91">
        <v>27.286</v>
      </c>
      <c r="V75" s="91">
        <f>IF(AND(T75&gt;0,U75&gt;0),U75*100/T75,"")</f>
        <v>106.5901011758272</v>
      </c>
      <c r="W75" s="87"/>
      <c r="X75" s="99"/>
      <c r="Y75" s="88">
        <v>445.884</v>
      </c>
      <c r="Z75" s="88">
        <v>452.1719999999999</v>
      </c>
      <c r="AA75" s="88">
        <v>467.02425000000005</v>
      </c>
      <c r="AB75" s="88">
        <f>IF(AND(Z75&gt;0,AA75&gt;0),AA75*100/Z75,"")</f>
        <v>103.28464610811818</v>
      </c>
    </row>
    <row r="76" spans="1:14" s="89" customFormat="1" ht="11.25" customHeight="1">
      <c r="A76" s="83" t="s">
        <v>168</v>
      </c>
      <c r="B76" s="85"/>
      <c r="C76" s="85"/>
      <c r="D76" s="98">
        <v>11</v>
      </c>
      <c r="E76" s="91">
        <v>23.492</v>
      </c>
      <c r="F76" s="91">
        <v>24.251</v>
      </c>
      <c r="G76" s="91">
        <v>0</v>
      </c>
      <c r="H76" s="91">
        <f t="shared" si="14"/>
      </c>
      <c r="I76" s="87"/>
      <c r="J76" s="99">
        <v>11</v>
      </c>
      <c r="K76" s="88">
        <v>1241.0590000000002</v>
      </c>
      <c r="L76" s="88">
        <v>1343.6552650844792</v>
      </c>
      <c r="M76" s="88">
        <v>0</v>
      </c>
      <c r="N76" s="87">
        <f t="shared" si="15"/>
      </c>
    </row>
    <row r="77" spans="1:28" s="89" customFormat="1" ht="11.25" customHeight="1">
      <c r="A77" s="83" t="s">
        <v>169</v>
      </c>
      <c r="B77" s="85"/>
      <c r="C77" s="85"/>
      <c r="D77" s="98">
        <v>11</v>
      </c>
      <c r="E77" s="91">
        <v>9.445</v>
      </c>
      <c r="F77" s="91">
        <v>9.28976</v>
      </c>
      <c r="G77" s="91">
        <v>0</v>
      </c>
      <c r="H77" s="91">
        <f t="shared" si="14"/>
      </c>
      <c r="I77" s="87"/>
      <c r="J77" s="99">
        <v>11</v>
      </c>
      <c r="K77" s="88">
        <v>179.947</v>
      </c>
      <c r="L77" s="88">
        <v>171.76374</v>
      </c>
      <c r="M77" s="88">
        <v>0</v>
      </c>
      <c r="N77" s="87">
        <f t="shared" si="15"/>
      </c>
      <c r="O77" s="83" t="s">
        <v>180</v>
      </c>
      <c r="P77" s="85"/>
      <c r="Q77" s="85"/>
      <c r="R77" s="98"/>
      <c r="S77" s="91"/>
      <c r="T77" s="91"/>
      <c r="U77" s="91"/>
      <c r="V77" s="91"/>
      <c r="W77" s="87"/>
      <c r="X77" s="99"/>
      <c r="Y77" s="88"/>
      <c r="Z77" s="88"/>
      <c r="AA77" s="88"/>
      <c r="AB77" s="88"/>
    </row>
    <row r="78" spans="1:28" s="89" customFormat="1" ht="11.25" customHeight="1">
      <c r="A78" s="83" t="s">
        <v>277</v>
      </c>
      <c r="B78" s="85"/>
      <c r="C78" s="85"/>
      <c r="D78" s="98">
        <v>1</v>
      </c>
      <c r="E78" s="91">
        <v>14</v>
      </c>
      <c r="F78" s="91">
        <v>13.369</v>
      </c>
      <c r="G78" s="91">
        <v>14.925</v>
      </c>
      <c r="H78" s="91">
        <f t="shared" si="14"/>
        <v>111.63886603336076</v>
      </c>
      <c r="I78" s="87"/>
      <c r="J78" s="99">
        <v>6</v>
      </c>
      <c r="K78" s="88">
        <v>86.433</v>
      </c>
      <c r="L78" s="88">
        <v>87.72277999999999</v>
      </c>
      <c r="M78" s="88">
        <v>0</v>
      </c>
      <c r="N78" s="87">
        <f t="shared" si="15"/>
      </c>
      <c r="O78" s="83" t="s">
        <v>181</v>
      </c>
      <c r="P78" s="85"/>
      <c r="Q78" s="85"/>
      <c r="R78" s="98">
        <v>0</v>
      </c>
      <c r="S78" s="91">
        <v>0</v>
      </c>
      <c r="T78" s="91">
        <v>0</v>
      </c>
      <c r="U78" s="91">
        <v>0</v>
      </c>
      <c r="V78" s="91">
        <f>IF(AND(T78&gt;0,U78&gt;0),U78*100/T78,"")</f>
      </c>
      <c r="W78" s="87"/>
      <c r="X78" s="99"/>
      <c r="Y78" s="88">
        <v>3483.5869999999995</v>
      </c>
      <c r="Z78" s="88">
        <v>3086.7780000000002</v>
      </c>
      <c r="AA78" s="88">
        <v>3409.9967480000005</v>
      </c>
      <c r="AB78" s="88">
        <f>IF(AND(Z78&gt;0,AA78&gt;0),AA78*100/Z78,"")</f>
        <v>110.47107203692653</v>
      </c>
    </row>
    <row r="79" spans="15:28" s="89" customFormat="1" ht="11.25" customHeight="1">
      <c r="O79" s="83" t="s">
        <v>182</v>
      </c>
      <c r="P79" s="85"/>
      <c r="Q79" s="85"/>
      <c r="R79" s="98">
        <v>0</v>
      </c>
      <c r="S79" s="91">
        <v>0</v>
      </c>
      <c r="T79" s="91">
        <v>0</v>
      </c>
      <c r="U79" s="91">
        <v>0</v>
      </c>
      <c r="V79" s="91">
        <f>IF(AND(T79&gt;0,U79&gt;0),U79*100/T79,"")</f>
      </c>
      <c r="W79" s="87"/>
      <c r="X79" s="99"/>
      <c r="Y79" s="88">
        <v>1088.982</v>
      </c>
      <c r="Z79" s="88">
        <v>775.752</v>
      </c>
      <c r="AA79" s="88">
        <v>933.1194100000001</v>
      </c>
      <c r="AB79" s="88">
        <f>IF(AND(Z79&gt;0,AA79&gt;0),AA79*100/Z79,"")</f>
        <v>120.28578849941735</v>
      </c>
    </row>
    <row r="80" spans="1:28" s="89" customFormat="1" ht="11.25" customHeight="1">
      <c r="A80" s="83"/>
      <c r="B80" s="85"/>
      <c r="C80" s="85"/>
      <c r="D80" s="98"/>
      <c r="E80" s="91"/>
      <c r="F80" s="91"/>
      <c r="G80" s="91"/>
      <c r="H80" s="91"/>
      <c r="I80" s="87"/>
      <c r="J80" s="99"/>
      <c r="K80" s="88"/>
      <c r="L80" s="88"/>
      <c r="M80" s="88"/>
      <c r="N80" s="87"/>
      <c r="O80" s="83" t="s">
        <v>183</v>
      </c>
      <c r="P80" s="85"/>
      <c r="Q80" s="85"/>
      <c r="R80" s="98">
        <v>0</v>
      </c>
      <c r="S80" s="91">
        <v>0</v>
      </c>
      <c r="T80" s="91">
        <v>0</v>
      </c>
      <c r="U80" s="91">
        <v>0</v>
      </c>
      <c r="V80" s="91">
        <f>IF(AND(T80&gt;0,U80&gt;0),U80*100/T80,"")</f>
      </c>
      <c r="W80" s="87"/>
      <c r="X80" s="99"/>
      <c r="Y80" s="88">
        <v>77.931</v>
      </c>
      <c r="Z80" s="88">
        <v>68.41199999999999</v>
      </c>
      <c r="AA80" s="88">
        <v>67.784</v>
      </c>
      <c r="AB80" s="88">
        <f>IF(AND(Z80&gt;0,AA80&gt;0),AA80*100/Z80,"")</f>
        <v>99.08203239197803</v>
      </c>
    </row>
    <row r="81" spans="1:14" s="89" customFormat="1" ht="11.25" customHeight="1">
      <c r="A81" s="92"/>
      <c r="B81" s="85"/>
      <c r="C81" s="85"/>
      <c r="D81" s="96"/>
      <c r="E81" s="91"/>
      <c r="F81" s="91">
        <f>IF(AND(D81&gt;0,E81&gt;0),E81*100/D81,"")</f>
      </c>
      <c r="G81" s="91"/>
      <c r="H81" s="91"/>
      <c r="I81" s="87"/>
      <c r="J81" s="97"/>
      <c r="K81" s="88"/>
      <c r="L81" s="88"/>
      <c r="M81" s="88"/>
      <c r="N81" s="88"/>
    </row>
    <row r="82" spans="1:28" s="89" customFormat="1" ht="11.25" customHeight="1">
      <c r="A82" s="138"/>
      <c r="B82" s="138"/>
      <c r="C82" s="138"/>
      <c r="D82" s="138"/>
      <c r="E82" s="139"/>
      <c r="F82" s="139"/>
      <c r="G82" s="139"/>
      <c r="H82" s="91"/>
      <c r="I82" s="86"/>
      <c r="J82" s="90"/>
      <c r="K82" s="91"/>
      <c r="L82" s="91"/>
      <c r="M82" s="88"/>
      <c r="N82" s="88"/>
      <c r="O82" s="83" t="s">
        <v>204</v>
      </c>
      <c r="P82" s="85"/>
      <c r="Q82" s="85"/>
      <c r="R82" s="98"/>
      <c r="S82" s="91"/>
      <c r="T82" s="91"/>
      <c r="U82" s="91"/>
      <c r="V82" s="91"/>
      <c r="W82" s="87"/>
      <c r="X82" s="99"/>
      <c r="Y82" s="88"/>
      <c r="Z82" s="88"/>
      <c r="AA82" s="88"/>
      <c r="AB82" s="88"/>
    </row>
    <row r="83" spans="8:28" s="89" customFormat="1" ht="11.25" customHeight="1">
      <c r="H83" s="88"/>
      <c r="I83" s="86"/>
      <c r="J83" s="90"/>
      <c r="K83" s="88"/>
      <c r="L83" s="88"/>
      <c r="M83" s="88"/>
      <c r="N83" s="88"/>
      <c r="O83" s="83" t="s">
        <v>206</v>
      </c>
      <c r="P83" s="85"/>
      <c r="Q83" s="85"/>
      <c r="R83" s="98">
        <v>0</v>
      </c>
      <c r="S83" s="91">
        <v>0</v>
      </c>
      <c r="T83" s="91">
        <v>0</v>
      </c>
      <c r="U83" s="91">
        <v>0</v>
      </c>
      <c r="V83" s="91">
        <f>IF(AND(T83&gt;0,U83&gt;0),U83*100/T83,"")</f>
      </c>
      <c r="W83" s="87"/>
      <c r="X83" s="99"/>
      <c r="Y83" s="88">
        <v>4060.0530000000003</v>
      </c>
      <c r="Z83" s="88">
        <v>6759.179398073837</v>
      </c>
      <c r="AA83" s="88">
        <v>6444.11</v>
      </c>
      <c r="AB83" s="88">
        <f>IF(AND(Z83&gt;0,AA83&gt;0),AA83*100/Z83,"")</f>
        <v>95.3386442418791</v>
      </c>
    </row>
    <row r="84" spans="8:28" s="89" customFormat="1" ht="11.25" customHeight="1">
      <c r="H84" s="88"/>
      <c r="I84" s="86"/>
      <c r="J84" s="90"/>
      <c r="K84" s="88"/>
      <c r="L84" s="88"/>
      <c r="M84" s="88"/>
      <c r="N84" s="88"/>
      <c r="O84" s="83" t="s">
        <v>207</v>
      </c>
      <c r="P84" s="85"/>
      <c r="Q84" s="85"/>
      <c r="R84" s="98">
        <v>0</v>
      </c>
      <c r="S84" s="91">
        <v>0</v>
      </c>
      <c r="T84" s="91">
        <v>0</v>
      </c>
      <c r="U84" s="91">
        <v>0</v>
      </c>
      <c r="V84" s="91">
        <f>IF(AND(T84&gt;0,U84&gt;0),U84*100/T84,"")</f>
      </c>
      <c r="W84" s="87"/>
      <c r="X84" s="99"/>
      <c r="Y84" s="88">
        <v>841.98959</v>
      </c>
      <c r="Z84" s="88">
        <v>1395.075523434992</v>
      </c>
      <c r="AA84" s="88">
        <v>1322.13027168</v>
      </c>
      <c r="AB84" s="88">
        <f>IF(AND(Z84&gt;0,AA84&gt;0),AA84*100/Z84,"")</f>
        <v>94.77123277344984</v>
      </c>
    </row>
    <row r="85" spans="5:21" s="89" customFormat="1" ht="11.25" customHeight="1" thickBot="1">
      <c r="E85" s="88"/>
      <c r="F85" s="88"/>
      <c r="G85" s="88"/>
      <c r="H85" s="88"/>
      <c r="I85" s="86"/>
      <c r="J85" s="90"/>
      <c r="K85" s="88"/>
      <c r="L85" s="88"/>
      <c r="M85" s="88"/>
      <c r="N85" s="88"/>
      <c r="O85" s="137"/>
      <c r="P85" s="137"/>
      <c r="Q85" s="137"/>
      <c r="R85" s="137"/>
      <c r="S85" s="137"/>
      <c r="T85" s="137"/>
      <c r="U85" s="137"/>
    </row>
    <row r="86" spans="5:15" s="89" customFormat="1" ht="11.25" customHeight="1">
      <c r="E86" s="88"/>
      <c r="F86" s="88"/>
      <c r="G86" s="88"/>
      <c r="O86" s="134" t="s">
        <v>276</v>
      </c>
    </row>
    <row r="87" spans="1:21" s="89" customFormat="1" ht="11.25" customHeight="1" thickBot="1">
      <c r="A87" s="137"/>
      <c r="B87" s="137"/>
      <c r="C87" s="137"/>
      <c r="D87" s="137"/>
      <c r="E87" s="140"/>
      <c r="F87" s="140"/>
      <c r="G87" s="140"/>
      <c r="O87" s="190" t="s">
        <v>283</v>
      </c>
      <c r="P87" s="190"/>
      <c r="Q87" s="190"/>
      <c r="R87" s="190"/>
      <c r="S87" s="190"/>
      <c r="T87" s="190"/>
      <c r="U87" s="190"/>
    </row>
    <row r="88" spans="1:19" s="89" customFormat="1" ht="11.25" customHeight="1">
      <c r="A88" s="134" t="s">
        <v>258</v>
      </c>
      <c r="O88" s="192" t="s">
        <v>291</v>
      </c>
      <c r="P88" s="191"/>
      <c r="Q88" s="191"/>
      <c r="R88" s="191"/>
      <c r="S88" s="191"/>
    </row>
    <row r="89" spans="1:19" s="89" customFormat="1" ht="11.25" customHeight="1">
      <c r="A89" s="134" t="s">
        <v>261</v>
      </c>
      <c r="O89" s="192" t="s">
        <v>295</v>
      </c>
      <c r="P89" s="191"/>
      <c r="Q89" s="191"/>
      <c r="R89" s="191"/>
      <c r="S89" s="191"/>
    </row>
    <row r="90" spans="1:21" s="89" customFormat="1" ht="11.25" customHeight="1">
      <c r="A90" s="134" t="s">
        <v>265</v>
      </c>
      <c r="O90" s="190" t="s">
        <v>294</v>
      </c>
      <c r="P90" s="190"/>
      <c r="Q90" s="190"/>
      <c r="R90" s="190"/>
      <c r="S90" s="190"/>
      <c r="T90" s="190"/>
      <c r="U90" s="190"/>
    </row>
    <row r="91" spans="1:26" s="89" customFormat="1" ht="11.25" customHeight="1">
      <c r="A91" s="134" t="s">
        <v>266</v>
      </c>
      <c r="O91" s="192" t="s">
        <v>306</v>
      </c>
      <c r="P91" s="192"/>
      <c r="Q91" s="192"/>
      <c r="R91" s="192"/>
      <c r="S91" s="192"/>
      <c r="T91" s="192"/>
      <c r="U91" s="192"/>
      <c r="V91" s="191"/>
      <c r="W91" s="191"/>
      <c r="X91" s="191"/>
      <c r="Y91" s="191"/>
      <c r="Z91" s="191"/>
    </row>
    <row r="92" spans="1:28" s="89" customFormat="1" ht="11.25" customHeight="1">
      <c r="A92" s="134" t="s">
        <v>268</v>
      </c>
      <c r="O92" s="190" t="s">
        <v>300</v>
      </c>
      <c r="P92" s="190"/>
      <c r="Q92" s="190"/>
      <c r="R92" s="190"/>
      <c r="S92" s="190"/>
      <c r="T92" s="190"/>
      <c r="U92" s="190"/>
      <c r="V92" s="190"/>
      <c r="W92" s="190"/>
      <c r="X92" s="190"/>
      <c r="Y92" s="191"/>
      <c r="Z92" s="191"/>
      <c r="AA92" s="191"/>
      <c r="AB92" s="191"/>
    </row>
    <row r="93" spans="1:18" s="89" customFormat="1" ht="11.25" customHeight="1">
      <c r="A93" s="192" t="s">
        <v>275</v>
      </c>
      <c r="B93" s="192"/>
      <c r="C93" s="192"/>
      <c r="D93" s="192"/>
      <c r="E93" s="192"/>
      <c r="F93" s="192"/>
      <c r="G93" s="192"/>
      <c r="O93" s="192" t="s">
        <v>301</v>
      </c>
      <c r="P93" s="192"/>
      <c r="Q93" s="192"/>
      <c r="R93" s="192"/>
    </row>
    <row r="94" spans="1:6" s="89" customFormat="1" ht="11.25" customHeight="1">
      <c r="A94" s="192" t="s">
        <v>280</v>
      </c>
      <c r="B94" s="192"/>
      <c r="C94" s="192"/>
      <c r="D94" s="192"/>
      <c r="E94" s="192"/>
      <c r="F94" s="192"/>
    </row>
    <row r="95" spans="1:28" s="89" customFormat="1" ht="11.25" customHeight="1">
      <c r="A95" s="134" t="s">
        <v>276</v>
      </c>
      <c r="O95" s="186" t="s">
        <v>256</v>
      </c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</row>
    <row r="96" spans="15:28" s="89" customFormat="1" ht="11.25" customHeight="1">
      <c r="O96" s="186" t="s">
        <v>305</v>
      </c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</row>
    <row r="97" s="89" customFormat="1" ht="11.25" customHeight="1"/>
    <row r="98" s="89" customFormat="1" ht="12" customHeight="1"/>
    <row r="99" s="68" customFormat="1" ht="10.5"/>
    <row r="100" s="95" customFormat="1" ht="11.25" customHeight="1"/>
    <row r="101" spans="1:28" s="95" customFormat="1" ht="11.25" customHeight="1">
      <c r="A101" s="135"/>
      <c r="B101" s="135"/>
      <c r="C101" s="135"/>
      <c r="D101" s="135"/>
      <c r="H101" s="89"/>
      <c r="I101" s="89"/>
      <c r="J101" s="89"/>
      <c r="K101" s="89"/>
      <c r="L101" s="89"/>
      <c r="M101" s="89"/>
      <c r="N101" s="89"/>
      <c r="O101" s="135"/>
      <c r="P101" s="135"/>
      <c r="Q101" s="135"/>
      <c r="R101" s="135"/>
      <c r="S101" s="135"/>
      <c r="T101" s="135"/>
      <c r="U101" s="135"/>
      <c r="V101" s="89"/>
      <c r="W101" s="89"/>
      <c r="X101" s="89"/>
      <c r="Y101" s="89"/>
      <c r="Z101" s="89"/>
      <c r="AA101" s="89"/>
      <c r="AB101" s="89"/>
    </row>
    <row r="102" spans="15:22" s="95" customFormat="1" ht="9.75">
      <c r="O102" s="192"/>
      <c r="P102" s="192"/>
      <c r="Q102" s="192"/>
      <c r="R102" s="192"/>
      <c r="S102" s="89"/>
      <c r="T102" s="89"/>
      <c r="U102" s="89"/>
      <c r="V102" s="89"/>
    </row>
    <row r="103" s="95" customFormat="1" ht="9.75"/>
    <row r="104" spans="15:28" s="95" customFormat="1" ht="10.5"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</row>
    <row r="105" spans="15:28" s="95" customFormat="1" ht="11.25" customHeight="1"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</row>
    <row r="106" spans="1:28" s="95" customFormat="1" ht="11.2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s="95" customFormat="1" ht="11.2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ht="11.2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ht="11.2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 ht="11.2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ht="11.2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</row>
    <row r="112" spans="1:28" ht="11.2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</row>
    <row r="113" spans="1:28" ht="11.2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</row>
    <row r="114" spans="1:28" ht="11.2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</row>
    <row r="115" spans="1:28" ht="11.2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</row>
    <row r="116" spans="1:28" ht="11.2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</row>
    <row r="117" spans="1:28" ht="11.2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</row>
    <row r="118" spans="1:28" ht="11.2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</row>
    <row r="119" spans="1:28" ht="11.2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</row>
    <row r="120" spans="1:28" ht="11.2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</row>
    <row r="121" spans="1:28" ht="11.2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</row>
    <row r="122" spans="1:28" ht="11.2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</row>
    <row r="123" spans="1:28" ht="11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</row>
    <row r="124" spans="1:28" ht="11.2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</row>
    <row r="125" spans="1:28" ht="11.2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</row>
    <row r="126" spans="1:28" ht="11.2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</row>
    <row r="127" spans="1:28" ht="11.2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</row>
    <row r="128" spans="1:28" ht="11.2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</row>
    <row r="129" spans="1:28" ht="11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</row>
    <row r="130" spans="1:28" ht="11.2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</row>
    <row r="131" spans="1:28" ht="11.2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</row>
    <row r="132" spans="1:28" ht="11.2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</row>
    <row r="133" spans="1:28" ht="11.2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</row>
    <row r="134" spans="1:28" ht="11.2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</row>
    <row r="135" spans="1:28" ht="11.2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</row>
    <row r="136" spans="1:28" ht="11.2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</row>
    <row r="137" spans="1:28" ht="11.2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</row>
    <row r="138" spans="1:28" ht="11.2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</row>
    <row r="139" spans="1:28" ht="11.2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</row>
    <row r="140" spans="1:28" ht="1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</row>
    <row r="141" spans="1:28" ht="1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</row>
    <row r="142" spans="1:28" ht="1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</row>
    <row r="143" spans="1:28" ht="1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</row>
    <row r="144" spans="1:28" ht="1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</row>
    <row r="145" spans="1:28" ht="1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</row>
    <row r="146" spans="1:28" ht="11.25">
      <c r="A146" s="89"/>
      <c r="B146" s="89"/>
      <c r="C146" s="89"/>
      <c r="D146" s="86"/>
      <c r="E146" s="87"/>
      <c r="F146" s="87"/>
      <c r="G146" s="87"/>
      <c r="H146" s="87"/>
      <c r="I146" s="86"/>
      <c r="J146" s="86"/>
      <c r="K146" s="86"/>
      <c r="L146" s="86"/>
      <c r="M146" s="86"/>
      <c r="N146" s="86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</row>
    <row r="147" spans="1:28" ht="11.25">
      <c r="A147" s="92"/>
      <c r="B147" s="89"/>
      <c r="C147" s="89"/>
      <c r="D147" s="86"/>
      <c r="E147" s="87"/>
      <c r="F147" s="87"/>
      <c r="G147" s="87"/>
      <c r="H147" s="87"/>
      <c r="I147" s="86"/>
      <c r="J147" s="86"/>
      <c r="K147" s="86"/>
      <c r="L147" s="86"/>
      <c r="M147" s="86"/>
      <c r="N147" s="86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</row>
    <row r="148" spans="1:28" ht="11.25">
      <c r="A148" s="92"/>
      <c r="B148" s="89"/>
      <c r="C148" s="89"/>
      <c r="D148" s="86"/>
      <c r="E148" s="87"/>
      <c r="F148" s="87"/>
      <c r="G148" s="87"/>
      <c r="H148" s="87"/>
      <c r="I148" s="86"/>
      <c r="J148" s="86"/>
      <c r="K148" s="86"/>
      <c r="L148" s="86"/>
      <c r="M148" s="86"/>
      <c r="N148" s="86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</row>
    <row r="149" spans="1:28" ht="11.25">
      <c r="A149" s="92"/>
      <c r="B149" s="89"/>
      <c r="C149" s="89"/>
      <c r="D149" s="86"/>
      <c r="E149" s="87"/>
      <c r="F149" s="87"/>
      <c r="G149" s="87"/>
      <c r="H149" s="87"/>
      <c r="I149" s="86"/>
      <c r="J149" s="86"/>
      <c r="K149" s="86"/>
      <c r="L149" s="86"/>
      <c r="M149" s="86"/>
      <c r="N149" s="86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</row>
    <row r="150" spans="1:28" ht="11.25">
      <c r="A150" s="92"/>
      <c r="B150" s="89"/>
      <c r="C150" s="89"/>
      <c r="D150" s="86"/>
      <c r="E150" s="87"/>
      <c r="F150" s="87"/>
      <c r="G150" s="87"/>
      <c r="H150" s="87"/>
      <c r="I150" s="86"/>
      <c r="J150" s="86"/>
      <c r="K150" s="86"/>
      <c r="L150" s="86"/>
      <c r="M150" s="86"/>
      <c r="N150" s="86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</row>
    <row r="151" spans="14:28" ht="11.25">
      <c r="N151" s="86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</row>
    <row r="152" spans="14:28" ht="10.5">
      <c r="N152" s="68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</row>
    <row r="153" spans="14:28" ht="11.25">
      <c r="N153" s="93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</row>
    <row r="154" spans="14:28" ht="11.25">
      <c r="N154" s="93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</row>
    <row r="155" spans="14:28" ht="11.25">
      <c r="N155" s="93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</row>
    <row r="156" spans="14:28" ht="11.25">
      <c r="N156" s="93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</row>
    <row r="157" spans="14:28" ht="11.25">
      <c r="N157" s="93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</row>
    <row r="158" spans="14:28" ht="11.25">
      <c r="N158" s="93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</row>
    <row r="159" spans="14:28" ht="12">
      <c r="N159" s="93"/>
      <c r="O159" s="94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</row>
    <row r="160" spans="14:28" ht="11.25">
      <c r="N160" s="93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</row>
    <row r="161" spans="14:28" ht="11.25">
      <c r="N161" s="93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</row>
    <row r="162" spans="14:28" ht="11.25">
      <c r="N162" s="93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</row>
    <row r="163" spans="14:28" ht="11.25">
      <c r="N163" s="93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</row>
    <row r="164" spans="14:28" ht="11.25">
      <c r="N164" s="93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</row>
    <row r="165" spans="14:28" ht="11.25">
      <c r="N165" s="93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</row>
    <row r="166" spans="14:28" ht="11.25">
      <c r="N166" s="93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</row>
    <row r="167" spans="1:14" ht="12">
      <c r="A167"/>
      <c r="B167"/>
      <c r="C167"/>
      <c r="D167"/>
      <c r="N167" s="93"/>
    </row>
    <row r="168" spans="1:14" ht="12">
      <c r="A168"/>
      <c r="B168"/>
      <c r="C168"/>
      <c r="D168"/>
      <c r="N168" s="93"/>
    </row>
    <row r="169" spans="1:14" ht="12">
      <c r="A169"/>
      <c r="B169"/>
      <c r="C169"/>
      <c r="D169"/>
      <c r="N169" s="93"/>
    </row>
    <row r="170" spans="1:14" ht="12">
      <c r="A170"/>
      <c r="B170"/>
      <c r="C170"/>
      <c r="D170"/>
      <c r="N170" s="93"/>
    </row>
    <row r="171" spans="1:14" ht="12">
      <c r="A171"/>
      <c r="B171"/>
      <c r="C171"/>
      <c r="D171"/>
      <c r="N171" s="93"/>
    </row>
    <row r="172" spans="1:14" ht="12">
      <c r="A172"/>
      <c r="B172"/>
      <c r="C172"/>
      <c r="D172"/>
      <c r="N172" s="93"/>
    </row>
    <row r="173" spans="1:14" ht="12">
      <c r="A173"/>
      <c r="B173"/>
      <c r="C173"/>
      <c r="D173"/>
      <c r="N173" s="93"/>
    </row>
    <row r="174" spans="1:14" ht="12">
      <c r="A174"/>
      <c r="B174"/>
      <c r="C174"/>
      <c r="D174"/>
      <c r="N174" s="93"/>
    </row>
    <row r="175" spans="1:14" ht="12">
      <c r="A175"/>
      <c r="B175"/>
      <c r="C175"/>
      <c r="D175"/>
      <c r="N175" s="93"/>
    </row>
    <row r="176" spans="1:14" ht="12">
      <c r="A176"/>
      <c r="B176"/>
      <c r="C176"/>
      <c r="D176"/>
      <c r="N176" s="93"/>
    </row>
    <row r="177" spans="1:14" ht="12">
      <c r="A177"/>
      <c r="B177"/>
      <c r="C177"/>
      <c r="D177"/>
      <c r="N177" s="93"/>
    </row>
    <row r="178" spans="1:14" ht="12">
      <c r="A178"/>
      <c r="B178"/>
      <c r="C178"/>
      <c r="D178"/>
      <c r="N178" s="93"/>
    </row>
    <row r="179" spans="1:14" ht="12">
      <c r="A179"/>
      <c r="B179"/>
      <c r="C179"/>
      <c r="D179"/>
      <c r="N179" s="93"/>
    </row>
    <row r="180" spans="1:14" ht="12">
      <c r="A180"/>
      <c r="B180"/>
      <c r="C180"/>
      <c r="D180"/>
      <c r="N180" s="93"/>
    </row>
    <row r="181" spans="1:14" ht="12">
      <c r="A181"/>
      <c r="B181"/>
      <c r="C181"/>
      <c r="D181"/>
      <c r="N181" s="93"/>
    </row>
    <row r="182" spans="1:14" ht="12">
      <c r="A182"/>
      <c r="B182"/>
      <c r="C182"/>
      <c r="D182"/>
      <c r="N182" s="93"/>
    </row>
    <row r="183" spans="1:14" ht="12">
      <c r="A183"/>
      <c r="B183"/>
      <c r="C183"/>
      <c r="D183"/>
      <c r="N183" s="93"/>
    </row>
    <row r="184" spans="1:14" ht="12">
      <c r="A184"/>
      <c r="B184"/>
      <c r="C184"/>
      <c r="D184"/>
      <c r="N184" s="93"/>
    </row>
    <row r="185" ht="11.25">
      <c r="N185" s="93"/>
    </row>
    <row r="186" ht="11.25">
      <c r="N186" s="93"/>
    </row>
    <row r="187" ht="11.25">
      <c r="N187" s="93"/>
    </row>
    <row r="188" ht="11.25">
      <c r="N188" s="93"/>
    </row>
    <row r="189" ht="11.25">
      <c r="N189" s="93"/>
    </row>
    <row r="190" ht="11.25">
      <c r="N190" s="93"/>
    </row>
  </sheetData>
  <sheetProtection/>
  <mergeCells count="20">
    <mergeCell ref="A94:F94"/>
    <mergeCell ref="A93:G93"/>
    <mergeCell ref="O91:Z91"/>
    <mergeCell ref="O102:R102"/>
    <mergeCell ref="O104:AB104"/>
    <mergeCell ref="O105:AB105"/>
    <mergeCell ref="O87:U87"/>
    <mergeCell ref="O92:AB92"/>
    <mergeCell ref="O90:U90"/>
    <mergeCell ref="O93:R93"/>
    <mergeCell ref="O95:AB95"/>
    <mergeCell ref="O96:AB96"/>
    <mergeCell ref="O88:S88"/>
    <mergeCell ref="O89:S89"/>
    <mergeCell ref="R69:V69"/>
    <mergeCell ref="X69:AB69"/>
    <mergeCell ref="D4:H4"/>
    <mergeCell ref="J4:N4"/>
    <mergeCell ref="R4:V4"/>
    <mergeCell ref="X4:AB4"/>
  </mergeCells>
  <printOptions horizontalCentered="1"/>
  <pageMargins left="0.4330708661417323" right="0.2362204724409449" top="0.1968503937007874" bottom="0.1968503937007874" header="0.1968503937007874" footer="0.1968503937007874"/>
  <pageSetup firstPageNumber="7" useFirstPageNumber="1" horizontalDpi="600" verticalDpi="600" orientation="portrait" pageOrder="overThenDown" paperSize="9" scale="74" r:id="rId1"/>
  <headerFooter alignWithMargins="0">
    <oddFooter>&amp;C&amp;P</oddFooter>
  </headerFooter>
  <rowBreaks count="1" manualBreakCount="1">
    <brk id="103" max="2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="70" zoomScaleNormal="90" zoomScaleSheetLayoutView="70" zoomScalePageLayoutView="0" workbookViewId="0" topLeftCell="A49">
      <selection activeCell="C84" sqref="C84:I8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200" t="s">
        <v>70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4" t="s">
        <v>3</v>
      </c>
      <c r="D4" s="195"/>
      <c r="E4" s="195"/>
      <c r="F4" s="196"/>
      <c r="G4" s="9"/>
      <c r="H4" s="197" t="s">
        <v>4</v>
      </c>
      <c r="I4" s="198"/>
      <c r="J4" s="198"/>
      <c r="K4" s="19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254</v>
      </c>
      <c r="D7" s="21" t="s">
        <v>7</v>
      </c>
      <c r="E7" s="21">
        <v>2</v>
      </c>
      <c r="F7" s="22" t="str">
        <f>CONCATENATE(D6,"=100")</f>
        <v>2016=100</v>
      </c>
      <c r="G7" s="23"/>
      <c r="H7" s="20" t="s">
        <v>254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0"/>
      <c r="I9" s="120"/>
      <c r="J9" s="120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0"/>
      <c r="I10" s="120"/>
      <c r="J10" s="120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20"/>
      <c r="I11" s="120"/>
      <c r="J11" s="120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20"/>
      <c r="I12" s="120"/>
      <c r="J12" s="120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1"/>
      <c r="I13" s="122"/>
      <c r="J13" s="12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0"/>
      <c r="I14" s="120"/>
      <c r="J14" s="120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1"/>
      <c r="I15" s="122"/>
      <c r="J15" s="12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0"/>
      <c r="I16" s="120"/>
      <c r="J16" s="120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1"/>
      <c r="I17" s="122"/>
      <c r="J17" s="12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0"/>
      <c r="I18" s="120"/>
      <c r="J18" s="120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20"/>
      <c r="I19" s="120"/>
      <c r="J19" s="120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0"/>
      <c r="I20" s="120"/>
      <c r="J20" s="120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0"/>
      <c r="I21" s="120"/>
      <c r="J21" s="120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1"/>
      <c r="I22" s="122"/>
      <c r="J22" s="12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0"/>
      <c r="I23" s="120"/>
      <c r="J23" s="120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21"/>
      <c r="I24" s="122"/>
      <c r="J24" s="12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0"/>
      <c r="I25" s="120"/>
      <c r="J25" s="120"/>
      <c r="K25" s="32"/>
    </row>
    <row r="26" spans="1:11" s="42" customFormat="1" ht="11.25" customHeight="1">
      <c r="A26" s="36" t="s">
        <v>20</v>
      </c>
      <c r="B26" s="37"/>
      <c r="C26" s="38">
        <v>39</v>
      </c>
      <c r="D26" s="38">
        <v>36</v>
      </c>
      <c r="E26" s="38">
        <v>36</v>
      </c>
      <c r="F26" s="39">
        <f>IF(D26&gt;0,100*E26/D26,0)</f>
        <v>100</v>
      </c>
      <c r="G26" s="40"/>
      <c r="H26" s="121">
        <v>1.58</v>
      </c>
      <c r="I26" s="122">
        <v>1.5</v>
      </c>
      <c r="J26" s="12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0"/>
      <c r="I27" s="120"/>
      <c r="J27" s="120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20"/>
      <c r="I28" s="120"/>
      <c r="J28" s="120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20"/>
      <c r="I29" s="120"/>
      <c r="J29" s="120"/>
      <c r="K29" s="32"/>
    </row>
    <row r="30" spans="1:11" s="33" customFormat="1" ht="11.25" customHeight="1">
      <c r="A30" s="35" t="s">
        <v>23</v>
      </c>
      <c r="B30" s="29"/>
      <c r="C30" s="30"/>
      <c r="D30" s="30">
        <v>3</v>
      </c>
      <c r="E30" s="30">
        <v>3</v>
      </c>
      <c r="F30" s="31"/>
      <c r="G30" s="31"/>
      <c r="H30" s="120"/>
      <c r="I30" s="120">
        <v>0.125</v>
      </c>
      <c r="J30" s="120"/>
      <c r="K30" s="32"/>
    </row>
    <row r="31" spans="1:11" s="42" customFormat="1" ht="11.25" customHeight="1">
      <c r="A31" s="43" t="s">
        <v>24</v>
      </c>
      <c r="B31" s="37"/>
      <c r="C31" s="38"/>
      <c r="D31" s="38">
        <v>3</v>
      </c>
      <c r="E31" s="38">
        <v>3</v>
      </c>
      <c r="F31" s="39">
        <f>IF(D31&gt;0,100*E31/D31,0)</f>
        <v>100</v>
      </c>
      <c r="G31" s="40"/>
      <c r="H31" s="121"/>
      <c r="I31" s="122">
        <v>0.125</v>
      </c>
      <c r="J31" s="12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0"/>
      <c r="I32" s="120"/>
      <c r="J32" s="120"/>
      <c r="K32" s="32"/>
    </row>
    <row r="33" spans="1:11" s="33" customFormat="1" ht="11.25" customHeight="1">
      <c r="A33" s="35" t="s">
        <v>25</v>
      </c>
      <c r="B33" s="29"/>
      <c r="C33" s="30">
        <v>120</v>
      </c>
      <c r="D33" s="30">
        <v>120</v>
      </c>
      <c r="E33" s="30">
        <v>120</v>
      </c>
      <c r="F33" s="31"/>
      <c r="G33" s="31"/>
      <c r="H33" s="120">
        <v>3.766</v>
      </c>
      <c r="I33" s="120">
        <v>3.5</v>
      </c>
      <c r="J33" s="120"/>
      <c r="K33" s="32"/>
    </row>
    <row r="34" spans="1:11" s="33" customFormat="1" ht="11.25" customHeight="1">
      <c r="A34" s="35" t="s">
        <v>26</v>
      </c>
      <c r="B34" s="29"/>
      <c r="C34" s="30">
        <v>12</v>
      </c>
      <c r="D34" s="30">
        <v>12</v>
      </c>
      <c r="E34" s="30">
        <v>15</v>
      </c>
      <c r="F34" s="31"/>
      <c r="G34" s="31"/>
      <c r="H34" s="120">
        <v>0.455</v>
      </c>
      <c r="I34" s="120">
        <v>0.45</v>
      </c>
      <c r="J34" s="120"/>
      <c r="K34" s="32"/>
    </row>
    <row r="35" spans="1:11" s="33" customFormat="1" ht="11.25" customHeight="1">
      <c r="A35" s="35" t="s">
        <v>27</v>
      </c>
      <c r="B35" s="29"/>
      <c r="C35" s="30">
        <v>19</v>
      </c>
      <c r="D35" s="30">
        <v>13</v>
      </c>
      <c r="E35" s="30">
        <v>15</v>
      </c>
      <c r="F35" s="31"/>
      <c r="G35" s="31"/>
      <c r="H35" s="120">
        <v>0.847</v>
      </c>
      <c r="I35" s="120">
        <v>0.55</v>
      </c>
      <c r="J35" s="120"/>
      <c r="K35" s="32"/>
    </row>
    <row r="36" spans="1:11" s="33" customFormat="1" ht="11.25" customHeight="1">
      <c r="A36" s="35" t="s">
        <v>28</v>
      </c>
      <c r="B36" s="29"/>
      <c r="C36" s="30">
        <v>184</v>
      </c>
      <c r="D36" s="30">
        <v>184</v>
      </c>
      <c r="E36" s="30">
        <v>140</v>
      </c>
      <c r="F36" s="31"/>
      <c r="G36" s="31"/>
      <c r="H36" s="120">
        <v>8.628</v>
      </c>
      <c r="I36" s="120">
        <v>8.628</v>
      </c>
      <c r="J36" s="120"/>
      <c r="K36" s="32"/>
    </row>
    <row r="37" spans="1:11" s="42" customFormat="1" ht="11.25" customHeight="1">
      <c r="A37" s="36" t="s">
        <v>29</v>
      </c>
      <c r="B37" s="37"/>
      <c r="C37" s="38">
        <v>335</v>
      </c>
      <c r="D37" s="38">
        <v>329</v>
      </c>
      <c r="E37" s="38">
        <v>290</v>
      </c>
      <c r="F37" s="39">
        <f>IF(D37&gt;0,100*E37/D37,0)</f>
        <v>88.14589665653496</v>
      </c>
      <c r="G37" s="40"/>
      <c r="H37" s="121">
        <v>13.696</v>
      </c>
      <c r="I37" s="122">
        <v>13.128</v>
      </c>
      <c r="J37" s="12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0"/>
      <c r="I38" s="120"/>
      <c r="J38" s="120"/>
      <c r="K38" s="32"/>
    </row>
    <row r="39" spans="1:11" s="42" customFormat="1" ht="11.25" customHeight="1">
      <c r="A39" s="36" t="s">
        <v>30</v>
      </c>
      <c r="B39" s="37"/>
      <c r="C39" s="38">
        <v>12</v>
      </c>
      <c r="D39" s="38">
        <v>12</v>
      </c>
      <c r="E39" s="38">
        <v>12</v>
      </c>
      <c r="F39" s="39">
        <f>IF(D39&gt;0,100*E39/D39,0)</f>
        <v>100</v>
      </c>
      <c r="G39" s="40"/>
      <c r="H39" s="121">
        <v>0.407</v>
      </c>
      <c r="I39" s="122">
        <v>0.4</v>
      </c>
      <c r="J39" s="12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0"/>
      <c r="I40" s="120"/>
      <c r="J40" s="120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20"/>
      <c r="I41" s="120"/>
      <c r="J41" s="120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20"/>
      <c r="I42" s="120"/>
      <c r="J42" s="120"/>
      <c r="K42" s="32"/>
    </row>
    <row r="43" spans="1:11" s="33" customFormat="1" ht="11.25" customHeight="1">
      <c r="A43" s="35" t="s">
        <v>33</v>
      </c>
      <c r="B43" s="29"/>
      <c r="C43" s="30">
        <v>12</v>
      </c>
      <c r="D43" s="30">
        <v>10</v>
      </c>
      <c r="E43" s="30">
        <v>10</v>
      </c>
      <c r="F43" s="31"/>
      <c r="G43" s="31"/>
      <c r="H43" s="120">
        <v>0.288</v>
      </c>
      <c r="I43" s="120">
        <v>0.24</v>
      </c>
      <c r="J43" s="120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20"/>
      <c r="I44" s="120"/>
      <c r="J44" s="120"/>
      <c r="K44" s="32"/>
    </row>
    <row r="45" spans="1:11" s="33" customFormat="1" ht="11.25" customHeight="1">
      <c r="A45" s="35" t="s">
        <v>35</v>
      </c>
      <c r="B45" s="29"/>
      <c r="C45" s="30">
        <v>2</v>
      </c>
      <c r="D45" s="30">
        <v>2</v>
      </c>
      <c r="E45" s="30">
        <v>2</v>
      </c>
      <c r="F45" s="31"/>
      <c r="G45" s="31"/>
      <c r="H45" s="120">
        <v>0.052</v>
      </c>
      <c r="I45" s="120">
        <v>0.052</v>
      </c>
      <c r="J45" s="120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20"/>
      <c r="I46" s="120"/>
      <c r="J46" s="120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20"/>
      <c r="I47" s="120"/>
      <c r="J47" s="120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20"/>
      <c r="I48" s="120"/>
      <c r="J48" s="120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20"/>
      <c r="I49" s="120"/>
      <c r="J49" s="120"/>
      <c r="K49" s="32"/>
    </row>
    <row r="50" spans="1:11" s="42" customFormat="1" ht="11.25" customHeight="1">
      <c r="A50" s="43" t="s">
        <v>40</v>
      </c>
      <c r="B50" s="37"/>
      <c r="C50" s="38">
        <v>14</v>
      </c>
      <c r="D50" s="38">
        <v>12</v>
      </c>
      <c r="E50" s="38">
        <v>12</v>
      </c>
      <c r="F50" s="39">
        <f>IF(D50&gt;0,100*E50/D50,0)</f>
        <v>100</v>
      </c>
      <c r="G50" s="40"/>
      <c r="H50" s="121">
        <v>0.34</v>
      </c>
      <c r="I50" s="122">
        <v>0.292</v>
      </c>
      <c r="J50" s="12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0"/>
      <c r="I51" s="120"/>
      <c r="J51" s="120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1"/>
      <c r="I52" s="122"/>
      <c r="J52" s="12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0"/>
      <c r="I53" s="120"/>
      <c r="J53" s="120"/>
      <c r="K53" s="32"/>
    </row>
    <row r="54" spans="1:11" s="33" customFormat="1" ht="11.25" customHeight="1">
      <c r="A54" s="35" t="s">
        <v>42</v>
      </c>
      <c r="B54" s="29"/>
      <c r="C54" s="30">
        <v>100</v>
      </c>
      <c r="D54" s="30">
        <v>100</v>
      </c>
      <c r="E54" s="30">
        <v>125</v>
      </c>
      <c r="F54" s="31"/>
      <c r="G54" s="31"/>
      <c r="H54" s="120">
        <v>5.1</v>
      </c>
      <c r="I54" s="120">
        <v>5</v>
      </c>
      <c r="J54" s="120"/>
      <c r="K54" s="32"/>
    </row>
    <row r="55" spans="1:11" s="33" customFormat="1" ht="11.25" customHeight="1">
      <c r="A55" s="35" t="s">
        <v>43</v>
      </c>
      <c r="B55" s="29"/>
      <c r="C55" s="30">
        <v>270</v>
      </c>
      <c r="D55" s="30">
        <v>275</v>
      </c>
      <c r="E55" s="30">
        <v>280</v>
      </c>
      <c r="F55" s="31"/>
      <c r="G55" s="31"/>
      <c r="H55" s="120">
        <v>13.5</v>
      </c>
      <c r="I55" s="120">
        <v>13.75</v>
      </c>
      <c r="J55" s="120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20"/>
      <c r="I56" s="120"/>
      <c r="J56" s="120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20"/>
      <c r="I57" s="120"/>
      <c r="J57" s="120"/>
      <c r="K57" s="32"/>
    </row>
    <row r="58" spans="1:11" s="33" customFormat="1" ht="11.25" customHeight="1">
      <c r="A58" s="35" t="s">
        <v>46</v>
      </c>
      <c r="B58" s="29"/>
      <c r="C58" s="30">
        <v>38</v>
      </c>
      <c r="D58" s="30">
        <v>38</v>
      </c>
      <c r="E58" s="30">
        <v>38</v>
      </c>
      <c r="F58" s="31"/>
      <c r="G58" s="31"/>
      <c r="H58" s="120">
        <v>2.736</v>
      </c>
      <c r="I58" s="120">
        <v>1.71</v>
      </c>
      <c r="J58" s="120"/>
      <c r="K58" s="32"/>
    </row>
    <row r="59" spans="1:11" s="42" customFormat="1" ht="11.25" customHeight="1">
      <c r="A59" s="36" t="s">
        <v>47</v>
      </c>
      <c r="B59" s="37"/>
      <c r="C59" s="38">
        <v>408</v>
      </c>
      <c r="D59" s="38">
        <v>413</v>
      </c>
      <c r="E59" s="38">
        <v>443</v>
      </c>
      <c r="F59" s="39">
        <f>IF(D59&gt;0,100*E59/D59,0)</f>
        <v>107.2639225181598</v>
      </c>
      <c r="G59" s="40"/>
      <c r="H59" s="121">
        <v>21.336000000000002</v>
      </c>
      <c r="I59" s="122">
        <v>20.46</v>
      </c>
      <c r="J59" s="12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0"/>
      <c r="I60" s="120"/>
      <c r="J60" s="120"/>
      <c r="K60" s="32"/>
    </row>
    <row r="61" spans="1:11" s="33" customFormat="1" ht="11.25" customHeight="1">
      <c r="A61" s="35" t="s">
        <v>48</v>
      </c>
      <c r="B61" s="29"/>
      <c r="C61" s="30">
        <v>196</v>
      </c>
      <c r="D61" s="30">
        <v>200</v>
      </c>
      <c r="E61" s="30">
        <v>225</v>
      </c>
      <c r="F61" s="31"/>
      <c r="G61" s="31"/>
      <c r="H61" s="120">
        <v>6.86</v>
      </c>
      <c r="I61" s="120">
        <v>7</v>
      </c>
      <c r="J61" s="120"/>
      <c r="K61" s="32"/>
    </row>
    <row r="62" spans="1:11" s="33" customFormat="1" ht="11.25" customHeight="1">
      <c r="A62" s="35" t="s">
        <v>49</v>
      </c>
      <c r="B62" s="29"/>
      <c r="C62" s="30">
        <v>149</v>
      </c>
      <c r="D62" s="30">
        <v>166</v>
      </c>
      <c r="E62" s="30">
        <v>165</v>
      </c>
      <c r="F62" s="31"/>
      <c r="G62" s="31"/>
      <c r="H62" s="120">
        <v>3.189</v>
      </c>
      <c r="I62" s="120">
        <v>3.594</v>
      </c>
      <c r="J62" s="120"/>
      <c r="K62" s="32"/>
    </row>
    <row r="63" spans="1:11" s="33" customFormat="1" ht="11.25" customHeight="1">
      <c r="A63" s="35" t="s">
        <v>50</v>
      </c>
      <c r="B63" s="29"/>
      <c r="C63" s="30">
        <v>1018</v>
      </c>
      <c r="D63" s="30">
        <v>1025</v>
      </c>
      <c r="E63" s="30">
        <v>1117</v>
      </c>
      <c r="F63" s="31"/>
      <c r="G63" s="31"/>
      <c r="H63" s="120">
        <v>59.1</v>
      </c>
      <c r="I63" s="120">
        <v>70.1792730844794</v>
      </c>
      <c r="J63" s="120"/>
      <c r="K63" s="32"/>
    </row>
    <row r="64" spans="1:11" s="42" customFormat="1" ht="11.25" customHeight="1">
      <c r="A64" s="36" t="s">
        <v>51</v>
      </c>
      <c r="B64" s="37"/>
      <c r="C64" s="38">
        <v>1363</v>
      </c>
      <c r="D64" s="38">
        <v>1391</v>
      </c>
      <c r="E64" s="38">
        <v>1507</v>
      </c>
      <c r="F64" s="39">
        <f>IF(D64&gt;0,100*E64/D64,0)</f>
        <v>108.3393242271747</v>
      </c>
      <c r="G64" s="40"/>
      <c r="H64" s="121">
        <v>69.149</v>
      </c>
      <c r="I64" s="122">
        <v>80.7732730844794</v>
      </c>
      <c r="J64" s="12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0"/>
      <c r="I65" s="120"/>
      <c r="J65" s="120"/>
      <c r="K65" s="32"/>
    </row>
    <row r="66" spans="1:11" s="42" customFormat="1" ht="11.25" customHeight="1">
      <c r="A66" s="36" t="s">
        <v>52</v>
      </c>
      <c r="B66" s="37"/>
      <c r="C66" s="38">
        <v>596</v>
      </c>
      <c r="D66" s="38">
        <v>400</v>
      </c>
      <c r="E66" s="38">
        <v>647</v>
      </c>
      <c r="F66" s="39">
        <f>IF(D66&gt;0,100*E66/D66,0)</f>
        <v>161.75</v>
      </c>
      <c r="G66" s="40"/>
      <c r="H66" s="121">
        <v>38.242</v>
      </c>
      <c r="I66" s="122">
        <v>29.883</v>
      </c>
      <c r="J66" s="12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0"/>
      <c r="I67" s="120"/>
      <c r="J67" s="120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20"/>
      <c r="I68" s="120"/>
      <c r="J68" s="120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20"/>
      <c r="I69" s="120"/>
      <c r="J69" s="120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1"/>
      <c r="I70" s="122"/>
      <c r="J70" s="12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0"/>
      <c r="I71" s="120"/>
      <c r="J71" s="120"/>
      <c r="K71" s="32"/>
    </row>
    <row r="72" spans="1:11" s="33" customFormat="1" ht="11.25" customHeight="1">
      <c r="A72" s="35" t="s">
        <v>56</v>
      </c>
      <c r="B72" s="29"/>
      <c r="C72" s="30">
        <v>22</v>
      </c>
      <c r="D72" s="30">
        <v>18</v>
      </c>
      <c r="E72" s="30">
        <v>18</v>
      </c>
      <c r="F72" s="31"/>
      <c r="G72" s="31"/>
      <c r="H72" s="120">
        <v>0.371</v>
      </c>
      <c r="I72" s="120">
        <v>0.316</v>
      </c>
      <c r="J72" s="120"/>
      <c r="K72" s="32"/>
    </row>
    <row r="73" spans="1:11" s="33" customFormat="1" ht="11.25" customHeight="1">
      <c r="A73" s="35" t="s">
        <v>57</v>
      </c>
      <c r="B73" s="29"/>
      <c r="C73" s="30">
        <v>70</v>
      </c>
      <c r="D73" s="30">
        <v>70</v>
      </c>
      <c r="E73" s="30">
        <v>70</v>
      </c>
      <c r="F73" s="31"/>
      <c r="G73" s="31"/>
      <c r="H73" s="120">
        <v>1.61</v>
      </c>
      <c r="I73" s="120">
        <v>1.55</v>
      </c>
      <c r="J73" s="120"/>
      <c r="K73" s="32"/>
    </row>
    <row r="74" spans="1:11" s="33" customFormat="1" ht="11.25" customHeight="1">
      <c r="A74" s="35" t="s">
        <v>58</v>
      </c>
      <c r="B74" s="29"/>
      <c r="C74" s="30">
        <v>500</v>
      </c>
      <c r="D74" s="30">
        <v>573</v>
      </c>
      <c r="E74" s="30">
        <v>625</v>
      </c>
      <c r="F74" s="31"/>
      <c r="G74" s="31"/>
      <c r="H74" s="120">
        <v>23.614</v>
      </c>
      <c r="I74" s="120">
        <v>28.65</v>
      </c>
      <c r="J74" s="120"/>
      <c r="K74" s="32"/>
    </row>
    <row r="75" spans="1:11" s="33" customFormat="1" ht="11.25" customHeight="1">
      <c r="A75" s="35" t="s">
        <v>59</v>
      </c>
      <c r="B75" s="29"/>
      <c r="C75" s="30">
        <v>167</v>
      </c>
      <c r="D75" s="30">
        <v>167</v>
      </c>
      <c r="E75" s="30">
        <v>144</v>
      </c>
      <c r="F75" s="31"/>
      <c r="G75" s="31"/>
      <c r="H75" s="120">
        <v>6.398</v>
      </c>
      <c r="I75" s="120">
        <v>6.3982209999999995</v>
      </c>
      <c r="J75" s="120"/>
      <c r="K75" s="32"/>
    </row>
    <row r="76" spans="1:11" s="33" customFormat="1" ht="11.25" customHeight="1">
      <c r="A76" s="35" t="s">
        <v>60</v>
      </c>
      <c r="B76" s="29"/>
      <c r="C76" s="30">
        <v>50</v>
      </c>
      <c r="D76" s="30">
        <v>48</v>
      </c>
      <c r="E76" s="30">
        <v>55</v>
      </c>
      <c r="F76" s="31"/>
      <c r="G76" s="31"/>
      <c r="H76" s="120">
        <v>1.75</v>
      </c>
      <c r="I76" s="120">
        <v>1.44</v>
      </c>
      <c r="J76" s="120"/>
      <c r="K76" s="32"/>
    </row>
    <row r="77" spans="1:11" s="33" customFormat="1" ht="11.25" customHeight="1">
      <c r="A77" s="35" t="s">
        <v>61</v>
      </c>
      <c r="B77" s="29"/>
      <c r="C77" s="30">
        <v>59</v>
      </c>
      <c r="D77" s="30">
        <v>110</v>
      </c>
      <c r="E77" s="30">
        <v>200</v>
      </c>
      <c r="F77" s="31"/>
      <c r="G77" s="31"/>
      <c r="H77" s="120">
        <v>2.242</v>
      </c>
      <c r="I77" s="120">
        <v>4.95</v>
      </c>
      <c r="J77" s="120"/>
      <c r="K77" s="32"/>
    </row>
    <row r="78" spans="1:11" s="33" customFormat="1" ht="11.25" customHeight="1">
      <c r="A78" s="35" t="s">
        <v>62</v>
      </c>
      <c r="B78" s="29"/>
      <c r="C78" s="30">
        <v>160</v>
      </c>
      <c r="D78" s="30">
        <v>160</v>
      </c>
      <c r="E78" s="30">
        <v>160</v>
      </c>
      <c r="F78" s="31"/>
      <c r="G78" s="31"/>
      <c r="H78" s="120">
        <v>7.003</v>
      </c>
      <c r="I78" s="120">
        <v>8</v>
      </c>
      <c r="J78" s="120"/>
      <c r="K78" s="32"/>
    </row>
    <row r="79" spans="1:11" s="33" customFormat="1" ht="11.25" customHeight="1">
      <c r="A79" s="35" t="s">
        <v>63</v>
      </c>
      <c r="B79" s="29"/>
      <c r="C79" s="30">
        <v>245</v>
      </c>
      <c r="D79" s="30">
        <v>258</v>
      </c>
      <c r="E79" s="30">
        <v>258</v>
      </c>
      <c r="F79" s="31"/>
      <c r="G79" s="31"/>
      <c r="H79" s="120">
        <v>12.5</v>
      </c>
      <c r="I79" s="120">
        <v>13.182</v>
      </c>
      <c r="J79" s="120"/>
      <c r="K79" s="32"/>
    </row>
    <row r="80" spans="1:11" s="42" customFormat="1" ht="11.25" customHeight="1">
      <c r="A80" s="43" t="s">
        <v>64</v>
      </c>
      <c r="B80" s="37"/>
      <c r="C80" s="38">
        <v>1273</v>
      </c>
      <c r="D80" s="38">
        <v>1404</v>
      </c>
      <c r="E80" s="38">
        <v>1530</v>
      </c>
      <c r="F80" s="39">
        <f>IF(D80&gt;0,100*E80/D80,0)</f>
        <v>108.97435897435898</v>
      </c>
      <c r="G80" s="40"/>
      <c r="H80" s="121">
        <v>55.488</v>
      </c>
      <c r="I80" s="122">
        <v>64.486221</v>
      </c>
      <c r="J80" s="12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0"/>
      <c r="I81" s="120"/>
      <c r="J81" s="120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20"/>
      <c r="I82" s="120"/>
      <c r="J82" s="120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20"/>
      <c r="I83" s="120"/>
      <c r="J83" s="120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1"/>
      <c r="I84" s="122"/>
      <c r="J84" s="12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0"/>
      <c r="I85" s="120"/>
      <c r="J85" s="12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3"/>
      <c r="I86" s="124"/>
      <c r="J86" s="124"/>
      <c r="K86" s="50"/>
    </row>
    <row r="87" spans="1:11" s="42" customFormat="1" ht="11.25" customHeight="1">
      <c r="A87" s="51" t="s">
        <v>68</v>
      </c>
      <c r="B87" s="52"/>
      <c r="C87" s="53">
        <v>4040</v>
      </c>
      <c r="D87" s="53">
        <v>4000</v>
      </c>
      <c r="E87" s="53">
        <v>4480</v>
      </c>
      <c r="F87" s="54">
        <f>IF(D87&gt;0,100*E87/D87,0)</f>
        <v>112</v>
      </c>
      <c r="G87" s="40"/>
      <c r="H87" s="125">
        <v>200.238</v>
      </c>
      <c r="I87" s="126">
        <v>211.0474940844794</v>
      </c>
      <c r="J87" s="12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3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="70" zoomScaleNormal="90" zoomScaleSheetLayoutView="70" zoomScalePageLayoutView="0" workbookViewId="0" topLeftCell="A46">
      <selection activeCell="J62" sqref="J6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200" t="s">
        <v>70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4" t="s">
        <v>3</v>
      </c>
      <c r="D4" s="195"/>
      <c r="E4" s="195"/>
      <c r="F4" s="196"/>
      <c r="G4" s="9"/>
      <c r="H4" s="197" t="s">
        <v>4</v>
      </c>
      <c r="I4" s="198"/>
      <c r="J4" s="198"/>
      <c r="K4" s="19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254</v>
      </c>
      <c r="D7" s="21" t="s">
        <v>7</v>
      </c>
      <c r="E7" s="21">
        <v>2</v>
      </c>
      <c r="F7" s="22" t="str">
        <f>CONCATENATE(D6,"=100")</f>
        <v>2016=100</v>
      </c>
      <c r="G7" s="23"/>
      <c r="H7" s="20" t="s">
        <v>254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0"/>
      <c r="I9" s="120"/>
      <c r="J9" s="120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0"/>
      <c r="I10" s="120"/>
      <c r="J10" s="120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20"/>
      <c r="I11" s="120"/>
      <c r="J11" s="120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20"/>
      <c r="I12" s="120"/>
      <c r="J12" s="120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1"/>
      <c r="I13" s="122"/>
      <c r="J13" s="12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0"/>
      <c r="I14" s="120"/>
      <c r="J14" s="120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1"/>
      <c r="I15" s="122"/>
      <c r="J15" s="12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0"/>
      <c r="I16" s="120"/>
      <c r="J16" s="120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1"/>
      <c r="I17" s="122"/>
      <c r="J17" s="12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0"/>
      <c r="I18" s="120"/>
      <c r="J18" s="120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20"/>
      <c r="I19" s="120"/>
      <c r="J19" s="120"/>
      <c r="K19" s="32"/>
    </row>
    <row r="20" spans="1:11" s="33" customFormat="1" ht="11.25" customHeight="1">
      <c r="A20" s="35" t="s">
        <v>16</v>
      </c>
      <c r="B20" s="29"/>
      <c r="C20" s="30">
        <v>20</v>
      </c>
      <c r="D20" s="30">
        <v>20</v>
      </c>
      <c r="E20" s="30">
        <v>20</v>
      </c>
      <c r="F20" s="31"/>
      <c r="G20" s="31"/>
      <c r="H20" s="120">
        <v>0.371</v>
      </c>
      <c r="I20" s="120">
        <v>0.371</v>
      </c>
      <c r="J20" s="120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0"/>
      <c r="I21" s="120"/>
      <c r="J21" s="120"/>
      <c r="K21" s="32"/>
    </row>
    <row r="22" spans="1:11" s="42" customFormat="1" ht="11.25" customHeight="1">
      <c r="A22" s="36" t="s">
        <v>18</v>
      </c>
      <c r="B22" s="37"/>
      <c r="C22" s="38">
        <v>20</v>
      </c>
      <c r="D22" s="38">
        <v>20</v>
      </c>
      <c r="E22" s="38">
        <v>20</v>
      </c>
      <c r="F22" s="39">
        <f>IF(D22&gt;0,100*E22/D22,0)</f>
        <v>100</v>
      </c>
      <c r="G22" s="40"/>
      <c r="H22" s="121">
        <v>0.371</v>
      </c>
      <c r="I22" s="122">
        <v>0.371</v>
      </c>
      <c r="J22" s="12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0"/>
      <c r="I23" s="120"/>
      <c r="J23" s="120"/>
      <c r="K23" s="32"/>
    </row>
    <row r="24" spans="1:11" s="42" customFormat="1" ht="11.25" customHeight="1">
      <c r="A24" s="36" t="s">
        <v>19</v>
      </c>
      <c r="B24" s="37"/>
      <c r="C24" s="38">
        <v>283</v>
      </c>
      <c r="D24" s="38">
        <v>284</v>
      </c>
      <c r="E24" s="38"/>
      <c r="F24" s="39"/>
      <c r="G24" s="40"/>
      <c r="H24" s="121">
        <v>17.122</v>
      </c>
      <c r="I24" s="122">
        <v>17.182</v>
      </c>
      <c r="J24" s="12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0"/>
      <c r="I25" s="120"/>
      <c r="J25" s="120"/>
      <c r="K25" s="32"/>
    </row>
    <row r="26" spans="1:11" s="42" customFormat="1" ht="11.25" customHeight="1">
      <c r="A26" s="36" t="s">
        <v>20</v>
      </c>
      <c r="B26" s="37"/>
      <c r="C26" s="38">
        <v>24</v>
      </c>
      <c r="D26" s="38">
        <v>26</v>
      </c>
      <c r="E26" s="38">
        <v>26</v>
      </c>
      <c r="F26" s="39">
        <f>IF(D26&gt;0,100*E26/D26,0)</f>
        <v>100</v>
      </c>
      <c r="G26" s="40"/>
      <c r="H26" s="121">
        <v>1.27</v>
      </c>
      <c r="I26" s="122">
        <v>1.4</v>
      </c>
      <c r="J26" s="12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0"/>
      <c r="I27" s="120"/>
      <c r="J27" s="120"/>
      <c r="K27" s="32"/>
    </row>
    <row r="28" spans="1:11" s="33" customFormat="1" ht="11.25" customHeight="1">
      <c r="A28" s="35" t="s">
        <v>21</v>
      </c>
      <c r="B28" s="29"/>
      <c r="C28" s="30">
        <v>301</v>
      </c>
      <c r="D28" s="30">
        <v>323</v>
      </c>
      <c r="E28" s="30">
        <v>323</v>
      </c>
      <c r="F28" s="31"/>
      <c r="G28" s="31"/>
      <c r="H28" s="120">
        <v>7.525</v>
      </c>
      <c r="I28" s="120">
        <v>19.285</v>
      </c>
      <c r="J28" s="120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20"/>
      <c r="I29" s="120"/>
      <c r="J29" s="120"/>
      <c r="K29" s="32"/>
    </row>
    <row r="30" spans="1:11" s="33" customFormat="1" ht="11.25" customHeight="1">
      <c r="A30" s="35" t="s">
        <v>23</v>
      </c>
      <c r="B30" s="29"/>
      <c r="C30" s="30">
        <v>574</v>
      </c>
      <c r="D30" s="30">
        <v>574</v>
      </c>
      <c r="E30" s="30">
        <v>600</v>
      </c>
      <c r="F30" s="31"/>
      <c r="G30" s="31"/>
      <c r="H30" s="120">
        <v>22.72</v>
      </c>
      <c r="I30" s="120">
        <v>22.72</v>
      </c>
      <c r="J30" s="120"/>
      <c r="K30" s="32"/>
    </row>
    <row r="31" spans="1:11" s="42" customFormat="1" ht="11.25" customHeight="1">
      <c r="A31" s="43" t="s">
        <v>24</v>
      </c>
      <c r="B31" s="37"/>
      <c r="C31" s="38">
        <v>875</v>
      </c>
      <c r="D31" s="38">
        <v>897</v>
      </c>
      <c r="E31" s="38">
        <v>923</v>
      </c>
      <c r="F31" s="39">
        <f>IF(D31&gt;0,100*E31/D31,0)</f>
        <v>102.89855072463769</v>
      </c>
      <c r="G31" s="40"/>
      <c r="H31" s="121">
        <v>30.245</v>
      </c>
      <c r="I31" s="122">
        <v>42.005</v>
      </c>
      <c r="J31" s="12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0"/>
      <c r="I32" s="120"/>
      <c r="J32" s="120"/>
      <c r="K32" s="32"/>
    </row>
    <row r="33" spans="1:11" s="33" customFormat="1" ht="11.25" customHeight="1">
      <c r="A33" s="35" t="s">
        <v>25</v>
      </c>
      <c r="B33" s="29"/>
      <c r="C33" s="30">
        <v>30</v>
      </c>
      <c r="D33" s="30">
        <v>30</v>
      </c>
      <c r="E33" s="30">
        <v>30</v>
      </c>
      <c r="F33" s="31"/>
      <c r="G33" s="31"/>
      <c r="H33" s="120">
        <v>0.9</v>
      </c>
      <c r="I33" s="120">
        <v>0.9</v>
      </c>
      <c r="J33" s="120"/>
      <c r="K33" s="32"/>
    </row>
    <row r="34" spans="1:11" s="33" customFormat="1" ht="11.25" customHeight="1">
      <c r="A34" s="35" t="s">
        <v>26</v>
      </c>
      <c r="B34" s="29"/>
      <c r="C34" s="30">
        <v>101</v>
      </c>
      <c r="D34" s="30">
        <v>100</v>
      </c>
      <c r="E34" s="30"/>
      <c r="F34" s="31"/>
      <c r="G34" s="31"/>
      <c r="H34" s="120">
        <v>3.832</v>
      </c>
      <c r="I34" s="120">
        <v>3.8</v>
      </c>
      <c r="J34" s="120"/>
      <c r="K34" s="32"/>
    </row>
    <row r="35" spans="1:11" s="33" customFormat="1" ht="11.25" customHeight="1">
      <c r="A35" s="35" t="s">
        <v>27</v>
      </c>
      <c r="B35" s="29"/>
      <c r="C35" s="30">
        <v>57</v>
      </c>
      <c r="D35" s="30">
        <v>50</v>
      </c>
      <c r="E35" s="30">
        <v>50</v>
      </c>
      <c r="F35" s="31"/>
      <c r="G35" s="31"/>
      <c r="H35" s="120">
        <v>2.542</v>
      </c>
      <c r="I35" s="120">
        <v>2.35</v>
      </c>
      <c r="J35" s="120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20"/>
      <c r="I36" s="120"/>
      <c r="J36" s="120"/>
      <c r="K36" s="32"/>
    </row>
    <row r="37" spans="1:11" s="42" customFormat="1" ht="11.25" customHeight="1">
      <c r="A37" s="36" t="s">
        <v>29</v>
      </c>
      <c r="B37" s="37"/>
      <c r="C37" s="38">
        <v>188</v>
      </c>
      <c r="D37" s="38">
        <v>180</v>
      </c>
      <c r="E37" s="38"/>
      <c r="F37" s="39"/>
      <c r="G37" s="40"/>
      <c r="H37" s="121">
        <v>7.274</v>
      </c>
      <c r="I37" s="122">
        <v>7.05</v>
      </c>
      <c r="J37" s="12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0"/>
      <c r="I38" s="120"/>
      <c r="J38" s="120"/>
      <c r="K38" s="32"/>
    </row>
    <row r="39" spans="1:11" s="42" customFormat="1" ht="11.25" customHeight="1">
      <c r="A39" s="36" t="s">
        <v>30</v>
      </c>
      <c r="B39" s="37"/>
      <c r="C39" s="38">
        <v>63</v>
      </c>
      <c r="D39" s="38">
        <v>63</v>
      </c>
      <c r="E39" s="38">
        <v>60</v>
      </c>
      <c r="F39" s="39">
        <f>IF(D39&gt;0,100*E39/D39,0)</f>
        <v>95.23809523809524</v>
      </c>
      <c r="G39" s="40"/>
      <c r="H39" s="121">
        <v>2.074</v>
      </c>
      <c r="I39" s="122">
        <v>2.07</v>
      </c>
      <c r="J39" s="12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0"/>
      <c r="I40" s="120"/>
      <c r="J40" s="120"/>
      <c r="K40" s="32"/>
    </row>
    <row r="41" spans="1:11" s="33" customFormat="1" ht="11.25" customHeight="1">
      <c r="A41" s="28" t="s">
        <v>31</v>
      </c>
      <c r="B41" s="29"/>
      <c r="C41" s="30">
        <v>100</v>
      </c>
      <c r="D41" s="30">
        <v>80</v>
      </c>
      <c r="E41" s="30">
        <v>80</v>
      </c>
      <c r="F41" s="31"/>
      <c r="G41" s="31"/>
      <c r="H41" s="120">
        <v>6.5</v>
      </c>
      <c r="I41" s="120">
        <v>4.16</v>
      </c>
      <c r="J41" s="120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20"/>
      <c r="I42" s="120"/>
      <c r="J42" s="120"/>
      <c r="K42" s="32"/>
    </row>
    <row r="43" spans="1:11" s="33" customFormat="1" ht="11.25" customHeight="1">
      <c r="A43" s="35" t="s">
        <v>33</v>
      </c>
      <c r="B43" s="29"/>
      <c r="C43" s="30">
        <v>7</v>
      </c>
      <c r="D43" s="30">
        <v>6</v>
      </c>
      <c r="E43" s="30">
        <v>6</v>
      </c>
      <c r="F43" s="31"/>
      <c r="G43" s="31"/>
      <c r="H43" s="120">
        <v>0.154</v>
      </c>
      <c r="I43" s="120">
        <v>0.12</v>
      </c>
      <c r="J43" s="120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20"/>
      <c r="I44" s="120"/>
      <c r="J44" s="120"/>
      <c r="K44" s="32"/>
    </row>
    <row r="45" spans="1:11" s="33" customFormat="1" ht="11.25" customHeight="1">
      <c r="A45" s="35" t="s">
        <v>35</v>
      </c>
      <c r="B45" s="29"/>
      <c r="C45" s="30">
        <v>12</v>
      </c>
      <c r="D45" s="30">
        <v>12</v>
      </c>
      <c r="E45" s="30"/>
      <c r="F45" s="31"/>
      <c r="G45" s="31"/>
      <c r="H45" s="120">
        <v>0.312</v>
      </c>
      <c r="I45" s="120">
        <v>0.336</v>
      </c>
      <c r="J45" s="120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20"/>
      <c r="I46" s="120"/>
      <c r="J46" s="120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20"/>
      <c r="I47" s="120"/>
      <c r="J47" s="120"/>
      <c r="K47" s="32"/>
    </row>
    <row r="48" spans="1:11" s="33" customFormat="1" ht="11.25" customHeight="1">
      <c r="A48" s="35" t="s">
        <v>38</v>
      </c>
      <c r="B48" s="29"/>
      <c r="C48" s="30">
        <v>685</v>
      </c>
      <c r="D48" s="30">
        <v>706</v>
      </c>
      <c r="E48" s="30"/>
      <c r="F48" s="31"/>
      <c r="G48" s="31"/>
      <c r="H48" s="120">
        <v>23.975</v>
      </c>
      <c r="I48" s="120">
        <v>24.71</v>
      </c>
      <c r="J48" s="120"/>
      <c r="K48" s="32"/>
    </row>
    <row r="49" spans="1:11" s="33" customFormat="1" ht="11.25" customHeight="1">
      <c r="A49" s="35" t="s">
        <v>39</v>
      </c>
      <c r="B49" s="29"/>
      <c r="C49" s="30">
        <v>12</v>
      </c>
      <c r="D49" s="30">
        <v>29</v>
      </c>
      <c r="E49" s="30"/>
      <c r="F49" s="31"/>
      <c r="G49" s="31"/>
      <c r="H49" s="120">
        <v>0.468</v>
      </c>
      <c r="I49" s="120">
        <v>1.131</v>
      </c>
      <c r="J49" s="120"/>
      <c r="K49" s="32"/>
    </row>
    <row r="50" spans="1:11" s="42" customFormat="1" ht="11.25" customHeight="1">
      <c r="A50" s="43" t="s">
        <v>40</v>
      </c>
      <c r="B50" s="37"/>
      <c r="C50" s="38">
        <v>816</v>
      </c>
      <c r="D50" s="38">
        <v>833</v>
      </c>
      <c r="E50" s="38"/>
      <c r="F50" s="39"/>
      <c r="G50" s="40"/>
      <c r="H50" s="121">
        <v>31.409000000000002</v>
      </c>
      <c r="I50" s="122">
        <v>30.457</v>
      </c>
      <c r="J50" s="12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0"/>
      <c r="I51" s="120"/>
      <c r="J51" s="120"/>
      <c r="K51" s="32"/>
    </row>
    <row r="52" spans="1:11" s="42" customFormat="1" ht="11.25" customHeight="1">
      <c r="A52" s="36" t="s">
        <v>41</v>
      </c>
      <c r="B52" s="37"/>
      <c r="C52" s="38">
        <v>410</v>
      </c>
      <c r="D52" s="38">
        <v>410</v>
      </c>
      <c r="E52" s="38">
        <v>410</v>
      </c>
      <c r="F52" s="39">
        <f>IF(D52&gt;0,100*E52/D52,0)</f>
        <v>100</v>
      </c>
      <c r="G52" s="40"/>
      <c r="H52" s="121">
        <v>15.878</v>
      </c>
      <c r="I52" s="122">
        <v>15.878</v>
      </c>
      <c r="J52" s="12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0"/>
      <c r="I53" s="120"/>
      <c r="J53" s="120"/>
      <c r="K53" s="32"/>
    </row>
    <row r="54" spans="1:11" s="33" customFormat="1" ht="11.25" customHeight="1">
      <c r="A54" s="35" t="s">
        <v>42</v>
      </c>
      <c r="B54" s="29"/>
      <c r="C54" s="30">
        <v>4180</v>
      </c>
      <c r="D54" s="30">
        <v>4483</v>
      </c>
      <c r="E54" s="30">
        <v>4500</v>
      </c>
      <c r="F54" s="31"/>
      <c r="G54" s="31"/>
      <c r="H54" s="120">
        <v>313.5</v>
      </c>
      <c r="I54" s="120">
        <v>367.606</v>
      </c>
      <c r="J54" s="120"/>
      <c r="K54" s="32"/>
    </row>
    <row r="55" spans="1:11" s="33" customFormat="1" ht="11.25" customHeight="1">
      <c r="A55" s="35" t="s">
        <v>43</v>
      </c>
      <c r="B55" s="29"/>
      <c r="C55" s="30">
        <v>1515</v>
      </c>
      <c r="D55" s="30">
        <v>1562</v>
      </c>
      <c r="E55" s="30">
        <v>1600</v>
      </c>
      <c r="F55" s="31"/>
      <c r="G55" s="31"/>
      <c r="H55" s="120">
        <v>90.9</v>
      </c>
      <c r="I55" s="120">
        <v>93.72</v>
      </c>
      <c r="J55" s="120"/>
      <c r="K55" s="32"/>
    </row>
    <row r="56" spans="1:11" s="33" customFormat="1" ht="11.25" customHeight="1">
      <c r="A56" s="35" t="s">
        <v>44</v>
      </c>
      <c r="B56" s="29"/>
      <c r="C56" s="30">
        <v>1000</v>
      </c>
      <c r="D56" s="30">
        <v>1200</v>
      </c>
      <c r="E56" s="30">
        <v>1250</v>
      </c>
      <c r="F56" s="31"/>
      <c r="G56" s="31"/>
      <c r="H56" s="120">
        <v>60</v>
      </c>
      <c r="I56" s="120">
        <v>74</v>
      </c>
      <c r="J56" s="120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20"/>
      <c r="I57" s="120"/>
      <c r="J57" s="120"/>
      <c r="K57" s="32"/>
    </row>
    <row r="58" spans="1:11" s="33" customFormat="1" ht="11.25" customHeight="1">
      <c r="A58" s="35" t="s">
        <v>46</v>
      </c>
      <c r="B58" s="29"/>
      <c r="C58" s="30">
        <v>925</v>
      </c>
      <c r="D58" s="30">
        <v>930</v>
      </c>
      <c r="E58" s="30">
        <v>891</v>
      </c>
      <c r="F58" s="31"/>
      <c r="G58" s="31"/>
      <c r="H58" s="120">
        <v>66.6</v>
      </c>
      <c r="I58" s="120">
        <v>59.52</v>
      </c>
      <c r="J58" s="120"/>
      <c r="K58" s="32"/>
    </row>
    <row r="59" spans="1:11" s="42" customFormat="1" ht="11.25" customHeight="1">
      <c r="A59" s="36" t="s">
        <v>47</v>
      </c>
      <c r="B59" s="37"/>
      <c r="C59" s="38">
        <v>7620</v>
      </c>
      <c r="D59" s="38">
        <v>8175</v>
      </c>
      <c r="E59" s="38">
        <v>8241</v>
      </c>
      <c r="F59" s="39">
        <f>IF(D59&gt;0,100*E59/D59,0)</f>
        <v>100.80733944954129</v>
      </c>
      <c r="G59" s="40"/>
      <c r="H59" s="121">
        <v>531</v>
      </c>
      <c r="I59" s="122">
        <v>594.846</v>
      </c>
      <c r="J59" s="12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0"/>
      <c r="I60" s="120"/>
      <c r="J60" s="120"/>
      <c r="K60" s="32"/>
    </row>
    <row r="61" spans="1:11" s="33" customFormat="1" ht="11.25" customHeight="1">
      <c r="A61" s="35" t="s">
        <v>48</v>
      </c>
      <c r="B61" s="29"/>
      <c r="C61" s="30">
        <v>95</v>
      </c>
      <c r="D61" s="30">
        <v>110</v>
      </c>
      <c r="E61" s="30">
        <v>150</v>
      </c>
      <c r="F61" s="31"/>
      <c r="G61" s="31"/>
      <c r="H61" s="120">
        <v>3.325</v>
      </c>
      <c r="I61" s="120">
        <v>3.85</v>
      </c>
      <c r="J61" s="120"/>
      <c r="K61" s="32"/>
    </row>
    <row r="62" spans="1:11" s="33" customFormat="1" ht="11.25" customHeight="1">
      <c r="A62" s="35" t="s">
        <v>49</v>
      </c>
      <c r="B62" s="29"/>
      <c r="C62" s="30">
        <v>77</v>
      </c>
      <c r="D62" s="30">
        <v>72</v>
      </c>
      <c r="E62" s="30">
        <v>72</v>
      </c>
      <c r="F62" s="31"/>
      <c r="G62" s="31"/>
      <c r="H62" s="120">
        <v>1.738</v>
      </c>
      <c r="I62" s="120">
        <v>1.578</v>
      </c>
      <c r="J62" s="120"/>
      <c r="K62" s="32"/>
    </row>
    <row r="63" spans="1:11" s="33" customFormat="1" ht="11.25" customHeight="1">
      <c r="A63" s="35" t="s">
        <v>50</v>
      </c>
      <c r="B63" s="29"/>
      <c r="C63" s="30">
        <v>57</v>
      </c>
      <c r="D63" s="30">
        <v>50</v>
      </c>
      <c r="E63" s="30">
        <v>25</v>
      </c>
      <c r="F63" s="31"/>
      <c r="G63" s="31"/>
      <c r="H63" s="120">
        <v>3.255</v>
      </c>
      <c r="I63" s="120">
        <v>2.9</v>
      </c>
      <c r="J63" s="120"/>
      <c r="K63" s="32"/>
    </row>
    <row r="64" spans="1:11" s="42" customFormat="1" ht="11.25" customHeight="1">
      <c r="A64" s="36" t="s">
        <v>51</v>
      </c>
      <c r="B64" s="37"/>
      <c r="C64" s="38">
        <v>229</v>
      </c>
      <c r="D64" s="38">
        <v>232</v>
      </c>
      <c r="E64" s="38">
        <v>247</v>
      </c>
      <c r="F64" s="39">
        <f>IF(D64&gt;0,100*E64/D64,0)</f>
        <v>106.46551724137932</v>
      </c>
      <c r="G64" s="40"/>
      <c r="H64" s="121">
        <v>8.318000000000001</v>
      </c>
      <c r="I64" s="122">
        <v>8.328</v>
      </c>
      <c r="J64" s="12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0"/>
      <c r="I65" s="120"/>
      <c r="J65" s="120"/>
      <c r="K65" s="32"/>
    </row>
    <row r="66" spans="1:11" s="42" customFormat="1" ht="11.25" customHeight="1">
      <c r="A66" s="36" t="s">
        <v>52</v>
      </c>
      <c r="B66" s="37"/>
      <c r="C66" s="38">
        <v>62</v>
      </c>
      <c r="D66" s="38">
        <v>113</v>
      </c>
      <c r="E66" s="38">
        <v>123</v>
      </c>
      <c r="F66" s="39">
        <f>IF(D66&gt;0,100*E66/D66,0)</f>
        <v>108.84955752212389</v>
      </c>
      <c r="G66" s="40"/>
      <c r="H66" s="121">
        <v>2.819</v>
      </c>
      <c r="I66" s="122">
        <v>5.205</v>
      </c>
      <c r="J66" s="12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0"/>
      <c r="I67" s="120"/>
      <c r="J67" s="120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20"/>
      <c r="I68" s="120"/>
      <c r="J68" s="120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20"/>
      <c r="I69" s="120"/>
      <c r="J69" s="120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1"/>
      <c r="I70" s="122"/>
      <c r="J70" s="12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0"/>
      <c r="I71" s="120"/>
      <c r="J71" s="120"/>
      <c r="K71" s="32"/>
    </row>
    <row r="72" spans="1:11" s="33" customFormat="1" ht="11.25" customHeight="1">
      <c r="A72" s="35" t="s">
        <v>56</v>
      </c>
      <c r="B72" s="29"/>
      <c r="C72" s="30">
        <v>69</v>
      </c>
      <c r="D72" s="30">
        <v>43</v>
      </c>
      <c r="E72" s="30">
        <v>36</v>
      </c>
      <c r="F72" s="31"/>
      <c r="G72" s="31"/>
      <c r="H72" s="120">
        <v>1.613</v>
      </c>
      <c r="I72" s="120">
        <v>0.959</v>
      </c>
      <c r="J72" s="120"/>
      <c r="K72" s="32"/>
    </row>
    <row r="73" spans="1:11" s="33" customFormat="1" ht="11.25" customHeight="1">
      <c r="A73" s="35" t="s">
        <v>57</v>
      </c>
      <c r="B73" s="29"/>
      <c r="C73" s="30">
        <v>80</v>
      </c>
      <c r="D73" s="30">
        <v>75</v>
      </c>
      <c r="E73" s="30">
        <v>75</v>
      </c>
      <c r="F73" s="31"/>
      <c r="G73" s="31"/>
      <c r="H73" s="120">
        <v>3.665</v>
      </c>
      <c r="I73" s="120">
        <v>3.5</v>
      </c>
      <c r="J73" s="120"/>
      <c r="K73" s="32"/>
    </row>
    <row r="74" spans="1:11" s="33" customFormat="1" ht="11.25" customHeight="1">
      <c r="A74" s="35" t="s">
        <v>58</v>
      </c>
      <c r="B74" s="29"/>
      <c r="C74" s="30">
        <v>350</v>
      </c>
      <c r="D74" s="30">
        <v>423</v>
      </c>
      <c r="E74" s="30"/>
      <c r="F74" s="31"/>
      <c r="G74" s="31"/>
      <c r="H74" s="120">
        <v>15.585</v>
      </c>
      <c r="I74" s="120">
        <v>17.75</v>
      </c>
      <c r="J74" s="120"/>
      <c r="K74" s="32"/>
    </row>
    <row r="75" spans="1:11" s="33" customFormat="1" ht="11.25" customHeight="1">
      <c r="A75" s="35" t="s">
        <v>59</v>
      </c>
      <c r="B75" s="29"/>
      <c r="C75" s="30">
        <v>134</v>
      </c>
      <c r="D75" s="30">
        <v>134</v>
      </c>
      <c r="E75" s="30">
        <v>159</v>
      </c>
      <c r="F75" s="31"/>
      <c r="G75" s="31"/>
      <c r="H75" s="120">
        <v>6.368</v>
      </c>
      <c r="I75" s="120">
        <v>6.36777</v>
      </c>
      <c r="J75" s="120"/>
      <c r="K75" s="32"/>
    </row>
    <row r="76" spans="1:11" s="33" customFormat="1" ht="11.25" customHeight="1">
      <c r="A76" s="35" t="s">
        <v>60</v>
      </c>
      <c r="B76" s="29"/>
      <c r="C76" s="30">
        <v>50</v>
      </c>
      <c r="D76" s="30">
        <v>55</v>
      </c>
      <c r="E76" s="30">
        <v>50</v>
      </c>
      <c r="F76" s="31"/>
      <c r="G76" s="31"/>
      <c r="H76" s="120">
        <v>2</v>
      </c>
      <c r="I76" s="120">
        <v>1.76</v>
      </c>
      <c r="J76" s="120"/>
      <c r="K76" s="32"/>
    </row>
    <row r="77" spans="1:11" s="33" customFormat="1" ht="11.25" customHeight="1">
      <c r="A77" s="35" t="s">
        <v>61</v>
      </c>
      <c r="B77" s="29"/>
      <c r="C77" s="30">
        <v>157</v>
      </c>
      <c r="D77" s="30">
        <v>23</v>
      </c>
      <c r="E77" s="30">
        <v>50</v>
      </c>
      <c r="F77" s="31"/>
      <c r="G77" s="31"/>
      <c r="H77" s="120">
        <v>5.966</v>
      </c>
      <c r="I77" s="120">
        <v>0.92</v>
      </c>
      <c r="J77" s="120"/>
      <c r="K77" s="32"/>
    </row>
    <row r="78" spans="1:11" s="33" customFormat="1" ht="11.25" customHeight="1">
      <c r="A78" s="35" t="s">
        <v>62</v>
      </c>
      <c r="B78" s="29"/>
      <c r="C78" s="30">
        <v>374</v>
      </c>
      <c r="D78" s="30">
        <v>375</v>
      </c>
      <c r="E78" s="30">
        <v>370</v>
      </c>
      <c r="F78" s="31"/>
      <c r="G78" s="31"/>
      <c r="H78" s="120">
        <v>14.882</v>
      </c>
      <c r="I78" s="120">
        <v>16.875</v>
      </c>
      <c r="J78" s="120"/>
      <c r="K78" s="32"/>
    </row>
    <row r="79" spans="1:11" s="33" customFormat="1" ht="11.25" customHeight="1">
      <c r="A79" s="35" t="s">
        <v>63</v>
      </c>
      <c r="B79" s="29"/>
      <c r="C79" s="30">
        <v>400</v>
      </c>
      <c r="D79" s="30">
        <v>422</v>
      </c>
      <c r="E79" s="30"/>
      <c r="F79" s="31"/>
      <c r="G79" s="31"/>
      <c r="H79" s="120">
        <v>18.8</v>
      </c>
      <c r="I79" s="120">
        <v>19.826</v>
      </c>
      <c r="J79" s="120"/>
      <c r="K79" s="32"/>
    </row>
    <row r="80" spans="1:11" s="42" customFormat="1" ht="11.25" customHeight="1">
      <c r="A80" s="43" t="s">
        <v>64</v>
      </c>
      <c r="B80" s="37"/>
      <c r="C80" s="38">
        <v>1614</v>
      </c>
      <c r="D80" s="38">
        <v>1550</v>
      </c>
      <c r="E80" s="38"/>
      <c r="F80" s="39"/>
      <c r="G80" s="40"/>
      <c r="H80" s="121">
        <v>68.879</v>
      </c>
      <c r="I80" s="122">
        <v>67.95777000000001</v>
      </c>
      <c r="J80" s="12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0"/>
      <c r="I81" s="120"/>
      <c r="J81" s="120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20"/>
      <c r="I82" s="120"/>
      <c r="J82" s="120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20"/>
      <c r="I83" s="120"/>
      <c r="J83" s="120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1"/>
      <c r="I84" s="122"/>
      <c r="J84" s="12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0"/>
      <c r="I85" s="120"/>
      <c r="J85" s="12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3"/>
      <c r="I86" s="124"/>
      <c r="J86" s="124"/>
      <c r="K86" s="50"/>
    </row>
    <row r="87" spans="1:11" s="42" customFormat="1" ht="11.25" customHeight="1">
      <c r="A87" s="51" t="s">
        <v>68</v>
      </c>
      <c r="B87" s="52"/>
      <c r="C87" s="53">
        <v>12204</v>
      </c>
      <c r="D87" s="53">
        <v>12783</v>
      </c>
      <c r="E87" s="53"/>
      <c r="F87" s="54"/>
      <c r="G87" s="40"/>
      <c r="H87" s="125">
        <v>716.659</v>
      </c>
      <c r="I87" s="126">
        <v>792.74977</v>
      </c>
      <c r="J87" s="12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3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="70" zoomScaleNormal="90" zoomScaleSheetLayoutView="70" zoomScalePageLayoutView="0" workbookViewId="0" topLeftCell="A46">
      <selection activeCell="K78" sqref="K7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200" t="s">
        <v>70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4" t="s">
        <v>3</v>
      </c>
      <c r="D4" s="195"/>
      <c r="E4" s="195"/>
      <c r="F4" s="196"/>
      <c r="G4" s="9"/>
      <c r="H4" s="197" t="s">
        <v>4</v>
      </c>
      <c r="I4" s="198"/>
      <c r="J4" s="198"/>
      <c r="K4" s="19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254</v>
      </c>
      <c r="D7" s="21" t="s">
        <v>7</v>
      </c>
      <c r="E7" s="21">
        <v>2</v>
      </c>
      <c r="F7" s="22" t="str">
        <f>CONCATENATE(D6,"=100")</f>
        <v>2016=100</v>
      </c>
      <c r="G7" s="23"/>
      <c r="H7" s="20" t="s">
        <v>254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1</v>
      </c>
      <c r="D9" s="30">
        <v>1</v>
      </c>
      <c r="E9" s="30">
        <v>1</v>
      </c>
      <c r="F9" s="31"/>
      <c r="G9" s="31"/>
      <c r="H9" s="120">
        <v>0.021</v>
      </c>
      <c r="I9" s="120">
        <v>0.037</v>
      </c>
      <c r="J9" s="120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0"/>
      <c r="I10" s="120"/>
      <c r="J10" s="120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>
        <v>3</v>
      </c>
      <c r="F11" s="31"/>
      <c r="G11" s="31"/>
      <c r="H11" s="120"/>
      <c r="I11" s="120"/>
      <c r="J11" s="120"/>
      <c r="K11" s="32"/>
    </row>
    <row r="12" spans="1:11" s="33" customFormat="1" ht="11.25" customHeight="1">
      <c r="A12" s="35" t="s">
        <v>11</v>
      </c>
      <c r="B12" s="29"/>
      <c r="C12" s="30">
        <v>2</v>
      </c>
      <c r="D12" s="30">
        <v>3</v>
      </c>
      <c r="E12" s="30">
        <v>3</v>
      </c>
      <c r="F12" s="31"/>
      <c r="G12" s="31"/>
      <c r="H12" s="120">
        <v>0.043</v>
      </c>
      <c r="I12" s="120">
        <v>0.066</v>
      </c>
      <c r="J12" s="120"/>
      <c r="K12" s="32"/>
    </row>
    <row r="13" spans="1:11" s="42" customFormat="1" ht="11.25" customHeight="1">
      <c r="A13" s="36" t="s">
        <v>12</v>
      </c>
      <c r="B13" s="37"/>
      <c r="C13" s="38">
        <v>3</v>
      </c>
      <c r="D13" s="38">
        <v>4</v>
      </c>
      <c r="E13" s="38">
        <v>7</v>
      </c>
      <c r="F13" s="39">
        <f>IF(D13&gt;0,100*E13/D13,0)</f>
        <v>175</v>
      </c>
      <c r="G13" s="40"/>
      <c r="H13" s="121">
        <v>0.064</v>
      </c>
      <c r="I13" s="122">
        <v>0.10300000000000001</v>
      </c>
      <c r="J13" s="12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0"/>
      <c r="I14" s="120"/>
      <c r="J14" s="120"/>
      <c r="K14" s="32"/>
    </row>
    <row r="15" spans="1:11" s="42" customFormat="1" ht="11.25" customHeight="1">
      <c r="A15" s="36" t="s">
        <v>13</v>
      </c>
      <c r="B15" s="37"/>
      <c r="C15" s="38">
        <v>1</v>
      </c>
      <c r="D15" s="38">
        <v>1</v>
      </c>
      <c r="E15" s="38">
        <v>1</v>
      </c>
      <c r="F15" s="39">
        <f>IF(D15&gt;0,100*E15/D15,0)</f>
        <v>100</v>
      </c>
      <c r="G15" s="40"/>
      <c r="H15" s="121">
        <v>0.01</v>
      </c>
      <c r="I15" s="122">
        <v>0.01</v>
      </c>
      <c r="J15" s="12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0"/>
      <c r="I16" s="120"/>
      <c r="J16" s="120"/>
      <c r="K16" s="32"/>
    </row>
    <row r="17" spans="1:11" s="42" customFormat="1" ht="11.25" customHeight="1">
      <c r="A17" s="36" t="s">
        <v>14</v>
      </c>
      <c r="B17" s="37"/>
      <c r="C17" s="38">
        <v>3</v>
      </c>
      <c r="D17" s="38">
        <v>1</v>
      </c>
      <c r="E17" s="38"/>
      <c r="F17" s="39"/>
      <c r="G17" s="40"/>
      <c r="H17" s="121">
        <v>0.036</v>
      </c>
      <c r="I17" s="122">
        <v>0.016</v>
      </c>
      <c r="J17" s="12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0"/>
      <c r="I18" s="120"/>
      <c r="J18" s="120"/>
      <c r="K18" s="32"/>
    </row>
    <row r="19" spans="1:11" s="33" customFormat="1" ht="11.25" customHeight="1">
      <c r="A19" s="28" t="s">
        <v>15</v>
      </c>
      <c r="B19" s="29"/>
      <c r="C19" s="30">
        <v>25</v>
      </c>
      <c r="D19" s="30">
        <v>21</v>
      </c>
      <c r="E19" s="30">
        <v>21</v>
      </c>
      <c r="F19" s="31"/>
      <c r="G19" s="31"/>
      <c r="H19" s="120">
        <v>0.213</v>
      </c>
      <c r="I19" s="120">
        <v>0.381</v>
      </c>
      <c r="J19" s="120"/>
      <c r="K19" s="32"/>
    </row>
    <row r="20" spans="1:11" s="33" customFormat="1" ht="11.25" customHeight="1">
      <c r="A20" s="35" t="s">
        <v>16</v>
      </c>
      <c r="B20" s="29"/>
      <c r="C20" s="30">
        <v>2</v>
      </c>
      <c r="D20" s="30">
        <v>2</v>
      </c>
      <c r="E20" s="30">
        <v>2</v>
      </c>
      <c r="F20" s="31"/>
      <c r="G20" s="31"/>
      <c r="H20" s="120">
        <v>0.031</v>
      </c>
      <c r="I20" s="120">
        <v>0.033</v>
      </c>
      <c r="J20" s="120"/>
      <c r="K20" s="32"/>
    </row>
    <row r="21" spans="1:11" s="33" customFormat="1" ht="11.25" customHeight="1">
      <c r="A21" s="35" t="s">
        <v>17</v>
      </c>
      <c r="B21" s="29"/>
      <c r="C21" s="30">
        <v>3</v>
      </c>
      <c r="D21" s="30">
        <v>3</v>
      </c>
      <c r="E21" s="30">
        <v>3</v>
      </c>
      <c r="F21" s="31"/>
      <c r="G21" s="31"/>
      <c r="H21" s="120">
        <v>0.029</v>
      </c>
      <c r="I21" s="120">
        <v>0.031</v>
      </c>
      <c r="J21" s="120"/>
      <c r="K21" s="32"/>
    </row>
    <row r="22" spans="1:11" s="42" customFormat="1" ht="11.25" customHeight="1">
      <c r="A22" s="36" t="s">
        <v>18</v>
      </c>
      <c r="B22" s="37"/>
      <c r="C22" s="38">
        <v>30</v>
      </c>
      <c r="D22" s="38">
        <v>26</v>
      </c>
      <c r="E22" s="38">
        <v>26</v>
      </c>
      <c r="F22" s="39">
        <f>IF(D22&gt;0,100*E22/D22,0)</f>
        <v>100</v>
      </c>
      <c r="G22" s="40"/>
      <c r="H22" s="121">
        <v>0.273</v>
      </c>
      <c r="I22" s="122">
        <v>0.445</v>
      </c>
      <c r="J22" s="12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0"/>
      <c r="I23" s="120"/>
      <c r="J23" s="120"/>
      <c r="K23" s="32"/>
    </row>
    <row r="24" spans="1:11" s="42" customFormat="1" ht="11.25" customHeight="1">
      <c r="A24" s="36" t="s">
        <v>19</v>
      </c>
      <c r="B24" s="37"/>
      <c r="C24" s="38">
        <v>681</v>
      </c>
      <c r="D24" s="38">
        <v>744</v>
      </c>
      <c r="E24" s="38">
        <v>800</v>
      </c>
      <c r="F24" s="39">
        <f>IF(D24&gt;0,100*E24/D24,0)</f>
        <v>107.52688172043011</v>
      </c>
      <c r="G24" s="40"/>
      <c r="H24" s="121">
        <v>14.511</v>
      </c>
      <c r="I24" s="122">
        <v>15.718</v>
      </c>
      <c r="J24" s="12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0"/>
      <c r="I25" s="120"/>
      <c r="J25" s="120"/>
      <c r="K25" s="32"/>
    </row>
    <row r="26" spans="1:11" s="42" customFormat="1" ht="11.25" customHeight="1">
      <c r="A26" s="36" t="s">
        <v>20</v>
      </c>
      <c r="B26" s="37"/>
      <c r="C26" s="38">
        <v>8</v>
      </c>
      <c r="D26" s="38">
        <v>8</v>
      </c>
      <c r="E26" s="38">
        <v>8</v>
      </c>
      <c r="F26" s="39">
        <f>IF(D26&gt;0,100*E26/D26,0)</f>
        <v>100</v>
      </c>
      <c r="G26" s="40"/>
      <c r="H26" s="121">
        <v>0.184</v>
      </c>
      <c r="I26" s="122">
        <v>0.17</v>
      </c>
      <c r="J26" s="12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0"/>
      <c r="I27" s="120"/>
      <c r="J27" s="120"/>
      <c r="K27" s="32"/>
    </row>
    <row r="28" spans="1:11" s="33" customFormat="1" ht="11.25" customHeight="1">
      <c r="A28" s="35" t="s">
        <v>21</v>
      </c>
      <c r="B28" s="29"/>
      <c r="C28" s="30">
        <v>93</v>
      </c>
      <c r="D28" s="30">
        <v>122</v>
      </c>
      <c r="E28" s="30">
        <v>122</v>
      </c>
      <c r="F28" s="31"/>
      <c r="G28" s="31"/>
      <c r="H28" s="120">
        <v>1.571</v>
      </c>
      <c r="I28" s="120">
        <v>2.853</v>
      </c>
      <c r="J28" s="120"/>
      <c r="K28" s="32"/>
    </row>
    <row r="29" spans="1:11" s="33" customFormat="1" ht="11.25" customHeight="1">
      <c r="A29" s="35" t="s">
        <v>22</v>
      </c>
      <c r="B29" s="29"/>
      <c r="C29" s="30">
        <v>1</v>
      </c>
      <c r="D29" s="30"/>
      <c r="E29" s="30"/>
      <c r="F29" s="31"/>
      <c r="G29" s="31"/>
      <c r="H29" s="120">
        <v>0.012</v>
      </c>
      <c r="I29" s="120"/>
      <c r="J29" s="120"/>
      <c r="K29" s="32"/>
    </row>
    <row r="30" spans="1:11" s="33" customFormat="1" ht="11.25" customHeight="1">
      <c r="A30" s="35" t="s">
        <v>23</v>
      </c>
      <c r="B30" s="29"/>
      <c r="C30" s="30">
        <v>89</v>
      </c>
      <c r="D30" s="30">
        <v>89</v>
      </c>
      <c r="E30" s="30">
        <v>89</v>
      </c>
      <c r="F30" s="31"/>
      <c r="G30" s="31"/>
      <c r="H30" s="120">
        <v>1.767</v>
      </c>
      <c r="I30" s="120">
        <v>1.767</v>
      </c>
      <c r="J30" s="120"/>
      <c r="K30" s="32"/>
    </row>
    <row r="31" spans="1:11" s="42" customFormat="1" ht="11.25" customHeight="1">
      <c r="A31" s="43" t="s">
        <v>24</v>
      </c>
      <c r="B31" s="37"/>
      <c r="C31" s="38">
        <v>183</v>
      </c>
      <c r="D31" s="38">
        <v>211</v>
      </c>
      <c r="E31" s="38">
        <v>211</v>
      </c>
      <c r="F31" s="39">
        <f>IF(D31&gt;0,100*E31/D31,0)</f>
        <v>100</v>
      </c>
      <c r="G31" s="40"/>
      <c r="H31" s="121">
        <v>3.35</v>
      </c>
      <c r="I31" s="122">
        <v>4.62</v>
      </c>
      <c r="J31" s="12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0"/>
      <c r="I32" s="120"/>
      <c r="J32" s="120"/>
      <c r="K32" s="32"/>
    </row>
    <row r="33" spans="1:11" s="33" customFormat="1" ht="11.25" customHeight="1">
      <c r="A33" s="35" t="s">
        <v>25</v>
      </c>
      <c r="B33" s="29"/>
      <c r="C33" s="30">
        <v>117</v>
      </c>
      <c r="D33" s="30">
        <v>110</v>
      </c>
      <c r="E33" s="30">
        <v>110</v>
      </c>
      <c r="F33" s="31"/>
      <c r="G33" s="31"/>
      <c r="H33" s="120">
        <v>0.956</v>
      </c>
      <c r="I33" s="120">
        <v>0.902</v>
      </c>
      <c r="J33" s="120"/>
      <c r="K33" s="32"/>
    </row>
    <row r="34" spans="1:11" s="33" customFormat="1" ht="11.25" customHeight="1">
      <c r="A34" s="35" t="s">
        <v>26</v>
      </c>
      <c r="B34" s="29"/>
      <c r="C34" s="30">
        <v>9</v>
      </c>
      <c r="D34" s="30">
        <v>13</v>
      </c>
      <c r="E34" s="30">
        <v>13</v>
      </c>
      <c r="F34" s="31"/>
      <c r="G34" s="31"/>
      <c r="H34" s="120">
        <v>0.138</v>
      </c>
      <c r="I34" s="120">
        <v>0.2</v>
      </c>
      <c r="J34" s="120"/>
      <c r="K34" s="32"/>
    </row>
    <row r="35" spans="1:11" s="33" customFormat="1" ht="11.25" customHeight="1">
      <c r="A35" s="35" t="s">
        <v>27</v>
      </c>
      <c r="B35" s="29"/>
      <c r="C35" s="30">
        <v>42</v>
      </c>
      <c r="D35" s="30">
        <v>30</v>
      </c>
      <c r="E35" s="30">
        <v>25</v>
      </c>
      <c r="F35" s="31"/>
      <c r="G35" s="31"/>
      <c r="H35" s="120">
        <v>0.599</v>
      </c>
      <c r="I35" s="120">
        <v>0.45</v>
      </c>
      <c r="J35" s="120"/>
      <c r="K35" s="32"/>
    </row>
    <row r="36" spans="1:11" s="33" customFormat="1" ht="11.25" customHeight="1">
      <c r="A36" s="35" t="s">
        <v>28</v>
      </c>
      <c r="B36" s="29"/>
      <c r="C36" s="30">
        <v>97</v>
      </c>
      <c r="D36" s="30">
        <v>97</v>
      </c>
      <c r="E36" s="30">
        <v>65</v>
      </c>
      <c r="F36" s="31"/>
      <c r="G36" s="31"/>
      <c r="H36" s="120">
        <v>1.164</v>
      </c>
      <c r="I36" s="120">
        <v>1.164</v>
      </c>
      <c r="J36" s="120"/>
      <c r="K36" s="32"/>
    </row>
    <row r="37" spans="1:11" s="42" customFormat="1" ht="11.25" customHeight="1">
      <c r="A37" s="36" t="s">
        <v>29</v>
      </c>
      <c r="B37" s="37"/>
      <c r="C37" s="38">
        <v>265</v>
      </c>
      <c r="D37" s="38">
        <v>250</v>
      </c>
      <c r="E37" s="38">
        <v>213</v>
      </c>
      <c r="F37" s="39">
        <f>IF(D37&gt;0,100*E37/D37,0)</f>
        <v>85.2</v>
      </c>
      <c r="G37" s="40"/>
      <c r="H37" s="121">
        <v>2.8569999999999998</v>
      </c>
      <c r="I37" s="122">
        <v>2.716</v>
      </c>
      <c r="J37" s="12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0"/>
      <c r="I38" s="120"/>
      <c r="J38" s="120"/>
      <c r="K38" s="32"/>
    </row>
    <row r="39" spans="1:11" s="42" customFormat="1" ht="11.25" customHeight="1">
      <c r="A39" s="36" t="s">
        <v>30</v>
      </c>
      <c r="B39" s="37"/>
      <c r="C39" s="38">
        <v>17</v>
      </c>
      <c r="D39" s="38">
        <v>17</v>
      </c>
      <c r="E39" s="38">
        <v>14</v>
      </c>
      <c r="F39" s="39">
        <f>IF(D39&gt;0,100*E39/D39,0)</f>
        <v>82.3529411764706</v>
      </c>
      <c r="G39" s="40"/>
      <c r="H39" s="121">
        <v>0.316</v>
      </c>
      <c r="I39" s="122">
        <v>0.26</v>
      </c>
      <c r="J39" s="12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0"/>
      <c r="I40" s="120"/>
      <c r="J40" s="120"/>
      <c r="K40" s="32"/>
    </row>
    <row r="41" spans="1:11" s="33" customFormat="1" ht="11.25" customHeight="1">
      <c r="A41" s="28" t="s">
        <v>31</v>
      </c>
      <c r="B41" s="29"/>
      <c r="C41" s="30"/>
      <c r="D41" s="30">
        <v>98</v>
      </c>
      <c r="E41" s="30"/>
      <c r="F41" s="31"/>
      <c r="G41" s="31"/>
      <c r="H41" s="120"/>
      <c r="I41" s="120">
        <v>1.735</v>
      </c>
      <c r="J41" s="120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20"/>
      <c r="I42" s="120"/>
      <c r="J42" s="120"/>
      <c r="K42" s="32"/>
    </row>
    <row r="43" spans="1:11" s="33" customFormat="1" ht="11.25" customHeight="1">
      <c r="A43" s="35" t="s">
        <v>33</v>
      </c>
      <c r="B43" s="29"/>
      <c r="C43" s="30">
        <v>88</v>
      </c>
      <c r="D43" s="30">
        <v>75</v>
      </c>
      <c r="E43" s="30"/>
      <c r="F43" s="31"/>
      <c r="G43" s="31"/>
      <c r="H43" s="120">
        <v>1.32</v>
      </c>
      <c r="I43" s="120">
        <v>0.9</v>
      </c>
      <c r="J43" s="120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20"/>
      <c r="I44" s="120"/>
      <c r="J44" s="120"/>
      <c r="K44" s="32"/>
    </row>
    <row r="45" spans="1:11" s="33" customFormat="1" ht="11.25" customHeight="1">
      <c r="A45" s="35" t="s">
        <v>35</v>
      </c>
      <c r="B45" s="29"/>
      <c r="C45" s="30">
        <v>5</v>
      </c>
      <c r="D45" s="30">
        <v>5</v>
      </c>
      <c r="E45" s="30"/>
      <c r="F45" s="31"/>
      <c r="G45" s="31"/>
      <c r="H45" s="120">
        <v>0.12</v>
      </c>
      <c r="I45" s="120">
        <v>0.125</v>
      </c>
      <c r="J45" s="120"/>
      <c r="K45" s="32"/>
    </row>
    <row r="46" spans="1:11" s="33" customFormat="1" ht="11.25" customHeight="1">
      <c r="A46" s="35" t="s">
        <v>36</v>
      </c>
      <c r="B46" s="29"/>
      <c r="C46" s="30">
        <v>11</v>
      </c>
      <c r="D46" s="30">
        <v>39</v>
      </c>
      <c r="E46" s="30"/>
      <c r="F46" s="31"/>
      <c r="G46" s="31"/>
      <c r="H46" s="120">
        <v>0.165</v>
      </c>
      <c r="I46" s="120">
        <v>0.585</v>
      </c>
      <c r="J46" s="120"/>
      <c r="K46" s="32"/>
    </row>
    <row r="47" spans="1:11" s="33" customFormat="1" ht="11.25" customHeight="1">
      <c r="A47" s="35" t="s">
        <v>37</v>
      </c>
      <c r="B47" s="29"/>
      <c r="C47" s="30">
        <v>1</v>
      </c>
      <c r="D47" s="30">
        <v>1</v>
      </c>
      <c r="E47" s="30"/>
      <c r="F47" s="31"/>
      <c r="G47" s="31"/>
      <c r="H47" s="120">
        <v>0.002</v>
      </c>
      <c r="I47" s="120">
        <v>0.01</v>
      </c>
      <c r="J47" s="120"/>
      <c r="K47" s="32"/>
    </row>
    <row r="48" spans="1:11" s="33" customFormat="1" ht="11.25" customHeight="1">
      <c r="A48" s="35" t="s">
        <v>38</v>
      </c>
      <c r="B48" s="29"/>
      <c r="C48" s="30">
        <v>351</v>
      </c>
      <c r="D48" s="30">
        <v>163</v>
      </c>
      <c r="E48" s="30"/>
      <c r="F48" s="31"/>
      <c r="G48" s="31"/>
      <c r="H48" s="120">
        <v>5.265</v>
      </c>
      <c r="I48" s="120">
        <v>3.586</v>
      </c>
      <c r="J48" s="120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20"/>
      <c r="I49" s="120"/>
      <c r="J49" s="120"/>
      <c r="K49" s="32"/>
    </row>
    <row r="50" spans="1:11" s="42" customFormat="1" ht="11.25" customHeight="1">
      <c r="A50" s="43" t="s">
        <v>40</v>
      </c>
      <c r="B50" s="37"/>
      <c r="C50" s="38">
        <v>456</v>
      </c>
      <c r="D50" s="38">
        <v>381</v>
      </c>
      <c r="E50" s="38"/>
      <c r="F50" s="39"/>
      <c r="G50" s="40"/>
      <c r="H50" s="121">
        <v>6.872</v>
      </c>
      <c r="I50" s="122">
        <v>6.941</v>
      </c>
      <c r="J50" s="12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0"/>
      <c r="I51" s="120"/>
      <c r="J51" s="120"/>
      <c r="K51" s="32"/>
    </row>
    <row r="52" spans="1:11" s="42" customFormat="1" ht="11.25" customHeight="1">
      <c r="A52" s="36" t="s">
        <v>41</v>
      </c>
      <c r="B52" s="37"/>
      <c r="C52" s="38">
        <v>2</v>
      </c>
      <c r="D52" s="38">
        <v>2</v>
      </c>
      <c r="E52" s="38">
        <v>2</v>
      </c>
      <c r="F52" s="39">
        <f>IF(D52&gt;0,100*E52/D52,0)</f>
        <v>100</v>
      </c>
      <c r="G52" s="40"/>
      <c r="H52" s="121">
        <v>0.036</v>
      </c>
      <c r="I52" s="122">
        <v>0.036</v>
      </c>
      <c r="J52" s="12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0"/>
      <c r="I53" s="120"/>
      <c r="J53" s="120"/>
      <c r="K53" s="32"/>
    </row>
    <row r="54" spans="1:11" s="33" customFormat="1" ht="11.25" customHeight="1">
      <c r="A54" s="35" t="s">
        <v>42</v>
      </c>
      <c r="B54" s="29"/>
      <c r="C54" s="30">
        <v>250</v>
      </c>
      <c r="D54" s="30">
        <v>250</v>
      </c>
      <c r="E54" s="30">
        <v>250</v>
      </c>
      <c r="F54" s="31"/>
      <c r="G54" s="31"/>
      <c r="H54" s="120">
        <v>6.25</v>
      </c>
      <c r="I54" s="120">
        <v>6.5</v>
      </c>
      <c r="J54" s="120"/>
      <c r="K54" s="32"/>
    </row>
    <row r="55" spans="1:11" s="33" customFormat="1" ht="11.25" customHeight="1">
      <c r="A55" s="35" t="s">
        <v>43</v>
      </c>
      <c r="B55" s="29"/>
      <c r="C55" s="30">
        <v>6</v>
      </c>
      <c r="D55" s="30">
        <v>4</v>
      </c>
      <c r="E55" s="30">
        <v>4</v>
      </c>
      <c r="F55" s="31"/>
      <c r="G55" s="31"/>
      <c r="H55" s="120">
        <v>0.096</v>
      </c>
      <c r="I55" s="120">
        <v>0.065</v>
      </c>
      <c r="J55" s="120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20"/>
      <c r="I56" s="120"/>
      <c r="J56" s="120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20"/>
      <c r="I57" s="120"/>
      <c r="J57" s="120"/>
      <c r="K57" s="32"/>
    </row>
    <row r="58" spans="1:11" s="33" customFormat="1" ht="11.25" customHeight="1">
      <c r="A58" s="35" t="s">
        <v>46</v>
      </c>
      <c r="B58" s="29"/>
      <c r="C58" s="30">
        <v>15</v>
      </c>
      <c r="D58" s="30">
        <v>2</v>
      </c>
      <c r="E58" s="30">
        <v>2</v>
      </c>
      <c r="F58" s="31"/>
      <c r="G58" s="31"/>
      <c r="H58" s="120">
        <v>0.27</v>
      </c>
      <c r="I58" s="120">
        <v>0.035</v>
      </c>
      <c r="J58" s="120"/>
      <c r="K58" s="32"/>
    </row>
    <row r="59" spans="1:11" s="42" customFormat="1" ht="11.25" customHeight="1">
      <c r="A59" s="36" t="s">
        <v>47</v>
      </c>
      <c r="B59" s="37"/>
      <c r="C59" s="38">
        <v>271</v>
      </c>
      <c r="D59" s="38">
        <v>256</v>
      </c>
      <c r="E59" s="38">
        <v>256</v>
      </c>
      <c r="F59" s="39">
        <f>IF(D59&gt;0,100*E59/D59,0)</f>
        <v>100</v>
      </c>
      <c r="G59" s="40"/>
      <c r="H59" s="121">
        <v>6.616</v>
      </c>
      <c r="I59" s="122">
        <v>6.6</v>
      </c>
      <c r="J59" s="12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0"/>
      <c r="I60" s="120"/>
      <c r="J60" s="120"/>
      <c r="K60" s="32"/>
    </row>
    <row r="61" spans="1:11" s="33" customFormat="1" ht="11.25" customHeight="1">
      <c r="A61" s="35" t="s">
        <v>48</v>
      </c>
      <c r="B61" s="29"/>
      <c r="C61" s="30">
        <v>282</v>
      </c>
      <c r="D61" s="30">
        <v>270</v>
      </c>
      <c r="E61" s="30">
        <v>220</v>
      </c>
      <c r="F61" s="31"/>
      <c r="G61" s="31"/>
      <c r="H61" s="120">
        <v>7.332</v>
      </c>
      <c r="I61" s="120">
        <v>7.452</v>
      </c>
      <c r="J61" s="120"/>
      <c r="K61" s="32"/>
    </row>
    <row r="62" spans="1:11" s="33" customFormat="1" ht="11.25" customHeight="1">
      <c r="A62" s="35" t="s">
        <v>49</v>
      </c>
      <c r="B62" s="29"/>
      <c r="C62" s="30">
        <v>21</v>
      </c>
      <c r="D62" s="30">
        <v>21</v>
      </c>
      <c r="E62" s="30"/>
      <c r="F62" s="31"/>
      <c r="G62" s="31"/>
      <c r="H62" s="120">
        <v>0.473</v>
      </c>
      <c r="I62" s="120">
        <v>0.473</v>
      </c>
      <c r="J62" s="120"/>
      <c r="K62" s="32"/>
    </row>
    <row r="63" spans="1:11" s="33" customFormat="1" ht="11.25" customHeight="1">
      <c r="A63" s="35" t="s">
        <v>50</v>
      </c>
      <c r="B63" s="29"/>
      <c r="C63" s="30">
        <v>227</v>
      </c>
      <c r="D63" s="30">
        <v>193</v>
      </c>
      <c r="E63" s="30"/>
      <c r="F63" s="31"/>
      <c r="G63" s="31"/>
      <c r="H63" s="120">
        <v>3.496</v>
      </c>
      <c r="I63" s="120">
        <v>2.731</v>
      </c>
      <c r="J63" s="120"/>
      <c r="K63" s="32"/>
    </row>
    <row r="64" spans="1:11" s="42" customFormat="1" ht="11.25" customHeight="1">
      <c r="A64" s="36" t="s">
        <v>51</v>
      </c>
      <c r="B64" s="37"/>
      <c r="C64" s="38">
        <v>530</v>
      </c>
      <c r="D64" s="38">
        <v>484</v>
      </c>
      <c r="E64" s="38"/>
      <c r="F64" s="39"/>
      <c r="G64" s="40"/>
      <c r="H64" s="121">
        <v>11.301</v>
      </c>
      <c r="I64" s="122">
        <v>10.655999999999999</v>
      </c>
      <c r="J64" s="12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0"/>
      <c r="I65" s="120"/>
      <c r="J65" s="120"/>
      <c r="K65" s="32"/>
    </row>
    <row r="66" spans="1:11" s="42" customFormat="1" ht="11.25" customHeight="1">
      <c r="A66" s="36" t="s">
        <v>52</v>
      </c>
      <c r="B66" s="37"/>
      <c r="C66" s="38">
        <v>200</v>
      </c>
      <c r="D66" s="38">
        <v>930</v>
      </c>
      <c r="E66" s="38">
        <v>930</v>
      </c>
      <c r="F66" s="39">
        <f>IF(D66&gt;0,100*E66/D66,0)</f>
        <v>100</v>
      </c>
      <c r="G66" s="40"/>
      <c r="H66" s="121">
        <v>4.57</v>
      </c>
      <c r="I66" s="122">
        <v>16.74</v>
      </c>
      <c r="J66" s="12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0"/>
      <c r="I67" s="120"/>
      <c r="J67" s="120"/>
      <c r="K67" s="32"/>
    </row>
    <row r="68" spans="1:11" s="33" customFormat="1" ht="11.25" customHeight="1">
      <c r="A68" s="35" t="s">
        <v>53</v>
      </c>
      <c r="B68" s="29"/>
      <c r="C68" s="30">
        <v>313</v>
      </c>
      <c r="D68" s="30">
        <v>300</v>
      </c>
      <c r="E68" s="30">
        <v>350</v>
      </c>
      <c r="F68" s="31"/>
      <c r="G68" s="31"/>
      <c r="H68" s="120">
        <v>5.634</v>
      </c>
      <c r="I68" s="120">
        <v>5.5</v>
      </c>
      <c r="J68" s="120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20"/>
      <c r="I69" s="120"/>
      <c r="J69" s="120"/>
      <c r="K69" s="32"/>
    </row>
    <row r="70" spans="1:11" s="42" customFormat="1" ht="11.25" customHeight="1">
      <c r="A70" s="36" t="s">
        <v>55</v>
      </c>
      <c r="B70" s="37"/>
      <c r="C70" s="38">
        <v>313</v>
      </c>
      <c r="D70" s="38">
        <v>300</v>
      </c>
      <c r="E70" s="38">
        <v>350</v>
      </c>
      <c r="F70" s="39">
        <f>IF(D70&gt;0,100*E70/D70,0)</f>
        <v>116.66666666666667</v>
      </c>
      <c r="G70" s="40"/>
      <c r="H70" s="121">
        <v>5.634</v>
      </c>
      <c r="I70" s="122">
        <v>5.5</v>
      </c>
      <c r="J70" s="12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0"/>
      <c r="I71" s="120"/>
      <c r="J71" s="120"/>
      <c r="K71" s="32"/>
    </row>
    <row r="72" spans="1:11" s="33" customFormat="1" ht="11.25" customHeight="1">
      <c r="A72" s="35" t="s">
        <v>56</v>
      </c>
      <c r="B72" s="29"/>
      <c r="C72" s="30">
        <v>305</v>
      </c>
      <c r="D72" s="30">
        <v>405</v>
      </c>
      <c r="E72" s="30">
        <v>184</v>
      </c>
      <c r="F72" s="31"/>
      <c r="G72" s="31"/>
      <c r="H72" s="120">
        <v>3.055</v>
      </c>
      <c r="I72" s="120">
        <v>4.365</v>
      </c>
      <c r="J72" s="120"/>
      <c r="K72" s="32"/>
    </row>
    <row r="73" spans="1:11" s="33" customFormat="1" ht="11.25" customHeight="1">
      <c r="A73" s="35" t="s">
        <v>57</v>
      </c>
      <c r="B73" s="29"/>
      <c r="C73" s="30">
        <v>65</v>
      </c>
      <c r="D73" s="30">
        <v>50</v>
      </c>
      <c r="E73" s="30">
        <v>50</v>
      </c>
      <c r="F73" s="31"/>
      <c r="G73" s="31"/>
      <c r="H73" s="120">
        <v>0.91</v>
      </c>
      <c r="I73" s="120">
        <v>0.9</v>
      </c>
      <c r="J73" s="120"/>
      <c r="K73" s="32"/>
    </row>
    <row r="74" spans="1:11" s="33" customFormat="1" ht="11.25" customHeight="1">
      <c r="A74" s="35" t="s">
        <v>58</v>
      </c>
      <c r="B74" s="29"/>
      <c r="C74" s="30">
        <v>100</v>
      </c>
      <c r="D74" s="30">
        <v>100</v>
      </c>
      <c r="E74" s="30">
        <v>100</v>
      </c>
      <c r="F74" s="31"/>
      <c r="G74" s="31"/>
      <c r="H74" s="120">
        <v>2</v>
      </c>
      <c r="I74" s="120">
        <v>2</v>
      </c>
      <c r="J74" s="120"/>
      <c r="K74" s="32"/>
    </row>
    <row r="75" spans="1:11" s="33" customFormat="1" ht="11.25" customHeight="1">
      <c r="A75" s="35" t="s">
        <v>59</v>
      </c>
      <c r="B75" s="29"/>
      <c r="C75" s="30">
        <v>163</v>
      </c>
      <c r="D75" s="30">
        <v>163</v>
      </c>
      <c r="E75" s="30">
        <v>146</v>
      </c>
      <c r="F75" s="31"/>
      <c r="G75" s="31"/>
      <c r="H75" s="120">
        <v>2.206</v>
      </c>
      <c r="I75" s="120">
        <v>2.1909957999999996</v>
      </c>
      <c r="J75" s="120"/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20"/>
      <c r="I76" s="120"/>
      <c r="J76" s="120"/>
      <c r="K76" s="32"/>
    </row>
    <row r="77" spans="1:11" s="33" customFormat="1" ht="11.25" customHeight="1">
      <c r="A77" s="35" t="s">
        <v>61</v>
      </c>
      <c r="B77" s="29"/>
      <c r="C77" s="30">
        <v>18</v>
      </c>
      <c r="D77" s="30">
        <v>5</v>
      </c>
      <c r="E77" s="30">
        <v>4</v>
      </c>
      <c r="F77" s="31"/>
      <c r="G77" s="31"/>
      <c r="H77" s="120">
        <v>0.25</v>
      </c>
      <c r="I77" s="120">
        <v>0.068</v>
      </c>
      <c r="J77" s="120"/>
      <c r="K77" s="32"/>
    </row>
    <row r="78" spans="1:11" s="33" customFormat="1" ht="11.25" customHeight="1">
      <c r="A78" s="35" t="s">
        <v>62</v>
      </c>
      <c r="B78" s="29"/>
      <c r="C78" s="30">
        <v>18</v>
      </c>
      <c r="D78" s="30">
        <v>20</v>
      </c>
      <c r="E78" s="30">
        <v>18</v>
      </c>
      <c r="F78" s="31"/>
      <c r="G78" s="31"/>
      <c r="H78" s="120">
        <v>0.342</v>
      </c>
      <c r="I78" s="120">
        <v>0.342</v>
      </c>
      <c r="J78" s="120"/>
      <c r="K78" s="32"/>
    </row>
    <row r="79" spans="1:11" s="33" customFormat="1" ht="11.25" customHeight="1">
      <c r="A79" s="35" t="s">
        <v>63</v>
      </c>
      <c r="B79" s="29"/>
      <c r="C79" s="30">
        <v>25</v>
      </c>
      <c r="D79" s="30">
        <v>25</v>
      </c>
      <c r="E79" s="30">
        <v>25</v>
      </c>
      <c r="F79" s="31"/>
      <c r="G79" s="31"/>
      <c r="H79" s="120">
        <v>0.45</v>
      </c>
      <c r="I79" s="120">
        <v>0.475</v>
      </c>
      <c r="J79" s="120"/>
      <c r="K79" s="32"/>
    </row>
    <row r="80" spans="1:11" s="42" customFormat="1" ht="11.25" customHeight="1">
      <c r="A80" s="43" t="s">
        <v>64</v>
      </c>
      <c r="B80" s="37"/>
      <c r="C80" s="38">
        <v>694</v>
      </c>
      <c r="D80" s="38">
        <v>768</v>
      </c>
      <c r="E80" s="38">
        <v>527</v>
      </c>
      <c r="F80" s="39">
        <f>IF(D80&gt;0,100*E80/D80,0)</f>
        <v>68.61979166666667</v>
      </c>
      <c r="G80" s="40"/>
      <c r="H80" s="121">
        <v>9.213</v>
      </c>
      <c r="I80" s="122">
        <v>10.3409958</v>
      </c>
      <c r="J80" s="12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0"/>
      <c r="I81" s="120"/>
      <c r="J81" s="120"/>
      <c r="K81" s="32"/>
    </row>
    <row r="82" spans="1:11" s="33" customFormat="1" ht="11.25" customHeight="1">
      <c r="A82" s="35" t="s">
        <v>65</v>
      </c>
      <c r="B82" s="29"/>
      <c r="C82" s="30">
        <v>26</v>
      </c>
      <c r="D82" s="30">
        <v>26</v>
      </c>
      <c r="E82" s="30">
        <v>26</v>
      </c>
      <c r="F82" s="31"/>
      <c r="G82" s="31"/>
      <c r="H82" s="120">
        <v>0.49</v>
      </c>
      <c r="I82" s="120">
        <v>0.49</v>
      </c>
      <c r="J82" s="120"/>
      <c r="K82" s="32"/>
    </row>
    <row r="83" spans="1:11" s="33" customFormat="1" ht="11.25" customHeight="1">
      <c r="A83" s="35" t="s">
        <v>66</v>
      </c>
      <c r="B83" s="29"/>
      <c r="C83" s="30">
        <v>34</v>
      </c>
      <c r="D83" s="30">
        <v>34</v>
      </c>
      <c r="E83" s="30"/>
      <c r="F83" s="31"/>
      <c r="G83" s="31"/>
      <c r="H83" s="120">
        <v>0.656</v>
      </c>
      <c r="I83" s="120">
        <v>0.67</v>
      </c>
      <c r="J83" s="120"/>
      <c r="K83" s="32"/>
    </row>
    <row r="84" spans="1:11" s="42" customFormat="1" ht="11.25" customHeight="1">
      <c r="A84" s="36" t="s">
        <v>67</v>
      </c>
      <c r="B84" s="37"/>
      <c r="C84" s="38">
        <v>60</v>
      </c>
      <c r="D84" s="38">
        <v>60</v>
      </c>
      <c r="E84" s="38"/>
      <c r="F84" s="39"/>
      <c r="G84" s="40"/>
      <c r="H84" s="121">
        <v>1.146</v>
      </c>
      <c r="I84" s="122">
        <v>1.16</v>
      </c>
      <c r="J84" s="12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0"/>
      <c r="I85" s="120"/>
      <c r="J85" s="12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3"/>
      <c r="I86" s="124"/>
      <c r="J86" s="124"/>
      <c r="K86" s="50"/>
    </row>
    <row r="87" spans="1:11" s="42" customFormat="1" ht="11.25" customHeight="1">
      <c r="A87" s="51" t="s">
        <v>68</v>
      </c>
      <c r="B87" s="52"/>
      <c r="C87" s="53">
        <v>3717</v>
      </c>
      <c r="D87" s="53">
        <v>4443</v>
      </c>
      <c r="E87" s="53"/>
      <c r="F87" s="54"/>
      <c r="G87" s="40"/>
      <c r="H87" s="125">
        <v>66.989</v>
      </c>
      <c r="I87" s="126">
        <v>82.0319958</v>
      </c>
      <c r="J87" s="12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3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="70" zoomScaleNormal="90" zoomScaleSheetLayoutView="70" zoomScalePageLayoutView="0" workbookViewId="0" topLeftCell="A52">
      <selection activeCell="F75" sqref="F7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200" t="s">
        <v>70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4" t="s">
        <v>3</v>
      </c>
      <c r="D4" s="195"/>
      <c r="E4" s="195"/>
      <c r="F4" s="196"/>
      <c r="G4" s="9"/>
      <c r="H4" s="197" t="s">
        <v>4</v>
      </c>
      <c r="I4" s="198"/>
      <c r="J4" s="198"/>
      <c r="K4" s="19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254</v>
      </c>
      <c r="D7" s="21" t="s">
        <v>7</v>
      </c>
      <c r="E7" s="21">
        <v>2</v>
      </c>
      <c r="F7" s="22" t="str">
        <f>CONCATENATE(D6,"=100")</f>
        <v>2016=100</v>
      </c>
      <c r="G7" s="23"/>
      <c r="H7" s="20" t="s">
        <v>254</v>
      </c>
      <c r="I7" s="21" t="s">
        <v>7</v>
      </c>
      <c r="J7" s="21">
        <v>12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0"/>
      <c r="I9" s="120"/>
      <c r="J9" s="120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0"/>
      <c r="I10" s="120"/>
      <c r="J10" s="120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20"/>
      <c r="I11" s="120"/>
      <c r="J11" s="120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20"/>
      <c r="I12" s="120"/>
      <c r="J12" s="120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1"/>
      <c r="I13" s="122"/>
      <c r="J13" s="12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0"/>
      <c r="I14" s="120"/>
      <c r="J14" s="120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1"/>
      <c r="I15" s="122"/>
      <c r="J15" s="12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0"/>
      <c r="I16" s="120"/>
      <c r="J16" s="120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1"/>
      <c r="I17" s="122"/>
      <c r="J17" s="12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0"/>
      <c r="I18" s="120"/>
      <c r="J18" s="120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20"/>
      <c r="I19" s="120"/>
      <c r="J19" s="120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0"/>
      <c r="I20" s="120"/>
      <c r="J20" s="120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0"/>
      <c r="I21" s="120"/>
      <c r="J21" s="120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1"/>
      <c r="I22" s="122"/>
      <c r="J22" s="12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0"/>
      <c r="I23" s="120"/>
      <c r="J23" s="120"/>
      <c r="K23" s="32"/>
    </row>
    <row r="24" spans="1:11" s="42" customFormat="1" ht="11.25" customHeight="1">
      <c r="A24" s="36" t="s">
        <v>19</v>
      </c>
      <c r="B24" s="37"/>
      <c r="C24" s="38">
        <v>9</v>
      </c>
      <c r="D24" s="38">
        <v>9</v>
      </c>
      <c r="E24" s="38">
        <v>9</v>
      </c>
      <c r="F24" s="39">
        <f>IF(D24&gt;0,100*E24/D24,0)</f>
        <v>100</v>
      </c>
      <c r="G24" s="40"/>
      <c r="H24" s="121">
        <v>2.745</v>
      </c>
      <c r="I24" s="122">
        <v>2.745</v>
      </c>
      <c r="J24" s="122">
        <v>3.15</v>
      </c>
      <c r="K24" s="41">
        <f>IF(I24&gt;0,100*J24/I24,0)</f>
        <v>114.75409836065573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0"/>
      <c r="I25" s="120"/>
      <c r="J25" s="120"/>
      <c r="K25" s="32"/>
    </row>
    <row r="26" spans="1:11" s="42" customFormat="1" ht="11.25" customHeight="1">
      <c r="A26" s="36" t="s">
        <v>20</v>
      </c>
      <c r="B26" s="37"/>
      <c r="C26" s="38">
        <v>231</v>
      </c>
      <c r="D26" s="38">
        <v>215</v>
      </c>
      <c r="E26" s="38">
        <v>215</v>
      </c>
      <c r="F26" s="39">
        <f>IF(D26&gt;0,100*E26/D26,0)</f>
        <v>100</v>
      </c>
      <c r="G26" s="40"/>
      <c r="H26" s="121">
        <v>67.452</v>
      </c>
      <c r="I26" s="122">
        <v>68</v>
      </c>
      <c r="J26" s="122">
        <v>68</v>
      </c>
      <c r="K26" s="41">
        <f>IF(I26&gt;0,100*J26/I26,0)</f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0"/>
      <c r="I27" s="120"/>
      <c r="J27" s="120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20"/>
      <c r="I28" s="120"/>
      <c r="J28" s="120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20"/>
      <c r="I29" s="120"/>
      <c r="J29" s="120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20"/>
      <c r="I30" s="120"/>
      <c r="J30" s="120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21"/>
      <c r="I31" s="122"/>
      <c r="J31" s="12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0"/>
      <c r="I32" s="120"/>
      <c r="J32" s="120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20"/>
      <c r="I33" s="120"/>
      <c r="J33" s="120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20"/>
      <c r="I34" s="120"/>
      <c r="J34" s="120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20"/>
      <c r="I35" s="120"/>
      <c r="J35" s="120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20"/>
      <c r="I36" s="120"/>
      <c r="J36" s="120"/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21"/>
      <c r="I37" s="122"/>
      <c r="J37" s="12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0"/>
      <c r="I38" s="120"/>
      <c r="J38" s="120"/>
      <c r="K38" s="32"/>
    </row>
    <row r="39" spans="1:11" s="42" customFormat="1" ht="11.25" customHeight="1">
      <c r="A39" s="36" t="s">
        <v>30</v>
      </c>
      <c r="B39" s="37"/>
      <c r="C39" s="128">
        <v>9.38</v>
      </c>
      <c r="D39" s="128">
        <v>9.38</v>
      </c>
      <c r="E39" s="128">
        <v>12.94</v>
      </c>
      <c r="F39" s="39">
        <f>IF(D39&gt;0,100*E39/D39,0)</f>
        <v>137.95309168443495</v>
      </c>
      <c r="G39" s="40"/>
      <c r="H39" s="121">
        <v>1.426</v>
      </c>
      <c r="I39" s="122">
        <v>1.425</v>
      </c>
      <c r="J39" s="122">
        <v>1.4</v>
      </c>
      <c r="K39" s="41">
        <f>IF(I39&gt;0,100*J39/I39,0)</f>
        <v>98.24561403508771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0"/>
      <c r="I40" s="120"/>
      <c r="J40" s="120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20"/>
      <c r="I41" s="120"/>
      <c r="J41" s="120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20"/>
      <c r="I42" s="120"/>
      <c r="J42" s="120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20"/>
      <c r="I43" s="120"/>
      <c r="J43" s="120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20"/>
      <c r="I44" s="120"/>
      <c r="J44" s="120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20"/>
      <c r="I45" s="120"/>
      <c r="J45" s="120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20"/>
      <c r="I46" s="120"/>
      <c r="J46" s="120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20"/>
      <c r="I47" s="120"/>
      <c r="J47" s="120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20"/>
      <c r="I48" s="120"/>
      <c r="J48" s="120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20"/>
      <c r="I49" s="120"/>
      <c r="J49" s="120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21"/>
      <c r="I50" s="122"/>
      <c r="J50" s="12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0"/>
      <c r="I51" s="120"/>
      <c r="J51" s="120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1"/>
      <c r="I52" s="122"/>
      <c r="J52" s="12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0"/>
      <c r="I53" s="120"/>
      <c r="J53" s="120"/>
      <c r="K53" s="32"/>
    </row>
    <row r="54" spans="1:11" s="33" customFormat="1" ht="11.25" customHeight="1">
      <c r="A54" s="35" t="s">
        <v>42</v>
      </c>
      <c r="B54" s="29"/>
      <c r="C54" s="30">
        <v>65</v>
      </c>
      <c r="D54" s="30">
        <v>65</v>
      </c>
      <c r="E54" s="30">
        <v>65</v>
      </c>
      <c r="F54" s="31"/>
      <c r="G54" s="31"/>
      <c r="H54" s="120">
        <v>18.85</v>
      </c>
      <c r="I54" s="120">
        <v>18.85</v>
      </c>
      <c r="J54" s="120">
        <v>19.5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20"/>
      <c r="I55" s="120"/>
      <c r="J55" s="120"/>
      <c r="K55" s="32"/>
    </row>
    <row r="56" spans="1:11" s="33" customFormat="1" ht="11.25" customHeight="1">
      <c r="A56" s="35" t="s">
        <v>44</v>
      </c>
      <c r="B56" s="29"/>
      <c r="C56" s="30">
        <v>170</v>
      </c>
      <c r="D56" s="30">
        <v>155</v>
      </c>
      <c r="E56" s="30">
        <v>160</v>
      </c>
      <c r="F56" s="31"/>
      <c r="G56" s="31"/>
      <c r="H56" s="120">
        <v>49.3</v>
      </c>
      <c r="I56" s="120">
        <v>41</v>
      </c>
      <c r="J56" s="120">
        <v>46.769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20"/>
      <c r="I57" s="120"/>
      <c r="J57" s="120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20"/>
      <c r="I58" s="120"/>
      <c r="J58" s="120"/>
      <c r="K58" s="32"/>
    </row>
    <row r="59" spans="1:11" s="42" customFormat="1" ht="11.25" customHeight="1">
      <c r="A59" s="36" t="s">
        <v>47</v>
      </c>
      <c r="B59" s="37"/>
      <c r="C59" s="38">
        <v>235</v>
      </c>
      <c r="D59" s="38">
        <v>220</v>
      </c>
      <c r="E59" s="38">
        <v>225</v>
      </c>
      <c r="F59" s="39">
        <f>IF(D59&gt;0,100*E59/D59,0)</f>
        <v>102.27272727272727</v>
      </c>
      <c r="G59" s="40"/>
      <c r="H59" s="121">
        <v>68.15</v>
      </c>
      <c r="I59" s="122">
        <v>59.85</v>
      </c>
      <c r="J59" s="122">
        <v>66.269</v>
      </c>
      <c r="K59" s="41">
        <f>IF(I59&gt;0,100*J59/I59,0)</f>
        <v>110.72514619883042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0"/>
      <c r="I60" s="120"/>
      <c r="J60" s="120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20"/>
      <c r="I61" s="120"/>
      <c r="J61" s="120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20"/>
      <c r="I62" s="120"/>
      <c r="J62" s="120"/>
      <c r="K62" s="32"/>
    </row>
    <row r="63" spans="1:11" s="33" customFormat="1" ht="11.25" customHeight="1">
      <c r="A63" s="35" t="s">
        <v>50</v>
      </c>
      <c r="B63" s="29"/>
      <c r="C63" s="30">
        <v>3</v>
      </c>
      <c r="D63" s="30">
        <v>3</v>
      </c>
      <c r="E63" s="30">
        <v>3</v>
      </c>
      <c r="F63" s="31"/>
      <c r="G63" s="31"/>
      <c r="H63" s="120">
        <v>0.225</v>
      </c>
      <c r="I63" s="120">
        <v>0.225</v>
      </c>
      <c r="J63" s="120">
        <v>0.225</v>
      </c>
      <c r="K63" s="32"/>
    </row>
    <row r="64" spans="1:11" s="42" customFormat="1" ht="11.25" customHeight="1">
      <c r="A64" s="36" t="s">
        <v>51</v>
      </c>
      <c r="B64" s="37"/>
      <c r="C64" s="38">
        <v>3</v>
      </c>
      <c r="D64" s="38">
        <v>3</v>
      </c>
      <c r="E64" s="38">
        <v>3</v>
      </c>
      <c r="F64" s="39">
        <f>IF(D64&gt;0,100*E64/D64,0)</f>
        <v>100</v>
      </c>
      <c r="G64" s="40"/>
      <c r="H64" s="121">
        <v>0.225</v>
      </c>
      <c r="I64" s="122">
        <v>0.225</v>
      </c>
      <c r="J64" s="122">
        <v>0.225</v>
      </c>
      <c r="K64" s="41">
        <f>IF(I64&gt;0,100*J64/I64,0)</f>
        <v>100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0"/>
      <c r="I65" s="120"/>
      <c r="J65" s="120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21"/>
      <c r="I66" s="122"/>
      <c r="J66" s="12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0"/>
      <c r="I67" s="120"/>
      <c r="J67" s="120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20"/>
      <c r="I68" s="120"/>
      <c r="J68" s="120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20"/>
      <c r="I69" s="120"/>
      <c r="J69" s="120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1"/>
      <c r="I70" s="122"/>
      <c r="J70" s="12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0"/>
      <c r="I71" s="120"/>
      <c r="J71" s="120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20"/>
      <c r="I72" s="120"/>
      <c r="J72" s="120"/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20"/>
      <c r="I73" s="120"/>
      <c r="J73" s="120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20"/>
      <c r="I74" s="120"/>
      <c r="J74" s="120"/>
      <c r="K74" s="32"/>
    </row>
    <row r="75" spans="1:11" s="33" customFormat="1" ht="11.25" customHeight="1">
      <c r="A75" s="35" t="s">
        <v>59</v>
      </c>
      <c r="B75" s="29"/>
      <c r="C75" s="30">
        <v>2</v>
      </c>
      <c r="D75" s="30">
        <v>2</v>
      </c>
      <c r="E75" s="30">
        <v>2</v>
      </c>
      <c r="F75" s="31"/>
      <c r="G75" s="31"/>
      <c r="H75" s="120">
        <v>0.5</v>
      </c>
      <c r="I75" s="120">
        <v>0.5</v>
      </c>
      <c r="J75" s="120">
        <v>0.36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20"/>
      <c r="I76" s="120"/>
      <c r="J76" s="120"/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20"/>
      <c r="I77" s="120"/>
      <c r="J77" s="120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20"/>
      <c r="I78" s="120"/>
      <c r="J78" s="120"/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20"/>
      <c r="I79" s="120"/>
      <c r="J79" s="120"/>
      <c r="K79" s="32"/>
    </row>
    <row r="80" spans="1:11" s="42" customFormat="1" ht="11.25" customHeight="1">
      <c r="A80" s="43" t="s">
        <v>64</v>
      </c>
      <c r="B80" s="37"/>
      <c r="C80" s="38">
        <v>2</v>
      </c>
      <c r="D80" s="38">
        <v>2</v>
      </c>
      <c r="E80" s="38">
        <v>2</v>
      </c>
      <c r="F80" s="39">
        <f>IF(D80&gt;0,100*E80/D80,0)</f>
        <v>100</v>
      </c>
      <c r="G80" s="40"/>
      <c r="H80" s="121">
        <v>0.5</v>
      </c>
      <c r="I80" s="122">
        <v>0.5</v>
      </c>
      <c r="J80" s="122">
        <v>0.36</v>
      </c>
      <c r="K80" s="41">
        <f>IF(I80&gt;0,100*J80/I80,0)</f>
        <v>72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0"/>
      <c r="I81" s="120"/>
      <c r="J81" s="120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20"/>
      <c r="I82" s="120"/>
      <c r="J82" s="120"/>
      <c r="K82" s="32"/>
    </row>
    <row r="83" spans="1:11" s="33" customFormat="1" ht="11.25" customHeight="1">
      <c r="A83" s="35" t="s">
        <v>66</v>
      </c>
      <c r="B83" s="29"/>
      <c r="C83" s="130">
        <v>0.6</v>
      </c>
      <c r="D83" s="30"/>
      <c r="E83" s="30"/>
      <c r="F83" s="31"/>
      <c r="G83" s="31"/>
      <c r="H83" s="120">
        <v>0.042</v>
      </c>
      <c r="I83" s="120"/>
      <c r="J83" s="120"/>
      <c r="K83" s="32"/>
    </row>
    <row r="84" spans="1:11" s="42" customFormat="1" ht="11.25" customHeight="1">
      <c r="A84" s="36" t="s">
        <v>67</v>
      </c>
      <c r="B84" s="37"/>
      <c r="C84" s="128">
        <v>0.6</v>
      </c>
      <c r="D84" s="38"/>
      <c r="E84" s="38"/>
      <c r="F84" s="39"/>
      <c r="G84" s="40"/>
      <c r="H84" s="121">
        <v>0.042</v>
      </c>
      <c r="I84" s="122"/>
      <c r="J84" s="12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0"/>
      <c r="I85" s="120"/>
      <c r="J85" s="12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3"/>
      <c r="I86" s="124"/>
      <c r="J86" s="124"/>
      <c r="K86" s="50"/>
    </row>
    <row r="87" spans="1:11" s="42" customFormat="1" ht="11.25" customHeight="1">
      <c r="A87" s="51" t="s">
        <v>68</v>
      </c>
      <c r="B87" s="52"/>
      <c r="C87" s="131">
        <v>489.98</v>
      </c>
      <c r="D87" s="131">
        <v>458.38</v>
      </c>
      <c r="E87" s="131">
        <v>467</v>
      </c>
      <c r="F87" s="54">
        <f>IF(D87&gt;0,100*E87/D87,0)</f>
        <v>101.88053579999128</v>
      </c>
      <c r="G87" s="40"/>
      <c r="H87" s="125">
        <v>140.54</v>
      </c>
      <c r="I87" s="126">
        <v>132.745</v>
      </c>
      <c r="J87" s="126">
        <v>139.40400000000002</v>
      </c>
      <c r="K87" s="54">
        <f>IF(I87&gt;0,100*J87/I87,0)</f>
        <v>105.01638479792085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3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="70" zoomScaleNormal="90" zoomScaleSheetLayoutView="70" zoomScalePageLayoutView="0" workbookViewId="0" topLeftCell="A49">
      <selection activeCell="M85" sqref="M8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200" t="s">
        <v>70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4" t="s">
        <v>3</v>
      </c>
      <c r="D4" s="195"/>
      <c r="E4" s="195"/>
      <c r="F4" s="196"/>
      <c r="G4" s="9"/>
      <c r="H4" s="197" t="s">
        <v>4</v>
      </c>
      <c r="I4" s="198"/>
      <c r="J4" s="198"/>
      <c r="K4" s="19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254</v>
      </c>
      <c r="D7" s="21" t="s">
        <v>7</v>
      </c>
      <c r="E7" s="21">
        <v>1</v>
      </c>
      <c r="F7" s="22" t="str">
        <f>CONCATENATE(D6,"=100")</f>
        <v>2016=100</v>
      </c>
      <c r="G7" s="23"/>
      <c r="H7" s="20" t="s">
        <v>254</v>
      </c>
      <c r="I7" s="21" t="s">
        <v>7</v>
      </c>
      <c r="J7" s="21">
        <v>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0"/>
      <c r="I9" s="120"/>
      <c r="J9" s="120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0"/>
      <c r="I10" s="120"/>
      <c r="J10" s="120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20"/>
      <c r="I11" s="120"/>
      <c r="J11" s="120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20"/>
      <c r="I12" s="120"/>
      <c r="J12" s="120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1"/>
      <c r="I13" s="122"/>
      <c r="J13" s="12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0"/>
      <c r="I14" s="120"/>
      <c r="J14" s="120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1"/>
      <c r="I15" s="122"/>
      <c r="J15" s="12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0"/>
      <c r="I16" s="120"/>
      <c r="J16" s="120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1"/>
      <c r="I17" s="122"/>
      <c r="J17" s="12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0"/>
      <c r="I18" s="120"/>
      <c r="J18" s="120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20"/>
      <c r="I19" s="120"/>
      <c r="J19" s="120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0"/>
      <c r="I20" s="120"/>
      <c r="J20" s="120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0"/>
      <c r="I21" s="120"/>
      <c r="J21" s="120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1"/>
      <c r="I22" s="122"/>
      <c r="J22" s="12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0"/>
      <c r="I23" s="120"/>
      <c r="J23" s="120"/>
      <c r="K23" s="32"/>
    </row>
    <row r="24" spans="1:11" s="42" customFormat="1" ht="11.25" customHeight="1">
      <c r="A24" s="36" t="s">
        <v>19</v>
      </c>
      <c r="B24" s="37"/>
      <c r="C24" s="38">
        <v>1</v>
      </c>
      <c r="D24" s="38">
        <v>1</v>
      </c>
      <c r="E24" s="38">
        <v>1</v>
      </c>
      <c r="F24" s="39">
        <f>IF(D24&gt;0,100*E24/D24,0)</f>
        <v>100</v>
      </c>
      <c r="G24" s="40"/>
      <c r="H24" s="121">
        <v>0.315</v>
      </c>
      <c r="I24" s="122">
        <v>0.315</v>
      </c>
      <c r="J24" s="122">
        <v>0.315</v>
      </c>
      <c r="K24" s="41">
        <f>IF(I24&gt;0,100*J24/I24,0)</f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0"/>
      <c r="I25" s="120"/>
      <c r="J25" s="120"/>
      <c r="K25" s="32"/>
    </row>
    <row r="26" spans="1:11" s="42" customFormat="1" ht="11.25" customHeight="1">
      <c r="A26" s="36" t="s">
        <v>20</v>
      </c>
      <c r="B26" s="37"/>
      <c r="C26" s="38">
        <v>46</v>
      </c>
      <c r="D26" s="38">
        <v>47</v>
      </c>
      <c r="E26" s="38">
        <v>47</v>
      </c>
      <c r="F26" s="39">
        <f>IF(D26&gt;0,100*E26/D26,0)</f>
        <v>100</v>
      </c>
      <c r="G26" s="40"/>
      <c r="H26" s="121">
        <v>5.152</v>
      </c>
      <c r="I26" s="122">
        <v>5.2</v>
      </c>
      <c r="J26" s="122">
        <v>5.2</v>
      </c>
      <c r="K26" s="41">
        <f>IF(I26&gt;0,100*J26/I26,0)</f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0"/>
      <c r="I27" s="120"/>
      <c r="J27" s="120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20"/>
      <c r="I28" s="120"/>
      <c r="J28" s="120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20"/>
      <c r="I29" s="120"/>
      <c r="J29" s="120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20"/>
      <c r="I30" s="120"/>
      <c r="J30" s="120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21"/>
      <c r="I31" s="122"/>
      <c r="J31" s="12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0"/>
      <c r="I32" s="120"/>
      <c r="J32" s="120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20"/>
      <c r="I33" s="120"/>
      <c r="J33" s="120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20"/>
      <c r="I34" s="120"/>
      <c r="J34" s="120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20"/>
      <c r="I35" s="120"/>
      <c r="J35" s="120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20"/>
      <c r="I36" s="120"/>
      <c r="J36" s="120"/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21"/>
      <c r="I37" s="122"/>
      <c r="J37" s="12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0"/>
      <c r="I38" s="120"/>
      <c r="J38" s="120"/>
      <c r="K38" s="32"/>
    </row>
    <row r="39" spans="1:11" s="42" customFormat="1" ht="11.25" customHeight="1">
      <c r="A39" s="36" t="s">
        <v>30</v>
      </c>
      <c r="B39" s="37"/>
      <c r="C39" s="128">
        <v>1.1</v>
      </c>
      <c r="D39" s="128">
        <v>1.1</v>
      </c>
      <c r="E39" s="129">
        <v>0.15</v>
      </c>
      <c r="F39" s="39">
        <f>IF(D39&gt;0,100*E39/D39,0)</f>
        <v>13.636363636363635</v>
      </c>
      <c r="G39" s="40"/>
      <c r="H39" s="121">
        <v>0.163</v>
      </c>
      <c r="I39" s="122">
        <v>0.16</v>
      </c>
      <c r="J39" s="122">
        <v>0.023</v>
      </c>
      <c r="K39" s="41">
        <f>IF(I39&gt;0,100*J39/I39,0)</f>
        <v>14.374999999999998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0"/>
      <c r="I40" s="120"/>
      <c r="J40" s="120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20"/>
      <c r="I41" s="120"/>
      <c r="J41" s="120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20"/>
      <c r="I42" s="120"/>
      <c r="J42" s="120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20"/>
      <c r="I43" s="120"/>
      <c r="J43" s="120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20"/>
      <c r="I44" s="120"/>
      <c r="J44" s="120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20"/>
      <c r="I45" s="120"/>
      <c r="J45" s="120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20"/>
      <c r="I46" s="120"/>
      <c r="J46" s="120"/>
      <c r="K46" s="32"/>
    </row>
    <row r="47" spans="1:11" s="33" customFormat="1" ht="11.25" customHeight="1">
      <c r="A47" s="35" t="s">
        <v>37</v>
      </c>
      <c r="B47" s="29"/>
      <c r="C47" s="130">
        <v>0.72</v>
      </c>
      <c r="D47" s="130">
        <v>0.7</v>
      </c>
      <c r="E47" s="130">
        <v>0.72</v>
      </c>
      <c r="F47" s="31"/>
      <c r="G47" s="31"/>
      <c r="H47" s="120">
        <v>0.2</v>
      </c>
      <c r="I47" s="120">
        <v>0.18</v>
      </c>
      <c r="J47" s="120">
        <v>0.2</v>
      </c>
      <c r="K47" s="32"/>
    </row>
    <row r="48" spans="1:11" s="33" customFormat="1" ht="11.25" customHeight="1">
      <c r="A48" s="35" t="s">
        <v>38</v>
      </c>
      <c r="B48" s="29"/>
      <c r="C48" s="130"/>
      <c r="D48" s="130">
        <v>3</v>
      </c>
      <c r="E48" s="130">
        <v>1.6</v>
      </c>
      <c r="F48" s="31"/>
      <c r="G48" s="31"/>
      <c r="H48" s="120"/>
      <c r="I48" s="120">
        <v>0.75</v>
      </c>
      <c r="J48" s="120">
        <v>0.4</v>
      </c>
      <c r="K48" s="32"/>
    </row>
    <row r="49" spans="1:11" s="33" customFormat="1" ht="11.25" customHeight="1">
      <c r="A49" s="35" t="s">
        <v>39</v>
      </c>
      <c r="B49" s="29"/>
      <c r="C49" s="130"/>
      <c r="D49" s="130"/>
      <c r="E49" s="130"/>
      <c r="F49" s="31"/>
      <c r="G49" s="31"/>
      <c r="H49" s="120"/>
      <c r="I49" s="120"/>
      <c r="J49" s="120"/>
      <c r="K49" s="32"/>
    </row>
    <row r="50" spans="1:11" s="42" customFormat="1" ht="11.25" customHeight="1">
      <c r="A50" s="43" t="s">
        <v>40</v>
      </c>
      <c r="B50" s="37"/>
      <c r="C50" s="128">
        <v>0.72</v>
      </c>
      <c r="D50" s="128">
        <v>3.7</v>
      </c>
      <c r="E50" s="128">
        <v>2.32</v>
      </c>
      <c r="F50" s="39">
        <f>IF(D50&gt;0,100*E50/D50,0)</f>
        <v>62.702702702702695</v>
      </c>
      <c r="G50" s="40"/>
      <c r="H50" s="121">
        <v>0.2</v>
      </c>
      <c r="I50" s="122">
        <v>0.93</v>
      </c>
      <c r="J50" s="122">
        <v>0.6</v>
      </c>
      <c r="K50" s="41">
        <f>IF(I50&gt;0,100*J50/I50,0)</f>
        <v>64.51612903225806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0"/>
      <c r="I51" s="120"/>
      <c r="J51" s="120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1"/>
      <c r="I52" s="122"/>
      <c r="J52" s="12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0"/>
      <c r="I53" s="120"/>
      <c r="J53" s="120"/>
      <c r="K53" s="32"/>
    </row>
    <row r="54" spans="1:11" s="33" customFormat="1" ht="11.25" customHeight="1">
      <c r="A54" s="35" t="s">
        <v>42</v>
      </c>
      <c r="B54" s="29"/>
      <c r="C54" s="130">
        <v>12</v>
      </c>
      <c r="D54" s="130">
        <v>12</v>
      </c>
      <c r="E54" s="130">
        <v>12</v>
      </c>
      <c r="F54" s="31"/>
      <c r="G54" s="31"/>
      <c r="H54" s="120">
        <v>3.12</v>
      </c>
      <c r="I54" s="120">
        <v>3.12</v>
      </c>
      <c r="J54" s="120">
        <v>3</v>
      </c>
      <c r="K54" s="32"/>
    </row>
    <row r="55" spans="1:11" s="33" customFormat="1" ht="11.25" customHeight="1">
      <c r="A55" s="35" t="s">
        <v>43</v>
      </c>
      <c r="B55" s="29"/>
      <c r="C55" s="130"/>
      <c r="D55" s="130"/>
      <c r="E55" s="130"/>
      <c r="F55" s="31"/>
      <c r="G55" s="31"/>
      <c r="H55" s="120"/>
      <c r="I55" s="120"/>
      <c r="J55" s="120"/>
      <c r="K55" s="32"/>
    </row>
    <row r="56" spans="1:11" s="33" customFormat="1" ht="11.25" customHeight="1">
      <c r="A56" s="35" t="s">
        <v>44</v>
      </c>
      <c r="B56" s="29"/>
      <c r="C56" s="130">
        <v>25</v>
      </c>
      <c r="D56" s="130">
        <v>23.5</v>
      </c>
      <c r="E56" s="130">
        <v>28</v>
      </c>
      <c r="F56" s="31"/>
      <c r="G56" s="31"/>
      <c r="H56" s="120">
        <v>5.375</v>
      </c>
      <c r="I56" s="120">
        <v>6.2</v>
      </c>
      <c r="J56" s="120">
        <v>6</v>
      </c>
      <c r="K56" s="32"/>
    </row>
    <row r="57" spans="1:11" s="33" customFormat="1" ht="11.25" customHeight="1">
      <c r="A57" s="35" t="s">
        <v>45</v>
      </c>
      <c r="B57" s="29"/>
      <c r="C57" s="130"/>
      <c r="D57" s="130"/>
      <c r="E57" s="130"/>
      <c r="F57" s="31"/>
      <c r="G57" s="31"/>
      <c r="H57" s="120"/>
      <c r="I57" s="120"/>
      <c r="J57" s="120"/>
      <c r="K57" s="32"/>
    </row>
    <row r="58" spans="1:11" s="33" customFormat="1" ht="11.25" customHeight="1">
      <c r="A58" s="35" t="s">
        <v>46</v>
      </c>
      <c r="B58" s="29"/>
      <c r="C58" s="130"/>
      <c r="D58" s="130"/>
      <c r="E58" s="130"/>
      <c r="F58" s="31"/>
      <c r="G58" s="31"/>
      <c r="H58" s="120"/>
      <c r="I58" s="120"/>
      <c r="J58" s="120"/>
      <c r="K58" s="32"/>
    </row>
    <row r="59" spans="1:11" s="42" customFormat="1" ht="11.25" customHeight="1">
      <c r="A59" s="36" t="s">
        <v>47</v>
      </c>
      <c r="B59" s="37"/>
      <c r="C59" s="128">
        <v>37</v>
      </c>
      <c r="D59" s="128">
        <v>35.5</v>
      </c>
      <c r="E59" s="128">
        <v>40</v>
      </c>
      <c r="F59" s="39">
        <f>IF(D59&gt;0,100*E59/D59,0)</f>
        <v>112.67605633802818</v>
      </c>
      <c r="G59" s="40"/>
      <c r="H59" s="121">
        <v>8.495</v>
      </c>
      <c r="I59" s="122">
        <v>9.32</v>
      </c>
      <c r="J59" s="122">
        <v>9</v>
      </c>
      <c r="K59" s="41">
        <f>IF(I59&gt;0,100*J59/I59,0)</f>
        <v>96.56652360515021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0"/>
      <c r="I60" s="120"/>
      <c r="J60" s="120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20"/>
      <c r="I61" s="120"/>
      <c r="J61" s="120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20"/>
      <c r="I62" s="120"/>
      <c r="J62" s="120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20"/>
      <c r="I63" s="120"/>
      <c r="J63" s="120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21"/>
      <c r="I64" s="122"/>
      <c r="J64" s="12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0"/>
      <c r="I65" s="120"/>
      <c r="J65" s="120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21"/>
      <c r="I66" s="122"/>
      <c r="J66" s="12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0"/>
      <c r="I67" s="120"/>
      <c r="J67" s="120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20"/>
      <c r="I68" s="120"/>
      <c r="J68" s="120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20"/>
      <c r="I69" s="120"/>
      <c r="J69" s="120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1"/>
      <c r="I70" s="122"/>
      <c r="J70" s="12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0"/>
      <c r="I71" s="120"/>
      <c r="J71" s="120"/>
      <c r="K71" s="32"/>
    </row>
    <row r="72" spans="1:11" s="33" customFormat="1" ht="11.25" customHeight="1">
      <c r="A72" s="35" t="s">
        <v>56</v>
      </c>
      <c r="B72" s="29"/>
      <c r="C72" s="30">
        <v>1</v>
      </c>
      <c r="D72" s="30">
        <v>1</v>
      </c>
      <c r="E72" s="30">
        <v>2</v>
      </c>
      <c r="F72" s="31"/>
      <c r="G72" s="31"/>
      <c r="H72" s="120">
        <v>0.11</v>
      </c>
      <c r="I72" s="120">
        <v>0.08</v>
      </c>
      <c r="J72" s="120">
        <v>0.16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20"/>
      <c r="I73" s="120"/>
      <c r="J73" s="120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20"/>
      <c r="I74" s="120"/>
      <c r="J74" s="120"/>
      <c r="K74" s="32"/>
    </row>
    <row r="75" spans="1:11" s="33" customFormat="1" ht="11.25" customHeight="1">
      <c r="A75" s="35" t="s">
        <v>59</v>
      </c>
      <c r="B75" s="29"/>
      <c r="C75" s="30">
        <v>5</v>
      </c>
      <c r="D75" s="30">
        <v>5</v>
      </c>
      <c r="E75" s="30">
        <v>5</v>
      </c>
      <c r="F75" s="31"/>
      <c r="G75" s="31"/>
      <c r="H75" s="120">
        <v>0.21</v>
      </c>
      <c r="I75" s="120">
        <v>0.21</v>
      </c>
      <c r="J75" s="120">
        <v>0.21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20"/>
      <c r="I76" s="120"/>
      <c r="J76" s="120"/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20"/>
      <c r="I77" s="120"/>
      <c r="J77" s="120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20"/>
      <c r="I78" s="120"/>
      <c r="J78" s="120"/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20"/>
      <c r="I79" s="120"/>
      <c r="J79" s="120"/>
      <c r="K79" s="32"/>
    </row>
    <row r="80" spans="1:11" s="42" customFormat="1" ht="11.25" customHeight="1">
      <c r="A80" s="43" t="s">
        <v>64</v>
      </c>
      <c r="B80" s="37"/>
      <c r="C80" s="38">
        <v>6</v>
      </c>
      <c r="D80" s="38">
        <v>6</v>
      </c>
      <c r="E80" s="38">
        <v>7</v>
      </c>
      <c r="F80" s="39">
        <f>IF(D80&gt;0,100*E80/D80,0)</f>
        <v>116.66666666666667</v>
      </c>
      <c r="G80" s="40"/>
      <c r="H80" s="121">
        <v>0.32</v>
      </c>
      <c r="I80" s="122">
        <v>0.29</v>
      </c>
      <c r="J80" s="122">
        <v>0.37</v>
      </c>
      <c r="K80" s="41">
        <f>IF(I80&gt;0,100*J80/I80,0)</f>
        <v>127.58620689655173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0"/>
      <c r="I81" s="120"/>
      <c r="J81" s="120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20"/>
      <c r="I82" s="120"/>
      <c r="J82" s="120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20"/>
      <c r="I83" s="120"/>
      <c r="J83" s="120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1"/>
      <c r="I84" s="122"/>
      <c r="J84" s="12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0"/>
      <c r="I85" s="120"/>
      <c r="J85" s="120"/>
      <c r="K85" s="32"/>
    </row>
    <row r="86" spans="1:11" s="33" customFormat="1" ht="11.25" customHeight="1">
      <c r="A86" s="47"/>
      <c r="B86" s="48"/>
      <c r="C86" s="49"/>
      <c r="D86" s="49"/>
      <c r="E86" s="132"/>
      <c r="F86" s="50"/>
      <c r="G86" s="31"/>
      <c r="H86" s="123"/>
      <c r="I86" s="124"/>
      <c r="J86" s="124"/>
      <c r="K86" s="50"/>
    </row>
    <row r="87" spans="1:11" s="42" customFormat="1" ht="11.25" customHeight="1">
      <c r="A87" s="51" t="s">
        <v>68</v>
      </c>
      <c r="B87" s="52"/>
      <c r="C87" s="133">
        <v>91.82</v>
      </c>
      <c r="D87" s="133">
        <v>94.3</v>
      </c>
      <c r="E87" s="133">
        <v>97.47</v>
      </c>
      <c r="F87" s="54">
        <f>IF(D87&gt;0,100*E87/D87,0)</f>
        <v>103.36161187698833</v>
      </c>
      <c r="G87" s="40"/>
      <c r="H87" s="125">
        <v>14.645</v>
      </c>
      <c r="I87" s="126">
        <v>16.215</v>
      </c>
      <c r="J87" s="126">
        <v>15.508</v>
      </c>
      <c r="K87" s="54">
        <f>IF(I87&gt;0,100*J87/I87,0)</f>
        <v>95.63983965464077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3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="70" zoomScaleNormal="90" zoomScaleSheetLayoutView="70" zoomScalePageLayoutView="0" workbookViewId="0" topLeftCell="A1">
      <selection activeCell="F10" sqref="F1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200" t="s">
        <v>70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4" t="s">
        <v>3</v>
      </c>
      <c r="D4" s="195"/>
      <c r="E4" s="195"/>
      <c r="F4" s="196"/>
      <c r="G4" s="9"/>
      <c r="H4" s="197" t="s">
        <v>4</v>
      </c>
      <c r="I4" s="198"/>
      <c r="J4" s="198"/>
      <c r="K4" s="19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 t="s">
        <v>254</v>
      </c>
      <c r="D7" s="21" t="s">
        <v>254</v>
      </c>
      <c r="E7" s="21">
        <v>2</v>
      </c>
      <c r="F7" s="22" t="str">
        <f>CONCATENATE(D6,"=100")</f>
        <v>2015=100</v>
      </c>
      <c r="G7" s="23"/>
      <c r="H7" s="20" t="s">
        <v>254</v>
      </c>
      <c r="I7" s="21" t="s">
        <v>254</v>
      </c>
      <c r="J7" s="21">
        <v>1</v>
      </c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0"/>
      <c r="I9" s="120"/>
      <c r="J9" s="120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0"/>
      <c r="I10" s="120"/>
      <c r="J10" s="120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20"/>
      <c r="I11" s="120"/>
      <c r="J11" s="120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20"/>
      <c r="I12" s="120"/>
      <c r="J12" s="120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1"/>
      <c r="I13" s="122"/>
      <c r="J13" s="12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0"/>
      <c r="I14" s="120"/>
      <c r="J14" s="120"/>
      <c r="K14" s="32"/>
    </row>
    <row r="15" spans="1:11" s="42" customFormat="1" ht="11.25" customHeight="1">
      <c r="A15" s="36" t="s">
        <v>13</v>
      </c>
      <c r="B15" s="37"/>
      <c r="C15" s="38">
        <v>1</v>
      </c>
      <c r="D15" s="38">
        <v>1</v>
      </c>
      <c r="E15" s="38">
        <v>1</v>
      </c>
      <c r="F15" s="39">
        <f>IF(D15&gt;0,100*E15/D15,0)</f>
        <v>100</v>
      </c>
      <c r="G15" s="40"/>
      <c r="H15" s="121">
        <v>0.015</v>
      </c>
      <c r="I15" s="122">
        <v>0.015</v>
      </c>
      <c r="J15" s="122">
        <v>0.015</v>
      </c>
      <c r="K15" s="41">
        <f>IF(I15&gt;0,100*J15/I15,0)</f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0"/>
      <c r="I16" s="120"/>
      <c r="J16" s="120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1"/>
      <c r="I17" s="122"/>
      <c r="J17" s="12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0"/>
      <c r="I18" s="120"/>
      <c r="J18" s="120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>
        <v>49</v>
      </c>
      <c r="F19" s="31"/>
      <c r="G19" s="31"/>
      <c r="H19" s="120"/>
      <c r="I19" s="120"/>
      <c r="J19" s="120">
        <v>0.613</v>
      </c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0"/>
      <c r="I20" s="120"/>
      <c r="J20" s="120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0"/>
      <c r="I21" s="120"/>
      <c r="J21" s="120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>
        <v>49</v>
      </c>
      <c r="F22" s="39"/>
      <c r="G22" s="40"/>
      <c r="H22" s="121"/>
      <c r="I22" s="122"/>
      <c r="J22" s="122">
        <v>0.613</v>
      </c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0"/>
      <c r="I23" s="120"/>
      <c r="J23" s="120"/>
      <c r="K23" s="32"/>
    </row>
    <row r="24" spans="1:11" s="42" customFormat="1" ht="11.25" customHeight="1">
      <c r="A24" s="36" t="s">
        <v>19</v>
      </c>
      <c r="B24" s="37"/>
      <c r="C24" s="38">
        <v>5077</v>
      </c>
      <c r="D24" s="38">
        <v>5147</v>
      </c>
      <c r="E24" s="38">
        <v>5676</v>
      </c>
      <c r="F24" s="39">
        <f>IF(D24&gt;0,100*E24/D24,0)</f>
        <v>110.27783174664853</v>
      </c>
      <c r="G24" s="40"/>
      <c r="H24" s="121">
        <v>63.48</v>
      </c>
      <c r="I24" s="122">
        <v>71.615</v>
      </c>
      <c r="J24" s="122">
        <v>83.89</v>
      </c>
      <c r="K24" s="41">
        <f>IF(I24&gt;0,100*J24/I24,0)</f>
        <v>117.1402639111918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0"/>
      <c r="I25" s="120"/>
      <c r="J25" s="120"/>
      <c r="K25" s="32"/>
    </row>
    <row r="26" spans="1:11" s="42" customFormat="1" ht="11.25" customHeight="1">
      <c r="A26" s="36" t="s">
        <v>20</v>
      </c>
      <c r="B26" s="37"/>
      <c r="C26" s="38">
        <v>179</v>
      </c>
      <c r="D26" s="38">
        <v>182</v>
      </c>
      <c r="E26" s="38">
        <v>200</v>
      </c>
      <c r="F26" s="39">
        <f>IF(D26&gt;0,100*E26/D26,0)</f>
        <v>109.89010989010988</v>
      </c>
      <c r="G26" s="40"/>
      <c r="H26" s="121">
        <v>2.434</v>
      </c>
      <c r="I26" s="122">
        <v>2.33</v>
      </c>
      <c r="J26" s="122">
        <v>2.15</v>
      </c>
      <c r="K26" s="41">
        <f>IF(I26&gt;0,100*J26/I26,0)</f>
        <v>92.27467811158797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0"/>
      <c r="I27" s="120"/>
      <c r="J27" s="120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20"/>
      <c r="I28" s="120"/>
      <c r="J28" s="120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20"/>
      <c r="I29" s="120"/>
      <c r="J29" s="120"/>
      <c r="K29" s="32"/>
    </row>
    <row r="30" spans="1:11" s="33" customFormat="1" ht="11.25" customHeight="1">
      <c r="A30" s="35" t="s">
        <v>23</v>
      </c>
      <c r="B30" s="29"/>
      <c r="C30" s="30">
        <v>470</v>
      </c>
      <c r="D30" s="30">
        <v>600</v>
      </c>
      <c r="E30" s="30">
        <v>600</v>
      </c>
      <c r="F30" s="31"/>
      <c r="G30" s="31"/>
      <c r="H30" s="120">
        <v>11.75</v>
      </c>
      <c r="I30" s="120">
        <v>17.4</v>
      </c>
      <c r="J30" s="120">
        <v>17.4</v>
      </c>
      <c r="K30" s="32"/>
    </row>
    <row r="31" spans="1:11" s="42" customFormat="1" ht="11.25" customHeight="1">
      <c r="A31" s="43" t="s">
        <v>24</v>
      </c>
      <c r="B31" s="37"/>
      <c r="C31" s="38">
        <v>470</v>
      </c>
      <c r="D31" s="38">
        <v>600</v>
      </c>
      <c r="E31" s="38">
        <v>600</v>
      </c>
      <c r="F31" s="39">
        <f>IF(D31&gt;0,100*E31/D31,0)</f>
        <v>100</v>
      </c>
      <c r="G31" s="40"/>
      <c r="H31" s="121">
        <v>11.75</v>
      </c>
      <c r="I31" s="122">
        <v>17.4</v>
      </c>
      <c r="J31" s="122">
        <v>17.4</v>
      </c>
      <c r="K31" s="41">
        <f>IF(I31&gt;0,100*J31/I31,0)</f>
        <v>100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0"/>
      <c r="I32" s="120"/>
      <c r="J32" s="120"/>
      <c r="K32" s="32"/>
    </row>
    <row r="33" spans="1:11" s="33" customFormat="1" ht="11.25" customHeight="1">
      <c r="A33" s="35" t="s">
        <v>25</v>
      </c>
      <c r="B33" s="29"/>
      <c r="C33" s="30">
        <v>50</v>
      </c>
      <c r="D33" s="30">
        <v>58</v>
      </c>
      <c r="E33" s="30">
        <v>58</v>
      </c>
      <c r="F33" s="31"/>
      <c r="G33" s="31"/>
      <c r="H33" s="120">
        <v>1.063</v>
      </c>
      <c r="I33" s="120">
        <v>1</v>
      </c>
      <c r="J33" s="120">
        <v>1</v>
      </c>
      <c r="K33" s="32"/>
    </row>
    <row r="34" spans="1:11" s="33" customFormat="1" ht="11.25" customHeight="1">
      <c r="A34" s="35" t="s">
        <v>26</v>
      </c>
      <c r="B34" s="29"/>
      <c r="C34" s="30">
        <v>9</v>
      </c>
      <c r="D34" s="30">
        <v>7</v>
      </c>
      <c r="E34" s="30">
        <v>9</v>
      </c>
      <c r="F34" s="31"/>
      <c r="G34" s="31"/>
      <c r="H34" s="120">
        <v>0.209</v>
      </c>
      <c r="I34" s="120">
        <v>0.175</v>
      </c>
      <c r="J34" s="120">
        <v>0.2</v>
      </c>
      <c r="K34" s="32"/>
    </row>
    <row r="35" spans="1:11" s="33" customFormat="1" ht="11.25" customHeight="1">
      <c r="A35" s="35" t="s">
        <v>27</v>
      </c>
      <c r="B35" s="29"/>
      <c r="C35" s="30">
        <v>5</v>
      </c>
      <c r="D35" s="30">
        <v>4</v>
      </c>
      <c r="E35" s="30">
        <v>7</v>
      </c>
      <c r="F35" s="31"/>
      <c r="G35" s="31"/>
      <c r="H35" s="120">
        <v>0.101</v>
      </c>
      <c r="I35" s="120">
        <v>0.14</v>
      </c>
      <c r="J35" s="120">
        <v>0.14</v>
      </c>
      <c r="K35" s="32"/>
    </row>
    <row r="36" spans="1:11" s="33" customFormat="1" ht="11.25" customHeight="1">
      <c r="A36" s="35" t="s">
        <v>28</v>
      </c>
      <c r="B36" s="29"/>
      <c r="C36" s="30">
        <v>29</v>
      </c>
      <c r="D36" s="30">
        <v>27</v>
      </c>
      <c r="E36" s="30">
        <v>17</v>
      </c>
      <c r="F36" s="31"/>
      <c r="G36" s="31"/>
      <c r="H36" s="120">
        <v>0.58</v>
      </c>
      <c r="I36" s="120">
        <v>0.542</v>
      </c>
      <c r="J36" s="120">
        <v>0.54</v>
      </c>
      <c r="K36" s="32"/>
    </row>
    <row r="37" spans="1:11" s="42" customFormat="1" ht="11.25" customHeight="1">
      <c r="A37" s="36" t="s">
        <v>29</v>
      </c>
      <c r="B37" s="37"/>
      <c r="C37" s="38">
        <v>93</v>
      </c>
      <c r="D37" s="38">
        <v>96</v>
      </c>
      <c r="E37" s="38">
        <v>91</v>
      </c>
      <c r="F37" s="39">
        <f>IF(D37&gt;0,100*E37/D37,0)</f>
        <v>94.79166666666667</v>
      </c>
      <c r="G37" s="40"/>
      <c r="H37" s="121">
        <v>1.9529999999999998</v>
      </c>
      <c r="I37" s="122">
        <v>1.857</v>
      </c>
      <c r="J37" s="122">
        <v>1.88</v>
      </c>
      <c r="K37" s="41">
        <f>IF(I37&gt;0,100*J37/I37,0)</f>
        <v>101.23855681206247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0"/>
      <c r="I38" s="120"/>
      <c r="J38" s="120"/>
      <c r="K38" s="32"/>
    </row>
    <row r="39" spans="1:11" s="42" customFormat="1" ht="11.25" customHeight="1">
      <c r="A39" s="36" t="s">
        <v>30</v>
      </c>
      <c r="B39" s="37"/>
      <c r="C39" s="38">
        <v>62</v>
      </c>
      <c r="D39" s="38">
        <v>56</v>
      </c>
      <c r="E39" s="38">
        <v>38</v>
      </c>
      <c r="F39" s="39">
        <f>IF(D39&gt;0,100*E39/D39,0)</f>
        <v>67.85714285714286</v>
      </c>
      <c r="G39" s="40"/>
      <c r="H39" s="121">
        <v>0.803</v>
      </c>
      <c r="I39" s="122">
        <v>0.959</v>
      </c>
      <c r="J39" s="122">
        <v>0.66</v>
      </c>
      <c r="K39" s="41">
        <f>IF(I39&gt;0,100*J39/I39,0)</f>
        <v>68.82168925964547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0"/>
      <c r="I40" s="120"/>
      <c r="J40" s="120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20"/>
      <c r="I41" s="120"/>
      <c r="J41" s="120"/>
      <c r="K41" s="32"/>
    </row>
    <row r="42" spans="1:11" s="33" customFormat="1" ht="11.25" customHeight="1">
      <c r="A42" s="35" t="s">
        <v>32</v>
      </c>
      <c r="B42" s="29"/>
      <c r="C42" s="30">
        <v>10</v>
      </c>
      <c r="D42" s="30">
        <v>10</v>
      </c>
      <c r="E42" s="30">
        <v>10</v>
      </c>
      <c r="F42" s="31"/>
      <c r="G42" s="31"/>
      <c r="H42" s="120">
        <v>0.15</v>
      </c>
      <c r="I42" s="120">
        <v>0.15</v>
      </c>
      <c r="J42" s="120">
        <v>0.15</v>
      </c>
      <c r="K42" s="32"/>
    </row>
    <row r="43" spans="1:11" s="33" customFormat="1" ht="11.25" customHeight="1">
      <c r="A43" s="35" t="s">
        <v>33</v>
      </c>
      <c r="B43" s="29"/>
      <c r="C43" s="30">
        <v>30</v>
      </c>
      <c r="D43" s="30">
        <v>32</v>
      </c>
      <c r="E43" s="30">
        <v>35</v>
      </c>
      <c r="F43" s="31"/>
      <c r="G43" s="31"/>
      <c r="H43" s="120">
        <v>0.45</v>
      </c>
      <c r="I43" s="120">
        <v>0.48</v>
      </c>
      <c r="J43" s="120">
        <v>0.525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20"/>
      <c r="I44" s="120"/>
      <c r="J44" s="120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20"/>
      <c r="I45" s="120"/>
      <c r="J45" s="120"/>
      <c r="K45" s="32"/>
    </row>
    <row r="46" spans="1:11" s="33" customFormat="1" ht="11.25" customHeight="1">
      <c r="A46" s="35" t="s">
        <v>36</v>
      </c>
      <c r="B46" s="29"/>
      <c r="C46" s="30">
        <v>20</v>
      </c>
      <c r="D46" s="30">
        <v>20</v>
      </c>
      <c r="E46" s="30">
        <v>11</v>
      </c>
      <c r="F46" s="31"/>
      <c r="G46" s="31"/>
      <c r="H46" s="120">
        <v>0.36</v>
      </c>
      <c r="I46" s="120">
        <v>0.36</v>
      </c>
      <c r="J46" s="120">
        <v>0.198</v>
      </c>
      <c r="K46" s="32"/>
    </row>
    <row r="47" spans="1:11" s="33" customFormat="1" ht="11.25" customHeight="1">
      <c r="A47" s="35" t="s">
        <v>37</v>
      </c>
      <c r="B47" s="29"/>
      <c r="C47" s="30">
        <v>4</v>
      </c>
      <c r="D47" s="30">
        <v>19</v>
      </c>
      <c r="E47" s="30">
        <v>4</v>
      </c>
      <c r="F47" s="31"/>
      <c r="G47" s="31"/>
      <c r="H47" s="120">
        <v>0.04</v>
      </c>
      <c r="I47" s="120">
        <v>0.19</v>
      </c>
      <c r="J47" s="120">
        <v>0.048</v>
      </c>
      <c r="K47" s="32"/>
    </row>
    <row r="48" spans="1:11" s="33" customFormat="1" ht="11.25" customHeight="1">
      <c r="A48" s="35" t="s">
        <v>38</v>
      </c>
      <c r="B48" s="29"/>
      <c r="C48" s="30"/>
      <c r="D48" s="30">
        <v>1</v>
      </c>
      <c r="E48" s="30">
        <v>1</v>
      </c>
      <c r="F48" s="31"/>
      <c r="G48" s="31"/>
      <c r="H48" s="120"/>
      <c r="I48" s="120">
        <v>0.02</v>
      </c>
      <c r="J48" s="120">
        <v>0.02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20"/>
      <c r="I49" s="120"/>
      <c r="J49" s="120"/>
      <c r="K49" s="32"/>
    </row>
    <row r="50" spans="1:11" s="42" customFormat="1" ht="11.25" customHeight="1">
      <c r="A50" s="43" t="s">
        <v>40</v>
      </c>
      <c r="B50" s="37"/>
      <c r="C50" s="38">
        <v>64</v>
      </c>
      <c r="D50" s="38">
        <v>82</v>
      </c>
      <c r="E50" s="38">
        <v>61</v>
      </c>
      <c r="F50" s="39">
        <f>IF(D50&gt;0,100*E50/D50,0)</f>
        <v>74.39024390243902</v>
      </c>
      <c r="G50" s="40"/>
      <c r="H50" s="121">
        <v>1</v>
      </c>
      <c r="I50" s="122">
        <v>1.2</v>
      </c>
      <c r="J50" s="122">
        <v>0.9410000000000001</v>
      </c>
      <c r="K50" s="41">
        <f>IF(I50&gt;0,100*J50/I50,0)</f>
        <v>78.41666666666667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0"/>
      <c r="I51" s="120"/>
      <c r="J51" s="120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1"/>
      <c r="I52" s="122"/>
      <c r="J52" s="12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0"/>
      <c r="I53" s="120"/>
      <c r="J53" s="120"/>
      <c r="K53" s="32"/>
    </row>
    <row r="54" spans="1:11" s="33" customFormat="1" ht="11.25" customHeight="1">
      <c r="A54" s="35" t="s">
        <v>42</v>
      </c>
      <c r="B54" s="29"/>
      <c r="C54" s="30">
        <v>2100</v>
      </c>
      <c r="D54" s="30">
        <v>1800</v>
      </c>
      <c r="E54" s="30">
        <v>2000</v>
      </c>
      <c r="F54" s="31"/>
      <c r="G54" s="31"/>
      <c r="H54" s="120">
        <v>30.45</v>
      </c>
      <c r="I54" s="120">
        <v>27</v>
      </c>
      <c r="J54" s="120">
        <v>30</v>
      </c>
      <c r="K54" s="32"/>
    </row>
    <row r="55" spans="1:11" s="33" customFormat="1" ht="11.25" customHeight="1">
      <c r="A55" s="35" t="s">
        <v>43</v>
      </c>
      <c r="B55" s="29"/>
      <c r="C55" s="30">
        <v>26</v>
      </c>
      <c r="D55" s="30">
        <v>57</v>
      </c>
      <c r="E55" s="30">
        <v>114</v>
      </c>
      <c r="F55" s="31"/>
      <c r="G55" s="31"/>
      <c r="H55" s="120">
        <v>0.276</v>
      </c>
      <c r="I55" s="120">
        <v>0.797</v>
      </c>
      <c r="J55" s="120">
        <v>1.442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20"/>
      <c r="I56" s="120"/>
      <c r="J56" s="120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20"/>
      <c r="I57" s="120"/>
      <c r="J57" s="120"/>
      <c r="K57" s="32"/>
    </row>
    <row r="58" spans="1:11" s="33" customFormat="1" ht="11.25" customHeight="1">
      <c r="A58" s="35" t="s">
        <v>46</v>
      </c>
      <c r="B58" s="29"/>
      <c r="C58" s="30">
        <v>10</v>
      </c>
      <c r="D58" s="30">
        <v>11</v>
      </c>
      <c r="E58" s="30">
        <v>6</v>
      </c>
      <c r="F58" s="31"/>
      <c r="G58" s="31"/>
      <c r="H58" s="120">
        <v>0.14</v>
      </c>
      <c r="I58" s="120">
        <v>0.132</v>
      </c>
      <c r="J58" s="120">
        <v>0.072</v>
      </c>
      <c r="K58" s="32"/>
    </row>
    <row r="59" spans="1:11" s="42" customFormat="1" ht="11.25" customHeight="1">
      <c r="A59" s="36" t="s">
        <v>47</v>
      </c>
      <c r="B59" s="37"/>
      <c r="C59" s="38">
        <v>2136</v>
      </c>
      <c r="D59" s="38">
        <v>1868</v>
      </c>
      <c r="E59" s="38">
        <v>2120</v>
      </c>
      <c r="F59" s="39">
        <f>IF(D59&gt;0,100*E59/D59,0)</f>
        <v>113.49036402569592</v>
      </c>
      <c r="G59" s="40"/>
      <c r="H59" s="121">
        <v>30.866</v>
      </c>
      <c r="I59" s="122">
        <v>27.929000000000002</v>
      </c>
      <c r="J59" s="122">
        <v>31.514</v>
      </c>
      <c r="K59" s="41">
        <f>IF(I59&gt;0,100*J59/I59,0)</f>
        <v>112.83612016183895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0"/>
      <c r="I60" s="120"/>
      <c r="J60" s="120"/>
      <c r="K60" s="32"/>
    </row>
    <row r="61" spans="1:11" s="33" customFormat="1" ht="11.25" customHeight="1">
      <c r="A61" s="35" t="s">
        <v>48</v>
      </c>
      <c r="B61" s="29"/>
      <c r="C61" s="30">
        <v>2095</v>
      </c>
      <c r="D61" s="30">
        <v>1977</v>
      </c>
      <c r="E61" s="30">
        <v>1950</v>
      </c>
      <c r="F61" s="31"/>
      <c r="G61" s="31"/>
      <c r="H61" s="120">
        <v>42.948</v>
      </c>
      <c r="I61" s="120">
        <v>48.7</v>
      </c>
      <c r="J61" s="120">
        <v>40.25</v>
      </c>
      <c r="K61" s="32"/>
    </row>
    <row r="62" spans="1:11" s="33" customFormat="1" ht="11.25" customHeight="1">
      <c r="A62" s="35" t="s">
        <v>49</v>
      </c>
      <c r="B62" s="29"/>
      <c r="C62" s="30">
        <v>51</v>
      </c>
      <c r="D62" s="30">
        <v>75</v>
      </c>
      <c r="E62" s="30">
        <v>80</v>
      </c>
      <c r="F62" s="31"/>
      <c r="G62" s="31"/>
      <c r="H62" s="120">
        <v>1.097</v>
      </c>
      <c r="I62" s="120">
        <v>1.575</v>
      </c>
      <c r="J62" s="120">
        <v>1.575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20"/>
      <c r="I63" s="120"/>
      <c r="J63" s="120"/>
      <c r="K63" s="32"/>
    </row>
    <row r="64" spans="1:11" s="42" customFormat="1" ht="11.25" customHeight="1">
      <c r="A64" s="36" t="s">
        <v>51</v>
      </c>
      <c r="B64" s="37"/>
      <c r="C64" s="38">
        <v>2146</v>
      </c>
      <c r="D64" s="38">
        <v>2052</v>
      </c>
      <c r="E64" s="38">
        <v>2030</v>
      </c>
      <c r="F64" s="39">
        <f>IF(D64&gt;0,100*E64/D64,0)</f>
        <v>98.92787524366472</v>
      </c>
      <c r="G64" s="40"/>
      <c r="H64" s="121">
        <v>44.045</v>
      </c>
      <c r="I64" s="122">
        <v>50.275</v>
      </c>
      <c r="J64" s="122">
        <v>41.825</v>
      </c>
      <c r="K64" s="41">
        <f>IF(I64&gt;0,100*J64/I64,0)</f>
        <v>83.19244157135753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0"/>
      <c r="I65" s="120"/>
      <c r="J65" s="120"/>
      <c r="K65" s="32"/>
    </row>
    <row r="66" spans="1:11" s="42" customFormat="1" ht="11.25" customHeight="1">
      <c r="A66" s="36" t="s">
        <v>52</v>
      </c>
      <c r="B66" s="37"/>
      <c r="C66" s="38">
        <v>12001</v>
      </c>
      <c r="D66" s="38">
        <v>11049</v>
      </c>
      <c r="E66" s="38">
        <v>11900</v>
      </c>
      <c r="F66" s="39">
        <f>IF(D66&gt;0,100*E66/D66,0)</f>
        <v>107.70205448456873</v>
      </c>
      <c r="G66" s="40"/>
      <c r="H66" s="121">
        <v>213.366</v>
      </c>
      <c r="I66" s="122">
        <v>206.35</v>
      </c>
      <c r="J66" s="122">
        <v>208.25</v>
      </c>
      <c r="K66" s="41">
        <f>IF(I66&gt;0,100*J66/I66,0)</f>
        <v>100.92076568936274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0"/>
      <c r="I67" s="120"/>
      <c r="J67" s="120"/>
      <c r="K67" s="32"/>
    </row>
    <row r="68" spans="1:11" s="33" customFormat="1" ht="11.25" customHeight="1">
      <c r="A68" s="35" t="s">
        <v>53</v>
      </c>
      <c r="B68" s="29"/>
      <c r="C68" s="30">
        <v>2586</v>
      </c>
      <c r="D68" s="30">
        <v>2327</v>
      </c>
      <c r="E68" s="30">
        <v>2180</v>
      </c>
      <c r="F68" s="31"/>
      <c r="G68" s="31"/>
      <c r="H68" s="120">
        <v>29.946</v>
      </c>
      <c r="I68" s="120">
        <v>28.83</v>
      </c>
      <c r="J68" s="120">
        <v>30</v>
      </c>
      <c r="K68" s="32"/>
    </row>
    <row r="69" spans="1:11" s="33" customFormat="1" ht="11.25" customHeight="1">
      <c r="A69" s="35" t="s">
        <v>54</v>
      </c>
      <c r="B69" s="29"/>
      <c r="C69" s="30"/>
      <c r="D69" s="30">
        <v>1</v>
      </c>
      <c r="E69" s="30">
        <v>1</v>
      </c>
      <c r="F69" s="31"/>
      <c r="G69" s="31"/>
      <c r="H69" s="120"/>
      <c r="I69" s="120">
        <v>0.012</v>
      </c>
      <c r="J69" s="120">
        <v>0.012</v>
      </c>
      <c r="K69" s="32"/>
    </row>
    <row r="70" spans="1:11" s="42" customFormat="1" ht="11.25" customHeight="1">
      <c r="A70" s="36" t="s">
        <v>55</v>
      </c>
      <c r="B70" s="37"/>
      <c r="C70" s="38">
        <v>2586</v>
      </c>
      <c r="D70" s="38">
        <v>2328</v>
      </c>
      <c r="E70" s="38">
        <v>2181</v>
      </c>
      <c r="F70" s="39">
        <f>IF(D70&gt;0,100*E70/D70,0)</f>
        <v>93.68556701030928</v>
      </c>
      <c r="G70" s="40"/>
      <c r="H70" s="121">
        <v>29.946</v>
      </c>
      <c r="I70" s="122">
        <v>28.842</v>
      </c>
      <c r="J70" s="122">
        <v>30.012</v>
      </c>
      <c r="K70" s="41">
        <f>IF(I70&gt;0,100*J70/I70,0)</f>
        <v>104.05658414811732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0"/>
      <c r="I71" s="120"/>
      <c r="J71" s="120"/>
      <c r="K71" s="32"/>
    </row>
    <row r="72" spans="1:11" s="33" customFormat="1" ht="11.25" customHeight="1">
      <c r="A72" s="35" t="s">
        <v>56</v>
      </c>
      <c r="B72" s="29"/>
      <c r="C72" s="30">
        <v>383</v>
      </c>
      <c r="D72" s="30">
        <v>410</v>
      </c>
      <c r="E72" s="30">
        <v>570</v>
      </c>
      <c r="F72" s="31"/>
      <c r="G72" s="31"/>
      <c r="H72" s="120">
        <v>9.781</v>
      </c>
      <c r="I72" s="120">
        <v>10.39</v>
      </c>
      <c r="J72" s="120">
        <v>14.894</v>
      </c>
      <c r="K72" s="32"/>
    </row>
    <row r="73" spans="1:11" s="33" customFormat="1" ht="11.25" customHeight="1">
      <c r="A73" s="35" t="s">
        <v>57</v>
      </c>
      <c r="B73" s="29"/>
      <c r="C73" s="30">
        <v>475</v>
      </c>
      <c r="D73" s="30">
        <v>350</v>
      </c>
      <c r="E73" s="30">
        <v>390</v>
      </c>
      <c r="F73" s="31"/>
      <c r="G73" s="31"/>
      <c r="H73" s="120">
        <v>18.478</v>
      </c>
      <c r="I73" s="120">
        <v>7.25</v>
      </c>
      <c r="J73" s="120">
        <v>7.25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20"/>
      <c r="I74" s="120"/>
      <c r="J74" s="120"/>
      <c r="K74" s="32"/>
    </row>
    <row r="75" spans="1:11" s="33" customFormat="1" ht="11.25" customHeight="1">
      <c r="A75" s="35" t="s">
        <v>59</v>
      </c>
      <c r="B75" s="29"/>
      <c r="C75" s="30">
        <v>914</v>
      </c>
      <c r="D75" s="30">
        <v>1325</v>
      </c>
      <c r="E75" s="30">
        <v>1324</v>
      </c>
      <c r="F75" s="31"/>
      <c r="G75" s="31"/>
      <c r="H75" s="120">
        <v>17.65</v>
      </c>
      <c r="I75" s="120">
        <v>25.065</v>
      </c>
      <c r="J75" s="120">
        <v>25.06525</v>
      </c>
      <c r="K75" s="32"/>
    </row>
    <row r="76" spans="1:11" s="33" customFormat="1" ht="11.25" customHeight="1">
      <c r="A76" s="35" t="s">
        <v>60</v>
      </c>
      <c r="B76" s="29"/>
      <c r="C76" s="30">
        <v>5</v>
      </c>
      <c r="D76" s="30">
        <v>3</v>
      </c>
      <c r="E76" s="30">
        <v>5</v>
      </c>
      <c r="F76" s="31"/>
      <c r="G76" s="31"/>
      <c r="H76" s="120">
        <v>0.082</v>
      </c>
      <c r="I76" s="120">
        <v>0.095</v>
      </c>
      <c r="J76" s="120">
        <v>0.065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20"/>
      <c r="I77" s="120"/>
      <c r="J77" s="120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20"/>
      <c r="I78" s="120"/>
      <c r="J78" s="120"/>
      <c r="K78" s="32"/>
    </row>
    <row r="79" spans="1:11" s="33" customFormat="1" ht="11.25" customHeight="1">
      <c r="A79" s="35" t="s">
        <v>63</v>
      </c>
      <c r="B79" s="29"/>
      <c r="C79" s="30">
        <v>20</v>
      </c>
      <c r="D79" s="30">
        <v>50</v>
      </c>
      <c r="E79" s="30">
        <v>50</v>
      </c>
      <c r="F79" s="31"/>
      <c r="G79" s="31"/>
      <c r="H79" s="120">
        <v>0.235</v>
      </c>
      <c r="I79" s="120">
        <v>0.6</v>
      </c>
      <c r="J79" s="120">
        <v>0.6</v>
      </c>
      <c r="K79" s="32"/>
    </row>
    <row r="80" spans="1:11" s="42" customFormat="1" ht="11.25" customHeight="1">
      <c r="A80" s="43" t="s">
        <v>64</v>
      </c>
      <c r="B80" s="37"/>
      <c r="C80" s="38">
        <v>1797</v>
      </c>
      <c r="D80" s="38">
        <v>2138</v>
      </c>
      <c r="E80" s="38">
        <v>2339</v>
      </c>
      <c r="F80" s="39">
        <f>IF(D80&gt;0,100*E80/D80,0)</f>
        <v>109.40130963517306</v>
      </c>
      <c r="G80" s="40"/>
      <c r="H80" s="121">
        <v>46.226</v>
      </c>
      <c r="I80" s="122">
        <v>43.4</v>
      </c>
      <c r="J80" s="122">
        <v>47.874249999999996</v>
      </c>
      <c r="K80" s="41">
        <f>IF(I80&gt;0,100*J80/I80,0)</f>
        <v>110.309331797235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0"/>
      <c r="I81" s="120"/>
      <c r="J81" s="120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20"/>
      <c r="I82" s="120"/>
      <c r="J82" s="120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20"/>
      <c r="I83" s="120"/>
      <c r="J83" s="120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1"/>
      <c r="I84" s="122"/>
      <c r="J84" s="12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0"/>
      <c r="I85" s="120"/>
      <c r="J85" s="12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3"/>
      <c r="I86" s="124"/>
      <c r="J86" s="124"/>
      <c r="K86" s="50"/>
    </row>
    <row r="87" spans="1:11" s="42" customFormat="1" ht="11.25" customHeight="1">
      <c r="A87" s="51" t="s">
        <v>68</v>
      </c>
      <c r="B87" s="52"/>
      <c r="C87" s="53">
        <v>26612</v>
      </c>
      <c r="D87" s="53">
        <v>25599</v>
      </c>
      <c r="E87" s="53">
        <v>27286</v>
      </c>
      <c r="F87" s="54">
        <f>IF(D87&gt;0,100*E87/D87,0)</f>
        <v>106.59010117582719</v>
      </c>
      <c r="G87" s="40"/>
      <c r="H87" s="125">
        <v>445.884</v>
      </c>
      <c r="I87" s="126">
        <v>452.1719999999999</v>
      </c>
      <c r="J87" s="126">
        <v>467.02425000000005</v>
      </c>
      <c r="K87" s="54">
        <f>IF(I87&gt;0,100*J87/I87,0)</f>
        <v>103.28464610811818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3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="70" zoomScaleNormal="90" zoomScaleSheetLayoutView="70" zoomScalePageLayoutView="0" workbookViewId="0" topLeftCell="A1">
      <selection activeCell="M76" sqref="M76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200" t="s">
        <v>70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4" t="s">
        <v>3</v>
      </c>
      <c r="D4" s="195"/>
      <c r="E4" s="195"/>
      <c r="F4" s="196"/>
      <c r="G4" s="9"/>
      <c r="H4" s="197" t="s">
        <v>4</v>
      </c>
      <c r="I4" s="198"/>
      <c r="J4" s="198"/>
      <c r="K4" s="19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254</v>
      </c>
      <c r="D7" s="21" t="s">
        <v>7</v>
      </c>
      <c r="E7" s="21">
        <v>2</v>
      </c>
      <c r="F7" s="22" t="str">
        <f>CONCATENATE(D6,"=100")</f>
        <v>2016=100</v>
      </c>
      <c r="G7" s="23"/>
      <c r="H7" s="20" t="s">
        <v>254</v>
      </c>
      <c r="I7" s="21" t="s">
        <v>7</v>
      </c>
      <c r="J7" s="21">
        <v>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39</v>
      </c>
      <c r="D9" s="30">
        <v>22</v>
      </c>
      <c r="E9" s="30">
        <v>23</v>
      </c>
      <c r="F9" s="31"/>
      <c r="G9" s="31"/>
      <c r="H9" s="120">
        <v>2.975</v>
      </c>
      <c r="I9" s="120">
        <v>1.677</v>
      </c>
      <c r="J9" s="120">
        <v>1.61</v>
      </c>
      <c r="K9" s="32"/>
    </row>
    <row r="10" spans="1:11" s="33" customFormat="1" ht="11.25" customHeight="1">
      <c r="A10" s="35" t="s">
        <v>9</v>
      </c>
      <c r="B10" s="29"/>
      <c r="C10" s="30">
        <v>22</v>
      </c>
      <c r="D10" s="30">
        <v>20</v>
      </c>
      <c r="E10" s="30">
        <v>21</v>
      </c>
      <c r="F10" s="31"/>
      <c r="G10" s="31"/>
      <c r="H10" s="120">
        <v>1.782</v>
      </c>
      <c r="I10" s="120">
        <v>1.59</v>
      </c>
      <c r="J10" s="120">
        <v>1.455</v>
      </c>
      <c r="K10" s="32"/>
    </row>
    <row r="11" spans="1:11" s="33" customFormat="1" ht="11.25" customHeight="1">
      <c r="A11" s="28" t="s">
        <v>10</v>
      </c>
      <c r="B11" s="29"/>
      <c r="C11" s="30">
        <v>22</v>
      </c>
      <c r="D11" s="30">
        <v>22</v>
      </c>
      <c r="E11" s="30">
        <v>22</v>
      </c>
      <c r="F11" s="31"/>
      <c r="G11" s="31"/>
      <c r="H11" s="120">
        <v>1.1</v>
      </c>
      <c r="I11" s="120">
        <v>1.1</v>
      </c>
      <c r="J11" s="120">
        <v>1.32</v>
      </c>
      <c r="K11" s="32"/>
    </row>
    <row r="12" spans="1:11" s="33" customFormat="1" ht="11.25" customHeight="1">
      <c r="A12" s="35" t="s">
        <v>11</v>
      </c>
      <c r="B12" s="29"/>
      <c r="C12" s="30">
        <v>23</v>
      </c>
      <c r="D12" s="30">
        <v>22</v>
      </c>
      <c r="E12" s="30">
        <v>21</v>
      </c>
      <c r="F12" s="31"/>
      <c r="G12" s="31"/>
      <c r="H12" s="120">
        <v>1.419</v>
      </c>
      <c r="I12" s="120">
        <v>1.2</v>
      </c>
      <c r="J12" s="120">
        <v>1.37</v>
      </c>
      <c r="K12" s="32"/>
    </row>
    <row r="13" spans="1:11" s="42" customFormat="1" ht="11.25" customHeight="1">
      <c r="A13" s="36" t="s">
        <v>12</v>
      </c>
      <c r="B13" s="37"/>
      <c r="C13" s="38">
        <v>106</v>
      </c>
      <c r="D13" s="38">
        <v>86</v>
      </c>
      <c r="E13" s="38">
        <v>87</v>
      </c>
      <c r="F13" s="39">
        <f>IF(D13&gt;0,100*E13/D13,0)</f>
        <v>101.16279069767442</v>
      </c>
      <c r="G13" s="40"/>
      <c r="H13" s="121">
        <v>7.276</v>
      </c>
      <c r="I13" s="122">
        <v>5.567000000000001</v>
      </c>
      <c r="J13" s="122">
        <v>5.755</v>
      </c>
      <c r="K13" s="41">
        <f>IF(I13&gt;0,100*J13/I13,0)</f>
        <v>103.3770432908209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0"/>
      <c r="I14" s="120"/>
      <c r="J14" s="120"/>
      <c r="K14" s="32"/>
    </row>
    <row r="15" spans="1:11" s="42" customFormat="1" ht="11.25" customHeight="1">
      <c r="A15" s="36" t="s">
        <v>13</v>
      </c>
      <c r="B15" s="37"/>
      <c r="C15" s="38">
        <v>20</v>
      </c>
      <c r="D15" s="38">
        <v>18</v>
      </c>
      <c r="E15" s="38">
        <v>40</v>
      </c>
      <c r="F15" s="39">
        <f>IF(D15&gt;0,100*E15/D15,0)</f>
        <v>222.22222222222223</v>
      </c>
      <c r="G15" s="40"/>
      <c r="H15" s="121">
        <v>0.425</v>
      </c>
      <c r="I15" s="122">
        <v>0.425</v>
      </c>
      <c r="J15" s="122">
        <v>0.77</v>
      </c>
      <c r="K15" s="41">
        <f>IF(I15&gt;0,100*J15/I15,0)</f>
        <v>181.1764705882353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0"/>
      <c r="I16" s="120"/>
      <c r="J16" s="120"/>
      <c r="K16" s="32"/>
    </row>
    <row r="17" spans="1:11" s="42" customFormat="1" ht="11.25" customHeight="1">
      <c r="A17" s="36" t="s">
        <v>14</v>
      </c>
      <c r="B17" s="37"/>
      <c r="C17" s="38"/>
      <c r="D17" s="38">
        <v>1</v>
      </c>
      <c r="E17" s="38"/>
      <c r="F17" s="39"/>
      <c r="G17" s="40"/>
      <c r="H17" s="121"/>
      <c r="I17" s="122">
        <v>0.02</v>
      </c>
      <c r="J17" s="12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0"/>
      <c r="I18" s="120"/>
      <c r="J18" s="120"/>
      <c r="K18" s="32"/>
    </row>
    <row r="19" spans="1:11" s="33" customFormat="1" ht="11.25" customHeight="1">
      <c r="A19" s="28" t="s">
        <v>15</v>
      </c>
      <c r="B19" s="29"/>
      <c r="C19" s="30">
        <v>3</v>
      </c>
      <c r="D19" s="30">
        <v>3</v>
      </c>
      <c r="E19" s="30">
        <v>3</v>
      </c>
      <c r="F19" s="31"/>
      <c r="G19" s="31"/>
      <c r="H19" s="120">
        <v>0.101</v>
      </c>
      <c r="I19" s="120">
        <v>0.096</v>
      </c>
      <c r="J19" s="120">
        <v>0.096</v>
      </c>
      <c r="K19" s="32"/>
    </row>
    <row r="20" spans="1:11" s="33" customFormat="1" ht="11.25" customHeight="1">
      <c r="A20" s="35" t="s">
        <v>16</v>
      </c>
      <c r="B20" s="29"/>
      <c r="C20" s="30">
        <v>6</v>
      </c>
      <c r="D20" s="30">
        <v>6</v>
      </c>
      <c r="E20" s="30">
        <v>6</v>
      </c>
      <c r="F20" s="31"/>
      <c r="G20" s="31"/>
      <c r="H20" s="120">
        <v>0.102</v>
      </c>
      <c r="I20" s="120">
        <v>0.096</v>
      </c>
      <c r="J20" s="120">
        <v>0.096</v>
      </c>
      <c r="K20" s="32"/>
    </row>
    <row r="21" spans="1:11" s="33" customFormat="1" ht="11.25" customHeight="1">
      <c r="A21" s="35" t="s">
        <v>17</v>
      </c>
      <c r="B21" s="29"/>
      <c r="C21" s="30">
        <v>40</v>
      </c>
      <c r="D21" s="30">
        <v>20</v>
      </c>
      <c r="E21" s="30">
        <v>20</v>
      </c>
      <c r="F21" s="31"/>
      <c r="G21" s="31"/>
      <c r="H21" s="120">
        <v>0.786</v>
      </c>
      <c r="I21" s="120">
        <v>0.39</v>
      </c>
      <c r="J21" s="120">
        <v>0.39</v>
      </c>
      <c r="K21" s="32"/>
    </row>
    <row r="22" spans="1:11" s="42" customFormat="1" ht="11.25" customHeight="1">
      <c r="A22" s="36" t="s">
        <v>18</v>
      </c>
      <c r="B22" s="37"/>
      <c r="C22" s="38">
        <v>49</v>
      </c>
      <c r="D22" s="38">
        <v>29</v>
      </c>
      <c r="E22" s="38">
        <v>29</v>
      </c>
      <c r="F22" s="39">
        <f>IF(D22&gt;0,100*E22/D22,0)</f>
        <v>100</v>
      </c>
      <c r="G22" s="40"/>
      <c r="H22" s="121">
        <v>0.9890000000000001</v>
      </c>
      <c r="I22" s="122">
        <v>0.5820000000000001</v>
      </c>
      <c r="J22" s="122">
        <v>0.5820000000000001</v>
      </c>
      <c r="K22" s="41">
        <f>IF(I22&gt;0,100*J22/I22,0)</f>
        <v>100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0"/>
      <c r="I23" s="120"/>
      <c r="J23" s="120"/>
      <c r="K23" s="32"/>
    </row>
    <row r="24" spans="1:11" s="42" customFormat="1" ht="11.25" customHeight="1">
      <c r="A24" s="36" t="s">
        <v>19</v>
      </c>
      <c r="B24" s="37"/>
      <c r="C24" s="38">
        <v>109</v>
      </c>
      <c r="D24" s="38">
        <v>90</v>
      </c>
      <c r="E24" s="38">
        <v>100</v>
      </c>
      <c r="F24" s="39">
        <f>IF(D24&gt;0,100*E24/D24,0)</f>
        <v>111.11111111111111</v>
      </c>
      <c r="G24" s="40"/>
      <c r="H24" s="121">
        <v>9.301</v>
      </c>
      <c r="I24" s="122">
        <v>8.888</v>
      </c>
      <c r="J24" s="122">
        <v>8</v>
      </c>
      <c r="K24" s="41">
        <f>IF(I24&gt;0,100*J24/I24,0)</f>
        <v>90.00900090009002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0"/>
      <c r="I25" s="120"/>
      <c r="J25" s="120"/>
      <c r="K25" s="32"/>
    </row>
    <row r="26" spans="1:11" s="42" customFormat="1" ht="11.25" customHeight="1">
      <c r="A26" s="36" t="s">
        <v>20</v>
      </c>
      <c r="B26" s="37"/>
      <c r="C26" s="38">
        <v>23</v>
      </c>
      <c r="D26" s="38">
        <v>22</v>
      </c>
      <c r="E26" s="38">
        <v>22</v>
      </c>
      <c r="F26" s="39">
        <f>IF(D26&gt;0,100*E26/D26,0)</f>
        <v>100</v>
      </c>
      <c r="G26" s="40"/>
      <c r="H26" s="121">
        <v>0.98</v>
      </c>
      <c r="I26" s="122">
        <v>0.95</v>
      </c>
      <c r="J26" s="122">
        <v>0.95</v>
      </c>
      <c r="K26" s="41">
        <f>IF(I26&gt;0,100*J26/I26,0)</f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0"/>
      <c r="I27" s="120"/>
      <c r="J27" s="120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>
        <v>4</v>
      </c>
      <c r="F28" s="31"/>
      <c r="G28" s="31"/>
      <c r="H28" s="120"/>
      <c r="I28" s="120"/>
      <c r="J28" s="120">
        <v>0.14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20"/>
      <c r="I29" s="120"/>
      <c r="J29" s="120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20"/>
      <c r="I30" s="120"/>
      <c r="J30" s="120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>
        <v>4</v>
      </c>
      <c r="F31" s="39"/>
      <c r="G31" s="40"/>
      <c r="H31" s="121"/>
      <c r="I31" s="122"/>
      <c r="J31" s="122">
        <v>0.14</v>
      </c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0"/>
      <c r="I32" s="120"/>
      <c r="J32" s="120"/>
      <c r="K32" s="32"/>
    </row>
    <row r="33" spans="1:11" s="33" customFormat="1" ht="11.25" customHeight="1">
      <c r="A33" s="35" t="s">
        <v>25</v>
      </c>
      <c r="B33" s="29"/>
      <c r="C33" s="30">
        <v>84</v>
      </c>
      <c r="D33" s="30">
        <v>80</v>
      </c>
      <c r="E33" s="30">
        <v>80</v>
      </c>
      <c r="F33" s="31"/>
      <c r="G33" s="31"/>
      <c r="H33" s="120">
        <v>3.984</v>
      </c>
      <c r="I33" s="120">
        <v>3.8</v>
      </c>
      <c r="J33" s="120"/>
      <c r="K33" s="32"/>
    </row>
    <row r="34" spans="1:11" s="33" customFormat="1" ht="11.25" customHeight="1">
      <c r="A34" s="35" t="s">
        <v>26</v>
      </c>
      <c r="B34" s="29"/>
      <c r="C34" s="30">
        <v>25</v>
      </c>
      <c r="D34" s="30">
        <v>24</v>
      </c>
      <c r="E34" s="30">
        <v>40</v>
      </c>
      <c r="F34" s="31"/>
      <c r="G34" s="31"/>
      <c r="H34" s="120">
        <v>0.7</v>
      </c>
      <c r="I34" s="120">
        <v>0.71</v>
      </c>
      <c r="J34" s="120">
        <v>1.1</v>
      </c>
      <c r="K34" s="32"/>
    </row>
    <row r="35" spans="1:11" s="33" customFormat="1" ht="11.25" customHeight="1">
      <c r="A35" s="35" t="s">
        <v>27</v>
      </c>
      <c r="B35" s="29"/>
      <c r="C35" s="30">
        <v>11</v>
      </c>
      <c r="D35" s="30">
        <v>10</v>
      </c>
      <c r="E35" s="30">
        <v>20</v>
      </c>
      <c r="F35" s="31"/>
      <c r="G35" s="31"/>
      <c r="H35" s="120">
        <v>0.295</v>
      </c>
      <c r="I35" s="120">
        <v>0.27</v>
      </c>
      <c r="J35" s="120">
        <v>0.55</v>
      </c>
      <c r="K35" s="32"/>
    </row>
    <row r="36" spans="1:11" s="33" customFormat="1" ht="11.25" customHeight="1">
      <c r="A36" s="35" t="s">
        <v>28</v>
      </c>
      <c r="B36" s="29"/>
      <c r="C36" s="30">
        <v>182</v>
      </c>
      <c r="D36" s="30">
        <v>182</v>
      </c>
      <c r="E36" s="30">
        <v>144</v>
      </c>
      <c r="F36" s="31"/>
      <c r="G36" s="31"/>
      <c r="H36" s="120">
        <v>5.512</v>
      </c>
      <c r="I36" s="120">
        <v>5.512</v>
      </c>
      <c r="J36" s="120">
        <v>4.361</v>
      </c>
      <c r="K36" s="32"/>
    </row>
    <row r="37" spans="1:11" s="42" customFormat="1" ht="11.25" customHeight="1">
      <c r="A37" s="36" t="s">
        <v>29</v>
      </c>
      <c r="B37" s="37"/>
      <c r="C37" s="38">
        <v>302</v>
      </c>
      <c r="D37" s="38">
        <v>296</v>
      </c>
      <c r="E37" s="38">
        <v>284</v>
      </c>
      <c r="F37" s="39">
        <f>IF(D37&gt;0,100*E37/D37,0)</f>
        <v>95.94594594594595</v>
      </c>
      <c r="G37" s="40"/>
      <c r="H37" s="121">
        <v>10.491</v>
      </c>
      <c r="I37" s="122">
        <v>10.291999999999998</v>
      </c>
      <c r="J37" s="12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0"/>
      <c r="I38" s="120"/>
      <c r="J38" s="120"/>
      <c r="K38" s="32"/>
    </row>
    <row r="39" spans="1:11" s="42" customFormat="1" ht="11.25" customHeight="1">
      <c r="A39" s="36" t="s">
        <v>30</v>
      </c>
      <c r="B39" s="37"/>
      <c r="C39" s="38">
        <v>103</v>
      </c>
      <c r="D39" s="38">
        <v>100</v>
      </c>
      <c r="E39" s="38">
        <v>120</v>
      </c>
      <c r="F39" s="39">
        <f>IF(D39&gt;0,100*E39/D39,0)</f>
        <v>120</v>
      </c>
      <c r="G39" s="40"/>
      <c r="H39" s="121">
        <v>2.669</v>
      </c>
      <c r="I39" s="122">
        <v>2.6</v>
      </c>
      <c r="J39" s="122">
        <v>3.2</v>
      </c>
      <c r="K39" s="41">
        <f>IF(I39&gt;0,100*J39/I39,0)</f>
        <v>123.07692307692307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0"/>
      <c r="I40" s="120"/>
      <c r="J40" s="120"/>
      <c r="K40" s="32"/>
    </row>
    <row r="41" spans="1:11" s="33" customFormat="1" ht="11.25" customHeight="1">
      <c r="A41" s="28" t="s">
        <v>31</v>
      </c>
      <c r="B41" s="29"/>
      <c r="C41" s="30">
        <v>1</v>
      </c>
      <c r="D41" s="30"/>
      <c r="E41" s="30"/>
      <c r="F41" s="31"/>
      <c r="G41" s="31"/>
      <c r="H41" s="120">
        <v>0.021</v>
      </c>
      <c r="I41" s="120"/>
      <c r="J41" s="120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20"/>
      <c r="I42" s="120"/>
      <c r="J42" s="120"/>
      <c r="K42" s="32"/>
    </row>
    <row r="43" spans="1:11" s="33" customFormat="1" ht="11.25" customHeight="1">
      <c r="A43" s="35" t="s">
        <v>33</v>
      </c>
      <c r="B43" s="29"/>
      <c r="C43" s="30">
        <v>6</v>
      </c>
      <c r="D43" s="30"/>
      <c r="E43" s="30">
        <v>6</v>
      </c>
      <c r="F43" s="31"/>
      <c r="G43" s="31"/>
      <c r="H43" s="120">
        <v>0.15</v>
      </c>
      <c r="I43" s="120"/>
      <c r="J43" s="120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20"/>
      <c r="I44" s="120"/>
      <c r="J44" s="120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>
        <v>2</v>
      </c>
      <c r="F45" s="31"/>
      <c r="G45" s="31"/>
      <c r="H45" s="120"/>
      <c r="I45" s="120"/>
      <c r="J45" s="120"/>
      <c r="K45" s="32"/>
    </row>
    <row r="46" spans="1:11" s="33" customFormat="1" ht="11.25" customHeight="1">
      <c r="A46" s="35" t="s">
        <v>36</v>
      </c>
      <c r="B46" s="29"/>
      <c r="C46" s="30">
        <v>24</v>
      </c>
      <c r="D46" s="30">
        <v>16</v>
      </c>
      <c r="E46" s="30">
        <v>16</v>
      </c>
      <c r="F46" s="31"/>
      <c r="G46" s="31"/>
      <c r="H46" s="120">
        <v>0.6</v>
      </c>
      <c r="I46" s="120">
        <v>0.4</v>
      </c>
      <c r="J46" s="120"/>
      <c r="K46" s="32"/>
    </row>
    <row r="47" spans="1:11" s="33" customFormat="1" ht="11.25" customHeight="1">
      <c r="A47" s="35" t="s">
        <v>37</v>
      </c>
      <c r="B47" s="29"/>
      <c r="C47" s="30">
        <v>11</v>
      </c>
      <c r="D47" s="30">
        <v>8</v>
      </c>
      <c r="E47" s="30">
        <v>8</v>
      </c>
      <c r="F47" s="31"/>
      <c r="G47" s="31"/>
      <c r="H47" s="120">
        <v>0.495</v>
      </c>
      <c r="I47" s="120">
        <v>0.28</v>
      </c>
      <c r="J47" s="120"/>
      <c r="K47" s="32"/>
    </row>
    <row r="48" spans="1:11" s="33" customFormat="1" ht="11.25" customHeight="1">
      <c r="A48" s="35" t="s">
        <v>38</v>
      </c>
      <c r="B48" s="29"/>
      <c r="C48" s="30">
        <v>12</v>
      </c>
      <c r="D48" s="30">
        <v>12</v>
      </c>
      <c r="E48" s="30">
        <v>12</v>
      </c>
      <c r="F48" s="31"/>
      <c r="G48" s="31"/>
      <c r="H48" s="120">
        <v>0.276</v>
      </c>
      <c r="I48" s="120">
        <v>0.276</v>
      </c>
      <c r="J48" s="120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20"/>
      <c r="I49" s="120"/>
      <c r="J49" s="120"/>
      <c r="K49" s="32"/>
    </row>
    <row r="50" spans="1:11" s="42" customFormat="1" ht="11.25" customHeight="1">
      <c r="A50" s="43" t="s">
        <v>40</v>
      </c>
      <c r="B50" s="37"/>
      <c r="C50" s="38">
        <v>54</v>
      </c>
      <c r="D50" s="38">
        <v>36</v>
      </c>
      <c r="E50" s="38">
        <v>44</v>
      </c>
      <c r="F50" s="39">
        <f>IF(D50&gt;0,100*E50/D50,0)</f>
        <v>122.22222222222223</v>
      </c>
      <c r="G50" s="40"/>
      <c r="H50" s="121">
        <v>1.542</v>
      </c>
      <c r="I50" s="122">
        <v>0.9560000000000001</v>
      </c>
      <c r="J50" s="12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0"/>
      <c r="I51" s="120"/>
      <c r="J51" s="120"/>
      <c r="K51" s="32"/>
    </row>
    <row r="52" spans="1:11" s="42" customFormat="1" ht="11.25" customHeight="1">
      <c r="A52" s="36" t="s">
        <v>41</v>
      </c>
      <c r="B52" s="37"/>
      <c r="C52" s="38">
        <v>12</v>
      </c>
      <c r="D52" s="38">
        <v>12</v>
      </c>
      <c r="E52" s="38">
        <v>12</v>
      </c>
      <c r="F52" s="39">
        <f>IF(D52&gt;0,100*E52/D52,0)</f>
        <v>100</v>
      </c>
      <c r="G52" s="40"/>
      <c r="H52" s="121">
        <v>0.36</v>
      </c>
      <c r="I52" s="122">
        <v>0.36</v>
      </c>
      <c r="J52" s="122">
        <v>0.36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0"/>
      <c r="I53" s="120"/>
      <c r="J53" s="120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20"/>
      <c r="I54" s="120"/>
      <c r="J54" s="120"/>
      <c r="K54" s="32"/>
    </row>
    <row r="55" spans="1:11" s="33" customFormat="1" ht="11.25" customHeight="1">
      <c r="A55" s="35" t="s">
        <v>43</v>
      </c>
      <c r="B55" s="29"/>
      <c r="C55" s="30">
        <v>39</v>
      </c>
      <c r="D55" s="30">
        <v>27</v>
      </c>
      <c r="E55" s="30">
        <v>27</v>
      </c>
      <c r="F55" s="31"/>
      <c r="G55" s="31"/>
      <c r="H55" s="120">
        <v>0.975</v>
      </c>
      <c r="I55" s="120">
        <v>0.77</v>
      </c>
      <c r="J55" s="120">
        <v>0.77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20"/>
      <c r="I56" s="120"/>
      <c r="J56" s="120"/>
      <c r="K56" s="32"/>
    </row>
    <row r="57" spans="1:11" s="33" customFormat="1" ht="11.25" customHeight="1">
      <c r="A57" s="35" t="s">
        <v>45</v>
      </c>
      <c r="B57" s="29"/>
      <c r="C57" s="30">
        <v>2</v>
      </c>
      <c r="D57" s="30">
        <v>4</v>
      </c>
      <c r="E57" s="30">
        <v>4</v>
      </c>
      <c r="F57" s="31"/>
      <c r="G57" s="31"/>
      <c r="H57" s="120">
        <v>0.04</v>
      </c>
      <c r="I57" s="120">
        <v>0.16</v>
      </c>
      <c r="J57" s="120">
        <v>0.16</v>
      </c>
      <c r="K57" s="32"/>
    </row>
    <row r="58" spans="1:11" s="33" customFormat="1" ht="11.25" customHeight="1">
      <c r="A58" s="35" t="s">
        <v>46</v>
      </c>
      <c r="B58" s="29"/>
      <c r="C58" s="30">
        <v>45</v>
      </c>
      <c r="D58" s="30">
        <v>26</v>
      </c>
      <c r="E58" s="30">
        <v>22</v>
      </c>
      <c r="F58" s="31"/>
      <c r="G58" s="31"/>
      <c r="H58" s="120">
        <v>1.125</v>
      </c>
      <c r="I58" s="120">
        <v>0.582</v>
      </c>
      <c r="J58" s="120">
        <v>0.559</v>
      </c>
      <c r="K58" s="32"/>
    </row>
    <row r="59" spans="1:11" s="42" customFormat="1" ht="11.25" customHeight="1">
      <c r="A59" s="36" t="s">
        <v>47</v>
      </c>
      <c r="B59" s="37"/>
      <c r="C59" s="38">
        <v>86</v>
      </c>
      <c r="D59" s="38">
        <v>57</v>
      </c>
      <c r="E59" s="38">
        <v>53</v>
      </c>
      <c r="F59" s="39">
        <f>IF(D59&gt;0,100*E59/D59,0)</f>
        <v>92.98245614035088</v>
      </c>
      <c r="G59" s="40"/>
      <c r="H59" s="121">
        <v>2.14</v>
      </c>
      <c r="I59" s="122">
        <v>1.512</v>
      </c>
      <c r="J59" s="122">
        <v>1.489</v>
      </c>
      <c r="K59" s="41">
        <f>IF(I59&gt;0,100*J59/I59,0)</f>
        <v>98.47883597883599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0"/>
      <c r="I60" s="120"/>
      <c r="J60" s="120"/>
      <c r="K60" s="32"/>
    </row>
    <row r="61" spans="1:11" s="33" customFormat="1" ht="11.25" customHeight="1">
      <c r="A61" s="35" t="s">
        <v>48</v>
      </c>
      <c r="B61" s="29"/>
      <c r="C61" s="30">
        <v>109</v>
      </c>
      <c r="D61" s="30">
        <v>110</v>
      </c>
      <c r="E61" s="30">
        <v>110</v>
      </c>
      <c r="F61" s="31"/>
      <c r="G61" s="31"/>
      <c r="H61" s="120">
        <v>6.085</v>
      </c>
      <c r="I61" s="120">
        <v>6.15</v>
      </c>
      <c r="J61" s="120">
        <v>6.15</v>
      </c>
      <c r="K61" s="32"/>
    </row>
    <row r="62" spans="1:11" s="33" customFormat="1" ht="11.25" customHeight="1">
      <c r="A62" s="35" t="s">
        <v>49</v>
      </c>
      <c r="B62" s="29"/>
      <c r="C62" s="30">
        <v>76</v>
      </c>
      <c r="D62" s="30">
        <v>76</v>
      </c>
      <c r="E62" s="30">
        <v>80</v>
      </c>
      <c r="F62" s="31"/>
      <c r="G62" s="31"/>
      <c r="H62" s="120">
        <v>2.23</v>
      </c>
      <c r="I62" s="120">
        <v>2.23</v>
      </c>
      <c r="J62" s="120">
        <v>2.347</v>
      </c>
      <c r="K62" s="32"/>
    </row>
    <row r="63" spans="1:11" s="33" customFormat="1" ht="11.25" customHeight="1">
      <c r="A63" s="35" t="s">
        <v>50</v>
      </c>
      <c r="B63" s="29"/>
      <c r="C63" s="30">
        <v>188</v>
      </c>
      <c r="D63" s="30">
        <v>189</v>
      </c>
      <c r="E63" s="30">
        <v>206</v>
      </c>
      <c r="F63" s="31"/>
      <c r="G63" s="31"/>
      <c r="H63" s="120">
        <v>5.9</v>
      </c>
      <c r="I63" s="120">
        <v>6.18</v>
      </c>
      <c r="J63" s="120">
        <v>6.18</v>
      </c>
      <c r="K63" s="32"/>
    </row>
    <row r="64" spans="1:11" s="42" customFormat="1" ht="11.25" customHeight="1">
      <c r="A64" s="36" t="s">
        <v>51</v>
      </c>
      <c r="B64" s="37"/>
      <c r="C64" s="38">
        <v>373</v>
      </c>
      <c r="D64" s="38">
        <v>375</v>
      </c>
      <c r="E64" s="38">
        <v>396</v>
      </c>
      <c r="F64" s="39">
        <f>IF(D64&gt;0,100*E64/D64,0)</f>
        <v>105.6</v>
      </c>
      <c r="G64" s="40"/>
      <c r="H64" s="121">
        <v>14.215</v>
      </c>
      <c r="I64" s="122">
        <v>14.56</v>
      </c>
      <c r="J64" s="122">
        <v>14.677</v>
      </c>
      <c r="K64" s="41">
        <f>IF(I64&gt;0,100*J64/I64,0)</f>
        <v>100.80357142857143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0"/>
      <c r="I65" s="120"/>
      <c r="J65" s="120"/>
      <c r="K65" s="32"/>
    </row>
    <row r="66" spans="1:11" s="42" customFormat="1" ht="11.25" customHeight="1">
      <c r="A66" s="36" t="s">
        <v>52</v>
      </c>
      <c r="B66" s="37"/>
      <c r="C66" s="38">
        <v>277</v>
      </c>
      <c r="D66" s="38">
        <v>601</v>
      </c>
      <c r="E66" s="38">
        <v>311</v>
      </c>
      <c r="F66" s="39">
        <f>IF(D66&gt;0,100*E66/D66,0)</f>
        <v>51.74708818635607</v>
      </c>
      <c r="G66" s="40"/>
      <c r="H66" s="121">
        <v>6.922</v>
      </c>
      <c r="I66" s="122">
        <v>22.36</v>
      </c>
      <c r="J66" s="122">
        <v>18.23</v>
      </c>
      <c r="K66" s="41">
        <f>IF(I66&gt;0,100*J66/I66,0)</f>
        <v>81.52951699463327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0"/>
      <c r="I67" s="120"/>
      <c r="J67" s="120"/>
      <c r="K67" s="32"/>
    </row>
    <row r="68" spans="1:11" s="33" customFormat="1" ht="11.25" customHeight="1">
      <c r="A68" s="35" t="s">
        <v>53</v>
      </c>
      <c r="B68" s="29"/>
      <c r="C68" s="30">
        <v>99</v>
      </c>
      <c r="D68" s="30">
        <v>130</v>
      </c>
      <c r="E68" s="30">
        <v>130</v>
      </c>
      <c r="F68" s="31"/>
      <c r="G68" s="31"/>
      <c r="H68" s="120">
        <v>3.96</v>
      </c>
      <c r="I68" s="120">
        <v>5</v>
      </c>
      <c r="J68" s="120">
        <v>6</v>
      </c>
      <c r="K68" s="32"/>
    </row>
    <row r="69" spans="1:11" s="33" customFormat="1" ht="11.25" customHeight="1">
      <c r="A69" s="35" t="s">
        <v>54</v>
      </c>
      <c r="B69" s="29"/>
      <c r="C69" s="30">
        <v>9</v>
      </c>
      <c r="D69" s="30">
        <v>15</v>
      </c>
      <c r="E69" s="30">
        <v>15</v>
      </c>
      <c r="F69" s="31"/>
      <c r="G69" s="31"/>
      <c r="H69" s="120">
        <v>0.381</v>
      </c>
      <c r="I69" s="120">
        <v>0.6</v>
      </c>
      <c r="J69" s="120">
        <v>0.5</v>
      </c>
      <c r="K69" s="32"/>
    </row>
    <row r="70" spans="1:11" s="42" customFormat="1" ht="11.25" customHeight="1">
      <c r="A70" s="36" t="s">
        <v>55</v>
      </c>
      <c r="B70" s="37"/>
      <c r="C70" s="38">
        <v>108</v>
      </c>
      <c r="D70" s="38">
        <v>145</v>
      </c>
      <c r="E70" s="38">
        <v>145</v>
      </c>
      <c r="F70" s="39">
        <f>IF(D70&gt;0,100*E70/D70,0)</f>
        <v>100</v>
      </c>
      <c r="G70" s="40"/>
      <c r="H70" s="121">
        <v>4.341</v>
      </c>
      <c r="I70" s="122">
        <v>5.6</v>
      </c>
      <c r="J70" s="122">
        <v>6.5</v>
      </c>
      <c r="K70" s="41">
        <f>IF(I70&gt;0,100*J70/I70,0)</f>
        <v>116.07142857142858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0"/>
      <c r="I71" s="120"/>
      <c r="J71" s="120"/>
      <c r="K71" s="32"/>
    </row>
    <row r="72" spans="1:11" s="33" customFormat="1" ht="11.25" customHeight="1">
      <c r="A72" s="35" t="s">
        <v>56</v>
      </c>
      <c r="B72" s="29"/>
      <c r="C72" s="30">
        <v>7477</v>
      </c>
      <c r="D72" s="30">
        <v>7382</v>
      </c>
      <c r="E72" s="30">
        <v>7630</v>
      </c>
      <c r="F72" s="31"/>
      <c r="G72" s="31"/>
      <c r="H72" s="120">
        <v>416.388</v>
      </c>
      <c r="I72" s="120">
        <v>434.195</v>
      </c>
      <c r="J72" s="120">
        <v>434.195</v>
      </c>
      <c r="K72" s="32"/>
    </row>
    <row r="73" spans="1:11" s="33" customFormat="1" ht="11.25" customHeight="1">
      <c r="A73" s="35" t="s">
        <v>57</v>
      </c>
      <c r="B73" s="29"/>
      <c r="C73" s="30">
        <v>201</v>
      </c>
      <c r="D73" s="30">
        <v>205</v>
      </c>
      <c r="E73" s="30">
        <v>205</v>
      </c>
      <c r="F73" s="31"/>
      <c r="G73" s="31"/>
      <c r="H73" s="120">
        <v>8.775</v>
      </c>
      <c r="I73" s="120">
        <v>9.105</v>
      </c>
      <c r="J73" s="120">
        <v>9.105075000000001</v>
      </c>
      <c r="K73" s="32"/>
    </row>
    <row r="74" spans="1:11" s="33" customFormat="1" ht="11.25" customHeight="1">
      <c r="A74" s="35" t="s">
        <v>58</v>
      </c>
      <c r="B74" s="29"/>
      <c r="C74" s="30">
        <v>135</v>
      </c>
      <c r="D74" s="30">
        <v>135</v>
      </c>
      <c r="E74" s="30">
        <v>120</v>
      </c>
      <c r="F74" s="31"/>
      <c r="G74" s="31"/>
      <c r="H74" s="120">
        <v>4.272</v>
      </c>
      <c r="I74" s="120">
        <v>4.86</v>
      </c>
      <c r="J74" s="120">
        <v>4.32</v>
      </c>
      <c r="K74" s="32"/>
    </row>
    <row r="75" spans="1:11" s="33" customFormat="1" ht="11.25" customHeight="1">
      <c r="A75" s="35" t="s">
        <v>59</v>
      </c>
      <c r="B75" s="29"/>
      <c r="C75" s="30">
        <v>497</v>
      </c>
      <c r="D75" s="30">
        <v>497</v>
      </c>
      <c r="E75" s="30">
        <v>502</v>
      </c>
      <c r="F75" s="31"/>
      <c r="G75" s="31"/>
      <c r="H75" s="120">
        <v>17.244</v>
      </c>
      <c r="I75" s="120">
        <v>17.22675</v>
      </c>
      <c r="J75" s="120">
        <v>17.34755</v>
      </c>
      <c r="K75" s="32"/>
    </row>
    <row r="76" spans="1:11" s="33" customFormat="1" ht="11.25" customHeight="1">
      <c r="A76" s="35" t="s">
        <v>60</v>
      </c>
      <c r="B76" s="29"/>
      <c r="C76" s="30">
        <v>20</v>
      </c>
      <c r="D76" s="30">
        <v>25</v>
      </c>
      <c r="E76" s="30">
        <v>20</v>
      </c>
      <c r="F76" s="31"/>
      <c r="G76" s="31"/>
      <c r="H76" s="120">
        <v>0.54</v>
      </c>
      <c r="I76" s="120">
        <v>0.675</v>
      </c>
      <c r="J76" s="120">
        <v>0.54</v>
      </c>
      <c r="K76" s="32"/>
    </row>
    <row r="77" spans="1:11" s="33" customFormat="1" ht="11.25" customHeight="1">
      <c r="A77" s="35" t="s">
        <v>61</v>
      </c>
      <c r="B77" s="29"/>
      <c r="C77" s="30">
        <v>32</v>
      </c>
      <c r="D77" s="30">
        <v>20</v>
      </c>
      <c r="E77" s="30">
        <v>50</v>
      </c>
      <c r="F77" s="31"/>
      <c r="G77" s="31"/>
      <c r="H77" s="120">
        <v>0.768</v>
      </c>
      <c r="I77" s="120">
        <v>0.48</v>
      </c>
      <c r="J77" s="120">
        <v>1.5</v>
      </c>
      <c r="K77" s="32"/>
    </row>
    <row r="78" spans="1:11" s="33" customFormat="1" ht="11.25" customHeight="1">
      <c r="A78" s="35" t="s">
        <v>62</v>
      </c>
      <c r="B78" s="29"/>
      <c r="C78" s="30">
        <v>200</v>
      </c>
      <c r="D78" s="30">
        <v>200</v>
      </c>
      <c r="E78" s="30">
        <v>182</v>
      </c>
      <c r="F78" s="31"/>
      <c r="G78" s="31"/>
      <c r="H78" s="120">
        <v>10</v>
      </c>
      <c r="I78" s="120">
        <v>10</v>
      </c>
      <c r="J78" s="120">
        <v>9.1</v>
      </c>
      <c r="K78" s="32"/>
    </row>
    <row r="79" spans="1:11" s="33" customFormat="1" ht="11.25" customHeight="1">
      <c r="A79" s="35" t="s">
        <v>63</v>
      </c>
      <c r="B79" s="29"/>
      <c r="C79" s="30">
        <v>50</v>
      </c>
      <c r="D79" s="30">
        <v>50</v>
      </c>
      <c r="E79" s="30">
        <v>50</v>
      </c>
      <c r="F79" s="31"/>
      <c r="G79" s="31"/>
      <c r="H79" s="120">
        <v>1.85</v>
      </c>
      <c r="I79" s="120">
        <v>1.301</v>
      </c>
      <c r="J79" s="120">
        <v>2</v>
      </c>
      <c r="K79" s="32"/>
    </row>
    <row r="80" spans="1:11" s="42" customFormat="1" ht="11.25" customHeight="1">
      <c r="A80" s="43" t="s">
        <v>64</v>
      </c>
      <c r="B80" s="37"/>
      <c r="C80" s="38">
        <v>8612</v>
      </c>
      <c r="D80" s="38">
        <v>8514</v>
      </c>
      <c r="E80" s="38">
        <v>8759</v>
      </c>
      <c r="F80" s="39">
        <f>IF(D80&gt;0,100*E80/D80,0)</f>
        <v>102.87761334272962</v>
      </c>
      <c r="G80" s="40"/>
      <c r="H80" s="121">
        <v>459.837</v>
      </c>
      <c r="I80" s="122">
        <v>477.84275</v>
      </c>
      <c r="J80" s="122">
        <v>478.10762500000004</v>
      </c>
      <c r="K80" s="41">
        <f>IF(I80&gt;0,100*J80/I80,0)</f>
        <v>100.05543141546042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0"/>
      <c r="I81" s="120"/>
      <c r="J81" s="120"/>
      <c r="K81" s="32"/>
    </row>
    <row r="82" spans="1:11" s="33" customFormat="1" ht="11.25" customHeight="1">
      <c r="A82" s="35" t="s">
        <v>65</v>
      </c>
      <c r="B82" s="29"/>
      <c r="C82" s="30">
        <v>228</v>
      </c>
      <c r="D82" s="30">
        <v>228</v>
      </c>
      <c r="E82" s="30">
        <v>228</v>
      </c>
      <c r="F82" s="31"/>
      <c r="G82" s="31"/>
      <c r="H82" s="120">
        <v>10.523</v>
      </c>
      <c r="I82" s="120">
        <v>10.523</v>
      </c>
      <c r="J82" s="120">
        <v>10.523</v>
      </c>
      <c r="K82" s="32"/>
    </row>
    <row r="83" spans="1:11" s="33" customFormat="1" ht="11.25" customHeight="1">
      <c r="A83" s="35" t="s">
        <v>66</v>
      </c>
      <c r="B83" s="29"/>
      <c r="C83" s="30">
        <v>255</v>
      </c>
      <c r="D83" s="30">
        <v>269</v>
      </c>
      <c r="E83" s="30">
        <v>255</v>
      </c>
      <c r="F83" s="31"/>
      <c r="G83" s="31"/>
      <c r="H83" s="120">
        <v>11.184</v>
      </c>
      <c r="I83" s="120">
        <v>11.2</v>
      </c>
      <c r="J83" s="120">
        <v>11.2</v>
      </c>
      <c r="K83" s="32"/>
    </row>
    <row r="84" spans="1:11" s="42" customFormat="1" ht="11.25" customHeight="1">
      <c r="A84" s="36" t="s">
        <v>67</v>
      </c>
      <c r="B84" s="37"/>
      <c r="C84" s="38">
        <v>483</v>
      </c>
      <c r="D84" s="38">
        <v>497</v>
      </c>
      <c r="E84" s="38">
        <v>483</v>
      </c>
      <c r="F84" s="39">
        <f>IF(D84&gt;0,100*E84/D84,0)</f>
        <v>97.1830985915493</v>
      </c>
      <c r="G84" s="40"/>
      <c r="H84" s="121">
        <v>21.707</v>
      </c>
      <c r="I84" s="122">
        <v>21.723</v>
      </c>
      <c r="J84" s="122">
        <v>21.723</v>
      </c>
      <c r="K84" s="41">
        <f>IF(I84&gt;0,100*J84/I84,0)</f>
        <v>99.99999999999999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0"/>
      <c r="I85" s="120"/>
      <c r="J85" s="12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3"/>
      <c r="I86" s="124"/>
      <c r="J86" s="124"/>
      <c r="K86" s="50"/>
    </row>
    <row r="87" spans="1:11" s="42" customFormat="1" ht="11.25" customHeight="1">
      <c r="A87" s="51" t="s">
        <v>68</v>
      </c>
      <c r="B87" s="52"/>
      <c r="C87" s="53">
        <v>10717</v>
      </c>
      <c r="D87" s="53">
        <v>10879</v>
      </c>
      <c r="E87" s="53">
        <v>10889</v>
      </c>
      <c r="F87" s="54">
        <f>IF(D87&gt;0,100*E87/D87,0)</f>
        <v>100.0919202132549</v>
      </c>
      <c r="G87" s="40"/>
      <c r="H87" s="125">
        <v>543.195</v>
      </c>
      <c r="I87" s="126">
        <v>574.23775</v>
      </c>
      <c r="J87" s="126">
        <v>566.494625</v>
      </c>
      <c r="K87" s="54">
        <f>IF(I87&gt;0,100*J87/I87,0)</f>
        <v>98.65158203200679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3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="70" zoomScaleNormal="90" zoomScaleSheetLayoutView="70" zoomScalePageLayoutView="0" workbookViewId="0" topLeftCell="A1">
      <selection activeCell="K69" sqref="K69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200" t="s">
        <v>70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4" t="s">
        <v>3</v>
      </c>
      <c r="D4" s="195"/>
      <c r="E4" s="195"/>
      <c r="F4" s="196"/>
      <c r="G4" s="9"/>
      <c r="H4" s="197" t="s">
        <v>4</v>
      </c>
      <c r="I4" s="198"/>
      <c r="J4" s="198"/>
      <c r="K4" s="19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254</v>
      </c>
      <c r="D7" s="21" t="s">
        <v>7</v>
      </c>
      <c r="E7" s="21">
        <v>2</v>
      </c>
      <c r="F7" s="22" t="str">
        <f>CONCATENATE(D6,"=100")</f>
        <v>2016=100</v>
      </c>
      <c r="G7" s="23"/>
      <c r="H7" s="20" t="s">
        <v>254</v>
      </c>
      <c r="I7" s="21" t="s">
        <v>7</v>
      </c>
      <c r="J7" s="21">
        <v>1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31</v>
      </c>
      <c r="D9" s="30">
        <v>30</v>
      </c>
      <c r="E9" s="30">
        <v>30</v>
      </c>
      <c r="F9" s="31"/>
      <c r="G9" s="31"/>
      <c r="H9" s="120">
        <v>0.814</v>
      </c>
      <c r="I9" s="120">
        <v>0.789</v>
      </c>
      <c r="J9" s="120">
        <v>0.665</v>
      </c>
      <c r="K9" s="32"/>
    </row>
    <row r="10" spans="1:11" s="33" customFormat="1" ht="11.25" customHeight="1">
      <c r="A10" s="35" t="s">
        <v>9</v>
      </c>
      <c r="B10" s="29"/>
      <c r="C10" s="30">
        <v>23</v>
      </c>
      <c r="D10" s="30">
        <v>23</v>
      </c>
      <c r="E10" s="30">
        <v>24</v>
      </c>
      <c r="F10" s="31"/>
      <c r="G10" s="31"/>
      <c r="H10" s="120">
        <v>0.604</v>
      </c>
      <c r="I10" s="120">
        <v>0.601</v>
      </c>
      <c r="J10" s="120">
        <v>0.53</v>
      </c>
      <c r="K10" s="32"/>
    </row>
    <row r="11" spans="1:11" s="33" customFormat="1" ht="11.25" customHeight="1">
      <c r="A11" s="28" t="s">
        <v>10</v>
      </c>
      <c r="B11" s="29"/>
      <c r="C11" s="30">
        <v>21</v>
      </c>
      <c r="D11" s="30">
        <v>21</v>
      </c>
      <c r="E11" s="30">
        <v>21</v>
      </c>
      <c r="F11" s="31"/>
      <c r="G11" s="31"/>
      <c r="H11" s="120">
        <v>0.551</v>
      </c>
      <c r="I11" s="120">
        <v>0.55</v>
      </c>
      <c r="J11" s="120">
        <v>0.45</v>
      </c>
      <c r="K11" s="32"/>
    </row>
    <row r="12" spans="1:11" s="33" customFormat="1" ht="11.25" customHeight="1">
      <c r="A12" s="35" t="s">
        <v>11</v>
      </c>
      <c r="B12" s="29"/>
      <c r="C12" s="30">
        <v>47</v>
      </c>
      <c r="D12" s="30">
        <v>44</v>
      </c>
      <c r="E12" s="30">
        <v>46</v>
      </c>
      <c r="F12" s="31"/>
      <c r="G12" s="31"/>
      <c r="H12" s="120">
        <v>1.127</v>
      </c>
      <c r="I12" s="120">
        <v>1.093</v>
      </c>
      <c r="J12" s="120">
        <v>1.08</v>
      </c>
      <c r="K12" s="32"/>
    </row>
    <row r="13" spans="1:11" s="42" customFormat="1" ht="11.25" customHeight="1">
      <c r="A13" s="36" t="s">
        <v>12</v>
      </c>
      <c r="B13" s="37"/>
      <c r="C13" s="38">
        <v>122</v>
      </c>
      <c r="D13" s="38">
        <v>118</v>
      </c>
      <c r="E13" s="38">
        <v>121</v>
      </c>
      <c r="F13" s="39">
        <f>IF(D13&gt;0,100*E13/D13,0)</f>
        <v>102.54237288135593</v>
      </c>
      <c r="G13" s="40"/>
      <c r="H13" s="121">
        <v>3.096</v>
      </c>
      <c r="I13" s="122">
        <v>3.0330000000000004</v>
      </c>
      <c r="J13" s="122">
        <v>2.725</v>
      </c>
      <c r="K13" s="41">
        <f>IF(I13&gt;0,100*J13/I13,0)</f>
        <v>89.84503791625453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0"/>
      <c r="I14" s="120"/>
      <c r="J14" s="120"/>
      <c r="K14" s="32"/>
    </row>
    <row r="15" spans="1:11" s="42" customFormat="1" ht="11.25" customHeight="1">
      <c r="A15" s="36" t="s">
        <v>13</v>
      </c>
      <c r="B15" s="37"/>
      <c r="C15" s="38">
        <v>3</v>
      </c>
      <c r="D15" s="38">
        <v>3</v>
      </c>
      <c r="E15" s="38">
        <v>3</v>
      </c>
      <c r="F15" s="39">
        <f>IF(D15&gt;0,100*E15/D15,0)</f>
        <v>100</v>
      </c>
      <c r="G15" s="40"/>
      <c r="H15" s="121">
        <v>0.03</v>
      </c>
      <c r="I15" s="122">
        <v>0.03</v>
      </c>
      <c r="J15" s="122">
        <v>0.03</v>
      </c>
      <c r="K15" s="41">
        <f>IF(I15&gt;0,100*J15/I15,0)</f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0"/>
      <c r="I16" s="120"/>
      <c r="J16" s="120"/>
      <c r="K16" s="32"/>
    </row>
    <row r="17" spans="1:11" s="42" customFormat="1" ht="11.25" customHeight="1">
      <c r="A17" s="36" t="s">
        <v>14</v>
      </c>
      <c r="B17" s="37"/>
      <c r="C17" s="38">
        <v>3</v>
      </c>
      <c r="D17" s="38">
        <v>3</v>
      </c>
      <c r="E17" s="38">
        <v>3</v>
      </c>
      <c r="F17" s="39">
        <f>IF(D17&gt;0,100*E17/D17,0)</f>
        <v>100</v>
      </c>
      <c r="G17" s="40"/>
      <c r="H17" s="121">
        <v>0.024</v>
      </c>
      <c r="I17" s="122">
        <v>0.024</v>
      </c>
      <c r="J17" s="122">
        <v>0.024</v>
      </c>
      <c r="K17" s="41">
        <f>IF(I17&gt;0,100*J17/I17,0)</f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0"/>
      <c r="I18" s="120"/>
      <c r="J18" s="120"/>
      <c r="K18" s="32"/>
    </row>
    <row r="19" spans="1:11" s="33" customFormat="1" ht="11.25" customHeight="1">
      <c r="A19" s="28" t="s">
        <v>15</v>
      </c>
      <c r="B19" s="29"/>
      <c r="C19" s="30">
        <v>17</v>
      </c>
      <c r="D19" s="30">
        <v>17</v>
      </c>
      <c r="E19" s="30">
        <v>11</v>
      </c>
      <c r="F19" s="31"/>
      <c r="G19" s="31"/>
      <c r="H19" s="120">
        <v>1.025</v>
      </c>
      <c r="I19" s="120">
        <v>0.729</v>
      </c>
      <c r="J19" s="120">
        <v>0.638</v>
      </c>
      <c r="K19" s="32"/>
    </row>
    <row r="20" spans="1:11" s="33" customFormat="1" ht="11.25" customHeight="1">
      <c r="A20" s="35" t="s">
        <v>16</v>
      </c>
      <c r="B20" s="29"/>
      <c r="C20" s="30">
        <v>14</v>
      </c>
      <c r="D20" s="30">
        <v>14</v>
      </c>
      <c r="E20" s="30">
        <v>14</v>
      </c>
      <c r="F20" s="31"/>
      <c r="G20" s="31"/>
      <c r="H20" s="120">
        <v>0.292</v>
      </c>
      <c r="I20" s="120">
        <v>0.285</v>
      </c>
      <c r="J20" s="120">
        <v>0.285</v>
      </c>
      <c r="K20" s="32"/>
    </row>
    <row r="21" spans="1:11" s="33" customFormat="1" ht="11.25" customHeight="1">
      <c r="A21" s="35" t="s">
        <v>17</v>
      </c>
      <c r="B21" s="29"/>
      <c r="C21" s="30">
        <v>12</v>
      </c>
      <c r="D21" s="30">
        <v>12</v>
      </c>
      <c r="E21" s="30">
        <v>12</v>
      </c>
      <c r="F21" s="31"/>
      <c r="G21" s="31"/>
      <c r="H21" s="120">
        <v>0.222</v>
      </c>
      <c r="I21" s="120">
        <v>0.215</v>
      </c>
      <c r="J21" s="120">
        <v>0.215</v>
      </c>
      <c r="K21" s="32"/>
    </row>
    <row r="22" spans="1:11" s="42" customFormat="1" ht="11.25" customHeight="1">
      <c r="A22" s="36" t="s">
        <v>18</v>
      </c>
      <c r="B22" s="37"/>
      <c r="C22" s="38">
        <v>43</v>
      </c>
      <c r="D22" s="38">
        <v>43</v>
      </c>
      <c r="E22" s="38">
        <v>37</v>
      </c>
      <c r="F22" s="39">
        <f>IF(D22&gt;0,100*E22/D22,0)</f>
        <v>86.04651162790698</v>
      </c>
      <c r="G22" s="40"/>
      <c r="H22" s="121">
        <v>1.539</v>
      </c>
      <c r="I22" s="122">
        <v>1.229</v>
      </c>
      <c r="J22" s="122">
        <v>1.1380000000000001</v>
      </c>
      <c r="K22" s="41">
        <f>IF(I22&gt;0,100*J22/I22,0)</f>
        <v>92.59560618388934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0"/>
      <c r="I23" s="120"/>
      <c r="J23" s="120"/>
      <c r="K23" s="32"/>
    </row>
    <row r="24" spans="1:11" s="42" customFormat="1" ht="11.25" customHeight="1">
      <c r="A24" s="36" t="s">
        <v>19</v>
      </c>
      <c r="B24" s="37"/>
      <c r="C24" s="38">
        <v>13</v>
      </c>
      <c r="D24" s="38">
        <v>12</v>
      </c>
      <c r="E24" s="38">
        <v>13</v>
      </c>
      <c r="F24" s="39">
        <f>IF(D24&gt;0,100*E24/D24,0)</f>
        <v>108.33333333333333</v>
      </c>
      <c r="G24" s="40"/>
      <c r="H24" s="121">
        <v>1.029</v>
      </c>
      <c r="I24" s="122">
        <v>0.85</v>
      </c>
      <c r="J24" s="122">
        <v>1.3</v>
      </c>
      <c r="K24" s="41">
        <f>IF(I24&gt;0,100*J24/I24,0)</f>
        <v>152.94117647058823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0"/>
      <c r="I25" s="120"/>
      <c r="J25" s="120"/>
      <c r="K25" s="32"/>
    </row>
    <row r="26" spans="1:11" s="42" customFormat="1" ht="11.25" customHeight="1">
      <c r="A26" s="36" t="s">
        <v>20</v>
      </c>
      <c r="B26" s="37"/>
      <c r="C26" s="38">
        <v>108</v>
      </c>
      <c r="D26" s="38">
        <v>110</v>
      </c>
      <c r="E26" s="38">
        <v>100</v>
      </c>
      <c r="F26" s="39">
        <f>IF(D26&gt;0,100*E26/D26,0)</f>
        <v>90.9090909090909</v>
      </c>
      <c r="G26" s="40"/>
      <c r="H26" s="121">
        <v>10.606</v>
      </c>
      <c r="I26" s="122">
        <v>10.5</v>
      </c>
      <c r="J26" s="122">
        <v>10.4</v>
      </c>
      <c r="K26" s="41">
        <f>IF(I26&gt;0,100*J26/I26,0)</f>
        <v>99.04761904761905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0"/>
      <c r="I27" s="120"/>
      <c r="J27" s="120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20"/>
      <c r="I28" s="120"/>
      <c r="J28" s="120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20"/>
      <c r="I29" s="120"/>
      <c r="J29" s="120"/>
      <c r="K29" s="32"/>
    </row>
    <row r="30" spans="1:11" s="33" customFormat="1" ht="11.25" customHeight="1">
      <c r="A30" s="35" t="s">
        <v>23</v>
      </c>
      <c r="B30" s="29"/>
      <c r="C30" s="30"/>
      <c r="D30" s="30">
        <v>1</v>
      </c>
      <c r="E30" s="30">
        <v>1</v>
      </c>
      <c r="F30" s="31"/>
      <c r="G30" s="31"/>
      <c r="H30" s="120"/>
      <c r="I30" s="120">
        <v>0.031</v>
      </c>
      <c r="J30" s="120">
        <v>0.031</v>
      </c>
      <c r="K30" s="32"/>
    </row>
    <row r="31" spans="1:11" s="42" customFormat="1" ht="11.25" customHeight="1">
      <c r="A31" s="43" t="s">
        <v>24</v>
      </c>
      <c r="B31" s="37"/>
      <c r="C31" s="38"/>
      <c r="D31" s="38">
        <v>1</v>
      </c>
      <c r="E31" s="38">
        <v>1</v>
      </c>
      <c r="F31" s="39">
        <f>IF(D31&gt;0,100*E31/D31,0)</f>
        <v>100</v>
      </c>
      <c r="G31" s="40"/>
      <c r="H31" s="121"/>
      <c r="I31" s="122">
        <v>0.031</v>
      </c>
      <c r="J31" s="122">
        <v>0.031</v>
      </c>
      <c r="K31" s="41">
        <f>IF(I31&gt;0,100*J31/I31,0)</f>
        <v>100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0"/>
      <c r="I32" s="120"/>
      <c r="J32" s="120"/>
      <c r="K32" s="32"/>
    </row>
    <row r="33" spans="1:11" s="33" customFormat="1" ht="11.25" customHeight="1">
      <c r="A33" s="35" t="s">
        <v>25</v>
      </c>
      <c r="B33" s="29"/>
      <c r="C33" s="30">
        <v>64</v>
      </c>
      <c r="D33" s="30">
        <v>60</v>
      </c>
      <c r="E33" s="30">
        <v>60</v>
      </c>
      <c r="F33" s="31"/>
      <c r="G33" s="31"/>
      <c r="H33" s="120">
        <v>1.18</v>
      </c>
      <c r="I33" s="120">
        <v>1.1</v>
      </c>
      <c r="J33" s="120">
        <v>1.1</v>
      </c>
      <c r="K33" s="32"/>
    </row>
    <row r="34" spans="1:11" s="33" customFormat="1" ht="11.25" customHeight="1">
      <c r="A34" s="35" t="s">
        <v>26</v>
      </c>
      <c r="B34" s="29"/>
      <c r="C34" s="30">
        <v>6</v>
      </c>
      <c r="D34" s="30">
        <v>6</v>
      </c>
      <c r="E34" s="30">
        <v>20</v>
      </c>
      <c r="F34" s="31"/>
      <c r="G34" s="31"/>
      <c r="H34" s="120">
        <v>0.137</v>
      </c>
      <c r="I34" s="120">
        <v>0.13</v>
      </c>
      <c r="J34" s="120">
        <v>0.13</v>
      </c>
      <c r="K34" s="32"/>
    </row>
    <row r="35" spans="1:11" s="33" customFormat="1" ht="11.25" customHeight="1">
      <c r="A35" s="35" t="s">
        <v>27</v>
      </c>
      <c r="B35" s="29"/>
      <c r="C35" s="30">
        <v>5</v>
      </c>
      <c r="D35" s="30">
        <v>6</v>
      </c>
      <c r="E35" s="30">
        <v>6</v>
      </c>
      <c r="F35" s="31"/>
      <c r="G35" s="31"/>
      <c r="H35" s="120">
        <v>0.08</v>
      </c>
      <c r="I35" s="120">
        <v>0.115</v>
      </c>
      <c r="J35" s="120">
        <v>0.115</v>
      </c>
      <c r="K35" s="32"/>
    </row>
    <row r="36" spans="1:11" s="33" customFormat="1" ht="11.25" customHeight="1">
      <c r="A36" s="35" t="s">
        <v>28</v>
      </c>
      <c r="B36" s="29"/>
      <c r="C36" s="30">
        <v>16</v>
      </c>
      <c r="D36" s="30">
        <v>16</v>
      </c>
      <c r="E36" s="30">
        <v>10</v>
      </c>
      <c r="F36" s="31"/>
      <c r="G36" s="31"/>
      <c r="H36" s="120">
        <v>0.256</v>
      </c>
      <c r="I36" s="120">
        <v>0.256</v>
      </c>
      <c r="J36" s="120">
        <v>0.288</v>
      </c>
      <c r="K36" s="32"/>
    </row>
    <row r="37" spans="1:11" s="42" customFormat="1" ht="11.25" customHeight="1">
      <c r="A37" s="36" t="s">
        <v>29</v>
      </c>
      <c r="B37" s="37"/>
      <c r="C37" s="38">
        <v>91</v>
      </c>
      <c r="D37" s="38">
        <v>88</v>
      </c>
      <c r="E37" s="38">
        <v>96</v>
      </c>
      <c r="F37" s="39">
        <f>IF(D37&gt;0,100*E37/D37,0)</f>
        <v>109.0909090909091</v>
      </c>
      <c r="G37" s="40"/>
      <c r="H37" s="121">
        <v>1.653</v>
      </c>
      <c r="I37" s="122">
        <v>1.601</v>
      </c>
      <c r="J37" s="122">
        <v>1.633</v>
      </c>
      <c r="K37" s="41">
        <f>IF(I37&gt;0,100*J37/I37,0)</f>
        <v>101.99875078076204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0"/>
      <c r="I38" s="120"/>
      <c r="J38" s="120"/>
      <c r="K38" s="32"/>
    </row>
    <row r="39" spans="1:11" s="42" customFormat="1" ht="11.25" customHeight="1">
      <c r="A39" s="36" t="s">
        <v>30</v>
      </c>
      <c r="B39" s="37"/>
      <c r="C39" s="38">
        <v>75</v>
      </c>
      <c r="D39" s="38">
        <v>75</v>
      </c>
      <c r="E39" s="38">
        <v>70</v>
      </c>
      <c r="F39" s="39">
        <f>IF(D39&gt;0,100*E39/D39,0)</f>
        <v>93.33333333333333</v>
      </c>
      <c r="G39" s="40"/>
      <c r="H39" s="121">
        <v>1.284</v>
      </c>
      <c r="I39" s="122">
        <v>1.28</v>
      </c>
      <c r="J39" s="122">
        <v>1.2</v>
      </c>
      <c r="K39" s="41">
        <f>IF(I39&gt;0,100*J39/I39,0)</f>
        <v>93.75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0"/>
      <c r="I40" s="120"/>
      <c r="J40" s="120"/>
      <c r="K40" s="32"/>
    </row>
    <row r="41" spans="1:11" s="33" customFormat="1" ht="11.25" customHeight="1">
      <c r="A41" s="28" t="s">
        <v>31</v>
      </c>
      <c r="B41" s="29"/>
      <c r="C41" s="30">
        <v>242</v>
      </c>
      <c r="D41" s="30">
        <v>146</v>
      </c>
      <c r="E41" s="30">
        <v>150</v>
      </c>
      <c r="F41" s="31"/>
      <c r="G41" s="31"/>
      <c r="H41" s="120">
        <v>16.94</v>
      </c>
      <c r="I41" s="120">
        <v>10.22</v>
      </c>
      <c r="J41" s="120"/>
      <c r="K41" s="32"/>
    </row>
    <row r="42" spans="1:11" s="33" customFormat="1" ht="11.25" customHeight="1">
      <c r="A42" s="35" t="s">
        <v>32</v>
      </c>
      <c r="B42" s="29"/>
      <c r="C42" s="30">
        <v>34</v>
      </c>
      <c r="D42" s="30">
        <v>30</v>
      </c>
      <c r="E42" s="30">
        <v>30</v>
      </c>
      <c r="F42" s="31"/>
      <c r="G42" s="31"/>
      <c r="H42" s="120">
        <v>2.55</v>
      </c>
      <c r="I42" s="120">
        <v>2.775</v>
      </c>
      <c r="J42" s="120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20"/>
      <c r="I43" s="120"/>
      <c r="J43" s="120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20"/>
      <c r="I44" s="120"/>
      <c r="J44" s="120"/>
      <c r="K44" s="32"/>
    </row>
    <row r="45" spans="1:11" s="33" customFormat="1" ht="11.25" customHeight="1">
      <c r="A45" s="35" t="s">
        <v>35</v>
      </c>
      <c r="B45" s="29"/>
      <c r="C45" s="30">
        <v>7</v>
      </c>
      <c r="D45" s="30">
        <v>7</v>
      </c>
      <c r="E45" s="30">
        <v>7</v>
      </c>
      <c r="F45" s="31"/>
      <c r="G45" s="31"/>
      <c r="H45" s="120">
        <v>0.147</v>
      </c>
      <c r="I45" s="120">
        <v>0.168</v>
      </c>
      <c r="J45" s="120">
        <v>0.168</v>
      </c>
      <c r="K45" s="32"/>
    </row>
    <row r="46" spans="1:11" s="33" customFormat="1" ht="11.25" customHeight="1">
      <c r="A46" s="35" t="s">
        <v>36</v>
      </c>
      <c r="B46" s="29"/>
      <c r="C46" s="30">
        <v>1062</v>
      </c>
      <c r="D46" s="30">
        <v>1140</v>
      </c>
      <c r="E46" s="30">
        <v>1140</v>
      </c>
      <c r="F46" s="31"/>
      <c r="G46" s="31"/>
      <c r="H46" s="120">
        <v>69.03</v>
      </c>
      <c r="I46" s="120">
        <v>79.8</v>
      </c>
      <c r="J46" s="120"/>
      <c r="K46" s="32"/>
    </row>
    <row r="47" spans="1:11" s="33" customFormat="1" ht="11.25" customHeight="1">
      <c r="A47" s="35" t="s">
        <v>37</v>
      </c>
      <c r="B47" s="29"/>
      <c r="C47" s="30">
        <v>44</v>
      </c>
      <c r="D47" s="30">
        <v>48</v>
      </c>
      <c r="E47" s="30">
        <v>45</v>
      </c>
      <c r="F47" s="31"/>
      <c r="G47" s="31"/>
      <c r="H47" s="120">
        <v>2.332</v>
      </c>
      <c r="I47" s="120">
        <v>2.592</v>
      </c>
      <c r="J47" s="120">
        <v>2.43</v>
      </c>
      <c r="K47" s="32"/>
    </row>
    <row r="48" spans="1:11" s="33" customFormat="1" ht="11.25" customHeight="1">
      <c r="A48" s="35" t="s">
        <v>38</v>
      </c>
      <c r="B48" s="29"/>
      <c r="C48" s="30">
        <v>1288</v>
      </c>
      <c r="D48" s="30">
        <v>1300</v>
      </c>
      <c r="E48" s="30">
        <v>1300</v>
      </c>
      <c r="F48" s="31"/>
      <c r="G48" s="31"/>
      <c r="H48" s="120">
        <v>95.55</v>
      </c>
      <c r="I48" s="120">
        <v>97.5</v>
      </c>
      <c r="J48" s="120">
        <v>97.5</v>
      </c>
      <c r="K48" s="32"/>
    </row>
    <row r="49" spans="1:11" s="33" customFormat="1" ht="11.25" customHeight="1">
      <c r="A49" s="35" t="s">
        <v>39</v>
      </c>
      <c r="B49" s="29"/>
      <c r="C49" s="30">
        <v>17</v>
      </c>
      <c r="D49" s="30">
        <v>20</v>
      </c>
      <c r="E49" s="30">
        <v>20</v>
      </c>
      <c r="F49" s="31"/>
      <c r="G49" s="31"/>
      <c r="H49" s="120">
        <v>1.105</v>
      </c>
      <c r="I49" s="120">
        <v>1.3</v>
      </c>
      <c r="J49" s="120"/>
      <c r="K49" s="32"/>
    </row>
    <row r="50" spans="1:11" s="42" customFormat="1" ht="11.25" customHeight="1">
      <c r="A50" s="43" t="s">
        <v>40</v>
      </c>
      <c r="B50" s="37"/>
      <c r="C50" s="38">
        <v>2694</v>
      </c>
      <c r="D50" s="38">
        <v>2691</v>
      </c>
      <c r="E50" s="38">
        <v>2692</v>
      </c>
      <c r="F50" s="39">
        <f>IF(D50&gt;0,100*E50/D50,0)</f>
        <v>100.03716090672613</v>
      </c>
      <c r="G50" s="40"/>
      <c r="H50" s="121">
        <v>187.65399999999997</v>
      </c>
      <c r="I50" s="122">
        <v>194.355</v>
      </c>
      <c r="J50" s="12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0"/>
      <c r="I51" s="120"/>
      <c r="J51" s="120"/>
      <c r="K51" s="32"/>
    </row>
    <row r="52" spans="1:11" s="42" customFormat="1" ht="11.25" customHeight="1">
      <c r="A52" s="36" t="s">
        <v>41</v>
      </c>
      <c r="B52" s="37"/>
      <c r="C52" s="38">
        <v>7</v>
      </c>
      <c r="D52" s="38">
        <v>7</v>
      </c>
      <c r="E52" s="38">
        <v>7</v>
      </c>
      <c r="F52" s="39">
        <f>IF(D52&gt;0,100*E52/D52,0)</f>
        <v>100</v>
      </c>
      <c r="G52" s="40"/>
      <c r="H52" s="121">
        <v>0.21</v>
      </c>
      <c r="I52" s="122">
        <v>0.21</v>
      </c>
      <c r="J52" s="122">
        <v>0.21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0"/>
      <c r="I53" s="120"/>
      <c r="J53" s="120"/>
      <c r="K53" s="32"/>
    </row>
    <row r="54" spans="1:11" s="33" customFormat="1" ht="11.25" customHeight="1">
      <c r="A54" s="35" t="s">
        <v>42</v>
      </c>
      <c r="B54" s="29"/>
      <c r="C54" s="30">
        <v>175</v>
      </c>
      <c r="D54" s="30">
        <v>230</v>
      </c>
      <c r="E54" s="30">
        <v>220</v>
      </c>
      <c r="F54" s="31"/>
      <c r="G54" s="31"/>
      <c r="H54" s="120">
        <v>9.1</v>
      </c>
      <c r="I54" s="120">
        <v>11.96</v>
      </c>
      <c r="J54" s="120">
        <v>12.1</v>
      </c>
      <c r="K54" s="32"/>
    </row>
    <row r="55" spans="1:11" s="33" customFormat="1" ht="11.25" customHeight="1">
      <c r="A55" s="35" t="s">
        <v>43</v>
      </c>
      <c r="B55" s="29"/>
      <c r="C55" s="30">
        <v>4</v>
      </c>
      <c r="D55" s="30">
        <v>5</v>
      </c>
      <c r="E55" s="30">
        <v>3</v>
      </c>
      <c r="F55" s="31"/>
      <c r="G55" s="31"/>
      <c r="H55" s="120">
        <v>0.16</v>
      </c>
      <c r="I55" s="120">
        <v>0.16</v>
      </c>
      <c r="J55" s="120">
        <v>0.16</v>
      </c>
      <c r="K55" s="32"/>
    </row>
    <row r="56" spans="1:11" s="33" customFormat="1" ht="11.25" customHeight="1">
      <c r="A56" s="35" t="s">
        <v>44</v>
      </c>
      <c r="B56" s="29"/>
      <c r="C56" s="30">
        <v>2</v>
      </c>
      <c r="D56" s="30">
        <v>3</v>
      </c>
      <c r="E56" s="30"/>
      <c r="F56" s="31"/>
      <c r="G56" s="31"/>
      <c r="H56" s="120">
        <v>0.12</v>
      </c>
      <c r="I56" s="120">
        <v>0.14</v>
      </c>
      <c r="J56" s="120">
        <v>0.2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20"/>
      <c r="I57" s="120"/>
      <c r="J57" s="120"/>
      <c r="K57" s="32"/>
    </row>
    <row r="58" spans="1:11" s="33" customFormat="1" ht="11.25" customHeight="1">
      <c r="A58" s="35" t="s">
        <v>46</v>
      </c>
      <c r="B58" s="29"/>
      <c r="C58" s="30">
        <v>114</v>
      </c>
      <c r="D58" s="30">
        <v>104</v>
      </c>
      <c r="E58" s="30">
        <v>96</v>
      </c>
      <c r="F58" s="31"/>
      <c r="G58" s="31"/>
      <c r="H58" s="120">
        <v>4.617</v>
      </c>
      <c r="I58" s="120">
        <v>3.432</v>
      </c>
      <c r="J58" s="120">
        <v>4.608</v>
      </c>
      <c r="K58" s="32"/>
    </row>
    <row r="59" spans="1:11" s="42" customFormat="1" ht="11.25" customHeight="1">
      <c r="A59" s="36" t="s">
        <v>47</v>
      </c>
      <c r="B59" s="37"/>
      <c r="C59" s="38">
        <v>295</v>
      </c>
      <c r="D59" s="38">
        <v>342</v>
      </c>
      <c r="E59" s="38">
        <v>319</v>
      </c>
      <c r="F59" s="39">
        <f>IF(D59&gt;0,100*E59/D59,0)</f>
        <v>93.27485380116958</v>
      </c>
      <c r="G59" s="40"/>
      <c r="H59" s="121">
        <v>13.997</v>
      </c>
      <c r="I59" s="122">
        <v>15.692000000000002</v>
      </c>
      <c r="J59" s="122">
        <v>17.067999999999998</v>
      </c>
      <c r="K59" s="41">
        <f>IF(I59&gt;0,100*J59/I59,0)</f>
        <v>108.76879938822327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0"/>
      <c r="I60" s="120"/>
      <c r="J60" s="120"/>
      <c r="K60" s="32"/>
    </row>
    <row r="61" spans="1:11" s="33" customFormat="1" ht="11.25" customHeight="1">
      <c r="A61" s="35" t="s">
        <v>48</v>
      </c>
      <c r="B61" s="29"/>
      <c r="C61" s="30">
        <v>157</v>
      </c>
      <c r="D61" s="30">
        <v>120</v>
      </c>
      <c r="E61" s="30">
        <v>150</v>
      </c>
      <c r="F61" s="31"/>
      <c r="G61" s="31"/>
      <c r="H61" s="120">
        <v>9.106</v>
      </c>
      <c r="I61" s="120">
        <v>7.8</v>
      </c>
      <c r="J61" s="120">
        <v>7.8</v>
      </c>
      <c r="K61" s="32"/>
    </row>
    <row r="62" spans="1:11" s="33" customFormat="1" ht="11.25" customHeight="1">
      <c r="A62" s="35" t="s">
        <v>49</v>
      </c>
      <c r="B62" s="29"/>
      <c r="C62" s="30">
        <v>12</v>
      </c>
      <c r="D62" s="30">
        <v>12</v>
      </c>
      <c r="E62" s="30">
        <v>15</v>
      </c>
      <c r="F62" s="31"/>
      <c r="G62" s="31"/>
      <c r="H62" s="120">
        <v>0.3</v>
      </c>
      <c r="I62" s="120">
        <v>0.3</v>
      </c>
      <c r="J62" s="120">
        <v>0.3</v>
      </c>
      <c r="K62" s="32"/>
    </row>
    <row r="63" spans="1:11" s="33" customFormat="1" ht="11.25" customHeight="1">
      <c r="A63" s="35" t="s">
        <v>50</v>
      </c>
      <c r="B63" s="29"/>
      <c r="C63" s="30">
        <v>12</v>
      </c>
      <c r="D63" s="30">
        <v>12</v>
      </c>
      <c r="E63" s="30">
        <v>9</v>
      </c>
      <c r="F63" s="31"/>
      <c r="G63" s="31"/>
      <c r="H63" s="120">
        <v>0.6</v>
      </c>
      <c r="I63" s="120">
        <v>0.5</v>
      </c>
      <c r="J63" s="120">
        <v>0.45</v>
      </c>
      <c r="K63" s="32"/>
    </row>
    <row r="64" spans="1:11" s="42" customFormat="1" ht="11.25" customHeight="1">
      <c r="A64" s="36" t="s">
        <v>51</v>
      </c>
      <c r="B64" s="37"/>
      <c r="C64" s="38">
        <v>181</v>
      </c>
      <c r="D64" s="38">
        <v>144</v>
      </c>
      <c r="E64" s="38">
        <v>174</v>
      </c>
      <c r="F64" s="39">
        <f>IF(D64&gt;0,100*E64/D64,0)</f>
        <v>120.83333333333333</v>
      </c>
      <c r="G64" s="40"/>
      <c r="H64" s="121">
        <v>10.006</v>
      </c>
      <c r="I64" s="122">
        <v>8.6</v>
      </c>
      <c r="J64" s="122">
        <v>8.55</v>
      </c>
      <c r="K64" s="41">
        <f>IF(I64&gt;0,100*J64/I64,0)</f>
        <v>99.41860465116281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0"/>
      <c r="I65" s="120"/>
      <c r="J65" s="120"/>
      <c r="K65" s="32"/>
    </row>
    <row r="66" spans="1:11" s="42" customFormat="1" ht="11.25" customHeight="1">
      <c r="A66" s="36" t="s">
        <v>52</v>
      </c>
      <c r="B66" s="37"/>
      <c r="C66" s="38">
        <v>21</v>
      </c>
      <c r="D66" s="38">
        <v>10</v>
      </c>
      <c r="E66" s="38">
        <v>30</v>
      </c>
      <c r="F66" s="39">
        <f>IF(D66&gt;0,100*E66/D66,0)</f>
        <v>300</v>
      </c>
      <c r="G66" s="40"/>
      <c r="H66" s="121">
        <v>0.809</v>
      </c>
      <c r="I66" s="122">
        <v>0.3</v>
      </c>
      <c r="J66" s="122">
        <v>1.245</v>
      </c>
      <c r="K66" s="41">
        <f>IF(I66&gt;0,100*J66/I66,0)</f>
        <v>415.00000000000006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0"/>
      <c r="I67" s="120"/>
      <c r="J67" s="120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20"/>
      <c r="I68" s="120"/>
      <c r="J68" s="120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20"/>
      <c r="I69" s="120"/>
      <c r="J69" s="120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1"/>
      <c r="I70" s="122"/>
      <c r="J70" s="12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0"/>
      <c r="I71" s="120"/>
      <c r="J71" s="120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20"/>
      <c r="I72" s="120"/>
      <c r="J72" s="120"/>
      <c r="K72" s="32"/>
    </row>
    <row r="73" spans="1:11" s="33" customFormat="1" ht="11.25" customHeight="1">
      <c r="A73" s="35" t="s">
        <v>57</v>
      </c>
      <c r="B73" s="29"/>
      <c r="C73" s="30">
        <v>1800</v>
      </c>
      <c r="D73" s="30">
        <v>1800</v>
      </c>
      <c r="E73" s="30">
        <v>1800</v>
      </c>
      <c r="F73" s="31"/>
      <c r="G73" s="31"/>
      <c r="H73" s="120">
        <v>117</v>
      </c>
      <c r="I73" s="120">
        <v>117.1</v>
      </c>
      <c r="J73" s="120">
        <v>117.5</v>
      </c>
      <c r="K73" s="32"/>
    </row>
    <row r="74" spans="1:11" s="33" customFormat="1" ht="11.25" customHeight="1">
      <c r="A74" s="35" t="s">
        <v>58</v>
      </c>
      <c r="B74" s="29"/>
      <c r="C74" s="30">
        <v>171</v>
      </c>
      <c r="D74" s="30">
        <v>175</v>
      </c>
      <c r="E74" s="30">
        <v>170</v>
      </c>
      <c r="F74" s="31"/>
      <c r="G74" s="31"/>
      <c r="H74" s="120">
        <v>6.84</v>
      </c>
      <c r="I74" s="120">
        <v>6.3</v>
      </c>
      <c r="J74" s="120">
        <v>5.6</v>
      </c>
      <c r="K74" s="32"/>
    </row>
    <row r="75" spans="1:11" s="33" customFormat="1" ht="11.25" customHeight="1">
      <c r="A75" s="35" t="s">
        <v>59</v>
      </c>
      <c r="B75" s="29"/>
      <c r="C75" s="30">
        <v>9</v>
      </c>
      <c r="D75" s="30">
        <v>9</v>
      </c>
      <c r="E75" s="30">
        <v>10</v>
      </c>
      <c r="F75" s="31"/>
      <c r="G75" s="31"/>
      <c r="H75" s="120">
        <v>0.36</v>
      </c>
      <c r="I75" s="120">
        <v>0.36</v>
      </c>
      <c r="J75" s="120">
        <v>0.36</v>
      </c>
      <c r="K75" s="32"/>
    </row>
    <row r="76" spans="1:11" s="33" customFormat="1" ht="11.25" customHeight="1">
      <c r="A76" s="35" t="s">
        <v>60</v>
      </c>
      <c r="B76" s="29"/>
      <c r="C76" s="30">
        <v>42</v>
      </c>
      <c r="D76" s="30">
        <v>35</v>
      </c>
      <c r="E76" s="30">
        <v>35</v>
      </c>
      <c r="F76" s="31"/>
      <c r="G76" s="31"/>
      <c r="H76" s="120">
        <v>3.36</v>
      </c>
      <c r="I76" s="120">
        <v>1.838</v>
      </c>
      <c r="J76" s="120">
        <v>1.82</v>
      </c>
      <c r="K76" s="32"/>
    </row>
    <row r="77" spans="1:11" s="33" customFormat="1" ht="11.25" customHeight="1">
      <c r="A77" s="35" t="s">
        <v>61</v>
      </c>
      <c r="B77" s="29"/>
      <c r="C77" s="30">
        <v>8</v>
      </c>
      <c r="D77" s="30">
        <v>2</v>
      </c>
      <c r="E77" s="30">
        <v>2</v>
      </c>
      <c r="F77" s="31"/>
      <c r="G77" s="31"/>
      <c r="H77" s="120">
        <v>0.2</v>
      </c>
      <c r="I77" s="120">
        <v>0.06</v>
      </c>
      <c r="J77" s="120">
        <v>0.05</v>
      </c>
      <c r="K77" s="32"/>
    </row>
    <row r="78" spans="1:11" s="33" customFormat="1" ht="11.25" customHeight="1">
      <c r="A78" s="35" t="s">
        <v>62</v>
      </c>
      <c r="B78" s="29"/>
      <c r="C78" s="30">
        <v>53</v>
      </c>
      <c r="D78" s="30">
        <v>50</v>
      </c>
      <c r="E78" s="30">
        <v>65</v>
      </c>
      <c r="F78" s="31"/>
      <c r="G78" s="31"/>
      <c r="H78" s="120">
        <v>1.56</v>
      </c>
      <c r="I78" s="120">
        <v>1.5</v>
      </c>
      <c r="J78" s="120">
        <v>1.5</v>
      </c>
      <c r="K78" s="32"/>
    </row>
    <row r="79" spans="1:11" s="33" customFormat="1" ht="11.25" customHeight="1">
      <c r="A79" s="35" t="s">
        <v>63</v>
      </c>
      <c r="B79" s="29"/>
      <c r="C79" s="30">
        <v>710</v>
      </c>
      <c r="D79" s="30">
        <v>710</v>
      </c>
      <c r="E79" s="30">
        <v>741</v>
      </c>
      <c r="F79" s="31"/>
      <c r="G79" s="31"/>
      <c r="H79" s="120">
        <v>41.8</v>
      </c>
      <c r="I79" s="120">
        <v>28.4</v>
      </c>
      <c r="J79" s="120">
        <v>32.91</v>
      </c>
      <c r="K79" s="32"/>
    </row>
    <row r="80" spans="1:11" s="42" customFormat="1" ht="11.25" customHeight="1">
      <c r="A80" s="43" t="s">
        <v>64</v>
      </c>
      <c r="B80" s="37"/>
      <c r="C80" s="38">
        <v>2793</v>
      </c>
      <c r="D80" s="38">
        <v>2781</v>
      </c>
      <c r="E80" s="38">
        <v>2823</v>
      </c>
      <c r="F80" s="39">
        <f>IF(D80&gt;0,100*E80/D80,0)</f>
        <v>101.51024811218986</v>
      </c>
      <c r="G80" s="40"/>
      <c r="H80" s="121">
        <v>171.12</v>
      </c>
      <c r="I80" s="122">
        <v>155.558</v>
      </c>
      <c r="J80" s="122">
        <v>159.73999999999998</v>
      </c>
      <c r="K80" s="41">
        <f>IF(I80&gt;0,100*J80/I80,0)</f>
        <v>102.68838632535774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0"/>
      <c r="I81" s="120"/>
      <c r="J81" s="120"/>
      <c r="K81" s="32"/>
    </row>
    <row r="82" spans="1:11" s="33" customFormat="1" ht="11.25" customHeight="1">
      <c r="A82" s="35" t="s">
        <v>65</v>
      </c>
      <c r="B82" s="29"/>
      <c r="C82" s="30">
        <v>107</v>
      </c>
      <c r="D82" s="30">
        <v>107</v>
      </c>
      <c r="E82" s="30">
        <v>107</v>
      </c>
      <c r="F82" s="31"/>
      <c r="G82" s="31"/>
      <c r="H82" s="120">
        <v>3.719</v>
      </c>
      <c r="I82" s="120">
        <v>3.719</v>
      </c>
      <c r="J82" s="120">
        <v>3.719</v>
      </c>
      <c r="K82" s="32"/>
    </row>
    <row r="83" spans="1:11" s="33" customFormat="1" ht="11.25" customHeight="1">
      <c r="A83" s="35" t="s">
        <v>66</v>
      </c>
      <c r="B83" s="29"/>
      <c r="C83" s="30">
        <v>136</v>
      </c>
      <c r="D83" s="30">
        <v>130</v>
      </c>
      <c r="E83" s="30">
        <v>132</v>
      </c>
      <c r="F83" s="31"/>
      <c r="G83" s="31"/>
      <c r="H83" s="120">
        <v>4.089</v>
      </c>
      <c r="I83" s="120">
        <v>3.957</v>
      </c>
      <c r="J83" s="120">
        <v>3.957</v>
      </c>
      <c r="K83" s="32"/>
    </row>
    <row r="84" spans="1:11" s="42" customFormat="1" ht="11.25" customHeight="1">
      <c r="A84" s="36" t="s">
        <v>67</v>
      </c>
      <c r="B84" s="37"/>
      <c r="C84" s="38">
        <v>243</v>
      </c>
      <c r="D84" s="38">
        <v>237</v>
      </c>
      <c r="E84" s="38">
        <v>239</v>
      </c>
      <c r="F84" s="39">
        <f>IF(D84&gt;0,100*E84/D84,0)</f>
        <v>100.84388185654008</v>
      </c>
      <c r="G84" s="40"/>
      <c r="H84" s="121">
        <v>7.808</v>
      </c>
      <c r="I84" s="122">
        <v>7.676</v>
      </c>
      <c r="J84" s="122">
        <v>7.676</v>
      </c>
      <c r="K84" s="41">
        <f>IF(I84&gt;0,100*J84/I84,0)</f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0"/>
      <c r="I85" s="120"/>
      <c r="J85" s="12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3"/>
      <c r="I86" s="124"/>
      <c r="J86" s="124"/>
      <c r="K86" s="50"/>
    </row>
    <row r="87" spans="1:11" s="42" customFormat="1" ht="11.25" customHeight="1">
      <c r="A87" s="51" t="s">
        <v>68</v>
      </c>
      <c r="B87" s="52"/>
      <c r="C87" s="53">
        <v>6692</v>
      </c>
      <c r="D87" s="53">
        <v>6665</v>
      </c>
      <c r="E87" s="53">
        <v>6728</v>
      </c>
      <c r="F87" s="54">
        <f>IF(D87&gt;0,100*E87/D87,0)</f>
        <v>100.94523630907727</v>
      </c>
      <c r="G87" s="40"/>
      <c r="H87" s="125">
        <v>410.865</v>
      </c>
      <c r="I87" s="126">
        <v>400.969</v>
      </c>
      <c r="J87" s="12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3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="70" zoomScaleNormal="90" zoomScaleSheetLayoutView="70" zoomScalePageLayoutView="0" workbookViewId="0" topLeftCell="A52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200" t="s">
        <v>70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4" t="s">
        <v>3</v>
      </c>
      <c r="D4" s="195"/>
      <c r="E4" s="195"/>
      <c r="F4" s="196"/>
      <c r="G4" s="9"/>
      <c r="H4" s="197" t="s">
        <v>4</v>
      </c>
      <c r="I4" s="198"/>
      <c r="J4" s="198"/>
      <c r="K4" s="19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2015=100</v>
      </c>
      <c r="G7" s="23"/>
      <c r="H7" s="20" t="s">
        <v>254</v>
      </c>
      <c r="I7" s="21" t="s">
        <v>254</v>
      </c>
      <c r="J7" s="21">
        <v>2</v>
      </c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0">
        <v>1.086</v>
      </c>
      <c r="I9" s="120">
        <v>1.086</v>
      </c>
      <c r="J9" s="120">
        <v>1.088</v>
      </c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0">
        <v>0.029</v>
      </c>
      <c r="I10" s="120">
        <v>0.029</v>
      </c>
      <c r="J10" s="120">
        <v>0.028</v>
      </c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20">
        <v>0.051</v>
      </c>
      <c r="I11" s="120">
        <v>0.051</v>
      </c>
      <c r="J11" s="120">
        <v>0.05</v>
      </c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20">
        <v>0.435</v>
      </c>
      <c r="I12" s="120">
        <v>0.435</v>
      </c>
      <c r="J12" s="120">
        <v>0.433</v>
      </c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1">
        <v>1.601</v>
      </c>
      <c r="I13" s="122">
        <v>1.601</v>
      </c>
      <c r="J13" s="122">
        <v>1.5990000000000002</v>
      </c>
      <c r="K13" s="41">
        <f>IF(I13&gt;0,100*J13/I13,0)</f>
        <v>99.8750780762024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0"/>
      <c r="I14" s="120"/>
      <c r="J14" s="120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1"/>
      <c r="I15" s="122"/>
      <c r="J15" s="12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0"/>
      <c r="I16" s="120"/>
      <c r="J16" s="120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1"/>
      <c r="I17" s="122"/>
      <c r="J17" s="12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0"/>
      <c r="I18" s="120"/>
      <c r="J18" s="120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20"/>
      <c r="I19" s="120"/>
      <c r="J19" s="120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0"/>
      <c r="I20" s="120"/>
      <c r="J20" s="120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0"/>
      <c r="I21" s="120"/>
      <c r="J21" s="120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1"/>
      <c r="I22" s="122"/>
      <c r="J22" s="12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0"/>
      <c r="I23" s="120"/>
      <c r="J23" s="120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21"/>
      <c r="I24" s="122"/>
      <c r="J24" s="12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0"/>
      <c r="I25" s="120"/>
      <c r="J25" s="120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21"/>
      <c r="I26" s="122"/>
      <c r="J26" s="12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0"/>
      <c r="I27" s="120"/>
      <c r="J27" s="120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20"/>
      <c r="I28" s="120"/>
      <c r="J28" s="120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20"/>
      <c r="I29" s="120"/>
      <c r="J29" s="120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20"/>
      <c r="I30" s="120"/>
      <c r="J30" s="120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21"/>
      <c r="I31" s="122"/>
      <c r="J31" s="12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0"/>
      <c r="I32" s="120"/>
      <c r="J32" s="120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20">
        <v>0.036</v>
      </c>
      <c r="I33" s="120">
        <v>0.036</v>
      </c>
      <c r="J33" s="120">
        <v>0.07</v>
      </c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20"/>
      <c r="I34" s="120"/>
      <c r="J34" s="120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20"/>
      <c r="I35" s="120"/>
      <c r="J35" s="120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20">
        <v>37.444</v>
      </c>
      <c r="I36" s="120">
        <v>38.501</v>
      </c>
      <c r="J36" s="120">
        <v>51.25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21">
        <v>37.48</v>
      </c>
      <c r="I37" s="122">
        <v>38.537</v>
      </c>
      <c r="J37" s="122">
        <v>51.32</v>
      </c>
      <c r="K37" s="41">
        <f>IF(I37&gt;0,100*J37/I37,0)</f>
        <v>133.17071904922543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0"/>
      <c r="I38" s="120"/>
      <c r="J38" s="120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21">
        <v>9.98</v>
      </c>
      <c r="I39" s="122">
        <v>9.5</v>
      </c>
      <c r="J39" s="122">
        <v>9.925</v>
      </c>
      <c r="K39" s="41">
        <f>IF(I39&gt;0,100*J39/I39,0)</f>
        <v>104.47368421052633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0"/>
      <c r="I40" s="120"/>
      <c r="J40" s="120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20">
        <v>0.006</v>
      </c>
      <c r="I41" s="120">
        <v>0.006</v>
      </c>
      <c r="J41" s="120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20"/>
      <c r="I42" s="120"/>
      <c r="J42" s="120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20"/>
      <c r="I43" s="120"/>
      <c r="J43" s="120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20"/>
      <c r="I44" s="120"/>
      <c r="J44" s="120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20">
        <v>0.075</v>
      </c>
      <c r="I45" s="120">
        <v>0.075</v>
      </c>
      <c r="J45" s="120">
        <v>0.075</v>
      </c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20"/>
      <c r="I46" s="120"/>
      <c r="J46" s="120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20"/>
      <c r="I47" s="120"/>
      <c r="J47" s="120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20"/>
      <c r="I48" s="120"/>
      <c r="J48" s="120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20"/>
      <c r="I49" s="120"/>
      <c r="J49" s="120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21">
        <v>0.081</v>
      </c>
      <c r="I50" s="122">
        <v>0.081</v>
      </c>
      <c r="J50" s="122">
        <v>0.075</v>
      </c>
      <c r="K50" s="41">
        <f>IF(I50&gt;0,100*J50/I50,0)</f>
        <v>92.5925925925926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0"/>
      <c r="I51" s="120"/>
      <c r="J51" s="120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1"/>
      <c r="I52" s="122"/>
      <c r="J52" s="12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0"/>
      <c r="I53" s="120"/>
      <c r="J53" s="120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20"/>
      <c r="I54" s="120"/>
      <c r="J54" s="120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20"/>
      <c r="I55" s="120"/>
      <c r="J55" s="120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20"/>
      <c r="I56" s="120"/>
      <c r="J56" s="120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20"/>
      <c r="I57" s="120"/>
      <c r="J57" s="120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20"/>
      <c r="I58" s="120"/>
      <c r="J58" s="120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21"/>
      <c r="I59" s="122"/>
      <c r="J59" s="12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0"/>
      <c r="I60" s="120"/>
      <c r="J60" s="120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20">
        <v>326.865</v>
      </c>
      <c r="I61" s="120">
        <v>267.022</v>
      </c>
      <c r="J61" s="120">
        <v>263.695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20">
        <v>141.287</v>
      </c>
      <c r="I62" s="120">
        <v>110.381</v>
      </c>
      <c r="J62" s="120">
        <v>122.924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20">
        <v>1405.917</v>
      </c>
      <c r="I63" s="120">
        <v>1177.769</v>
      </c>
      <c r="J63" s="120">
        <v>1262.534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21">
        <v>1874.069</v>
      </c>
      <c r="I64" s="122">
        <v>1555.172</v>
      </c>
      <c r="J64" s="122">
        <v>1649.1530000000002</v>
      </c>
      <c r="K64" s="41">
        <f>IF(I64&gt;0,100*J64/I64,0)</f>
        <v>106.04312577644146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0"/>
      <c r="I65" s="120"/>
      <c r="J65" s="120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21">
        <v>164.994</v>
      </c>
      <c r="I66" s="122">
        <v>136.206</v>
      </c>
      <c r="J66" s="122">
        <v>149.421</v>
      </c>
      <c r="K66" s="41">
        <f>IF(I66&gt;0,100*J66/I66,0)</f>
        <v>109.7022157614202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0"/>
      <c r="I67" s="120"/>
      <c r="J67" s="120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20">
        <v>0.88</v>
      </c>
      <c r="I68" s="120">
        <v>0.38</v>
      </c>
      <c r="J68" s="120">
        <v>0.65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20">
        <v>0.026</v>
      </c>
      <c r="I69" s="120">
        <v>0.036</v>
      </c>
      <c r="J69" s="120">
        <v>0.035</v>
      </c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1">
        <v>0.906</v>
      </c>
      <c r="I70" s="122">
        <v>0.416</v>
      </c>
      <c r="J70" s="122">
        <v>0.685</v>
      </c>
      <c r="K70" s="41">
        <f>IF(I70&gt;0,100*J70/I70,0)</f>
        <v>164.66346153846155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0"/>
      <c r="I71" s="120"/>
      <c r="J71" s="120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20">
        <v>115.688</v>
      </c>
      <c r="I72" s="120">
        <v>101.346</v>
      </c>
      <c r="J72" s="120">
        <v>108.744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20">
        <v>31.5</v>
      </c>
      <c r="I73" s="120">
        <v>46.778</v>
      </c>
      <c r="J73" s="120">
        <v>47.618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20">
        <v>237.664</v>
      </c>
      <c r="I74" s="120">
        <v>215.761</v>
      </c>
      <c r="J74" s="120">
        <v>209.117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20">
        <v>13.405</v>
      </c>
      <c r="I75" s="120">
        <v>11.485</v>
      </c>
      <c r="J75" s="120">
        <v>15.833748000000003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20">
        <v>306.472</v>
      </c>
      <c r="I76" s="120">
        <v>262.021</v>
      </c>
      <c r="J76" s="120">
        <v>284.24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20">
        <v>0.03</v>
      </c>
      <c r="I77" s="120">
        <v>0.035</v>
      </c>
      <c r="J77" s="120">
        <v>0.018</v>
      </c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20">
        <v>83.129</v>
      </c>
      <c r="I78" s="120">
        <v>77.842</v>
      </c>
      <c r="J78" s="120">
        <v>66.948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20">
        <v>591.156</v>
      </c>
      <c r="I79" s="120">
        <v>614.693</v>
      </c>
      <c r="J79" s="120">
        <v>799.762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21">
        <v>1379.0439999999999</v>
      </c>
      <c r="I80" s="122">
        <v>1329.961</v>
      </c>
      <c r="J80" s="122">
        <v>1532.2807480000001</v>
      </c>
      <c r="K80" s="41">
        <f>IF(I80&gt;0,100*J80/I80,0)</f>
        <v>115.2124572073918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0"/>
      <c r="I81" s="120"/>
      <c r="J81" s="120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20">
        <v>10.32</v>
      </c>
      <c r="I82" s="120">
        <v>10.304</v>
      </c>
      <c r="J82" s="120">
        <v>10.538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20">
        <v>5.112</v>
      </c>
      <c r="I83" s="120">
        <v>5</v>
      </c>
      <c r="J83" s="120">
        <v>5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1">
        <v>15.432</v>
      </c>
      <c r="I84" s="122">
        <v>15.304</v>
      </c>
      <c r="J84" s="122">
        <v>15.538</v>
      </c>
      <c r="K84" s="41">
        <f>IF(I84&gt;0,100*J84/I84,0)</f>
        <v>101.52901202300052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0"/>
      <c r="I85" s="120"/>
      <c r="J85" s="12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3"/>
      <c r="I86" s="124"/>
      <c r="J86" s="124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25">
        <v>3483.5869999999995</v>
      </c>
      <c r="I87" s="126">
        <v>3086.7780000000002</v>
      </c>
      <c r="J87" s="126">
        <v>3409.9967480000005</v>
      </c>
      <c r="K87" s="54">
        <f>IF(I87&gt;0,100*J87/I87,0)</f>
        <v>110.47107203692653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3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="70" zoomScaleNormal="90" zoomScaleSheetLayoutView="70" zoomScalePageLayoutView="0" workbookViewId="0" topLeftCell="A4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200" t="s">
        <v>70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4" t="s">
        <v>3</v>
      </c>
      <c r="D4" s="195"/>
      <c r="E4" s="195"/>
      <c r="F4" s="196"/>
      <c r="G4" s="9"/>
      <c r="H4" s="197" t="s">
        <v>4</v>
      </c>
      <c r="I4" s="198"/>
      <c r="J4" s="198"/>
      <c r="K4" s="19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2015=100</v>
      </c>
      <c r="G7" s="23"/>
      <c r="H7" s="20" t="s">
        <v>254</v>
      </c>
      <c r="I7" s="21" t="s">
        <v>254</v>
      </c>
      <c r="J7" s="21">
        <v>2</v>
      </c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0">
        <v>5</v>
      </c>
      <c r="I9" s="120">
        <v>5.282</v>
      </c>
      <c r="J9" s="120">
        <v>5.281</v>
      </c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0">
        <v>0.125</v>
      </c>
      <c r="I10" s="120">
        <v>0.129</v>
      </c>
      <c r="J10" s="120">
        <v>0.125</v>
      </c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20">
        <v>0.316</v>
      </c>
      <c r="I11" s="120">
        <v>0.336</v>
      </c>
      <c r="J11" s="120">
        <v>0.335</v>
      </c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20">
        <v>1.746</v>
      </c>
      <c r="I12" s="120">
        <v>1.843</v>
      </c>
      <c r="J12" s="120">
        <v>1.841</v>
      </c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1">
        <v>7.186999999999999</v>
      </c>
      <c r="I13" s="122">
        <v>7.59</v>
      </c>
      <c r="J13" s="122">
        <v>7.582</v>
      </c>
      <c r="K13" s="41">
        <f>IF(I13&gt;0,100*J13/I13,0)</f>
        <v>99.89459815546772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0"/>
      <c r="I14" s="120"/>
      <c r="J14" s="120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1">
        <v>0.08</v>
      </c>
      <c r="I15" s="122">
        <v>0.082</v>
      </c>
      <c r="J15" s="122">
        <v>0.085</v>
      </c>
      <c r="K15" s="41">
        <f>IF(I15&gt;0,100*J15/I15,0)</f>
        <v>103.65853658536585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0"/>
      <c r="I16" s="120"/>
      <c r="J16" s="120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1">
        <v>0.173</v>
      </c>
      <c r="I17" s="122">
        <v>0.027</v>
      </c>
      <c r="J17" s="122">
        <v>0.007</v>
      </c>
      <c r="K17" s="41">
        <f>IF(I17&gt;0,100*J17/I17,0)</f>
        <v>25.925925925925927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0"/>
      <c r="I18" s="120"/>
      <c r="J18" s="120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20"/>
      <c r="I19" s="120"/>
      <c r="J19" s="120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0"/>
      <c r="I20" s="120"/>
      <c r="J20" s="120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0">
        <v>0.017</v>
      </c>
      <c r="I21" s="120">
        <v>0.017</v>
      </c>
      <c r="J21" s="120">
        <v>0.018</v>
      </c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1">
        <v>0.017</v>
      </c>
      <c r="I22" s="122">
        <v>0.017</v>
      </c>
      <c r="J22" s="122">
        <v>0.018</v>
      </c>
      <c r="K22" s="41">
        <f>IF(I22&gt;0,100*J22/I22,0)</f>
        <v>105.88235294117645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0"/>
      <c r="I23" s="120"/>
      <c r="J23" s="120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21"/>
      <c r="I24" s="122"/>
      <c r="J24" s="12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0"/>
      <c r="I25" s="120"/>
      <c r="J25" s="120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21"/>
      <c r="I26" s="122"/>
      <c r="J26" s="12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0"/>
      <c r="I27" s="120"/>
      <c r="J27" s="120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20"/>
      <c r="I28" s="120"/>
      <c r="J28" s="120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20"/>
      <c r="I29" s="120"/>
      <c r="J29" s="120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20"/>
      <c r="I30" s="120"/>
      <c r="J30" s="120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21"/>
      <c r="I31" s="122"/>
      <c r="J31" s="12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0"/>
      <c r="I32" s="120"/>
      <c r="J32" s="120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20">
        <v>0.03</v>
      </c>
      <c r="I33" s="120">
        <v>0.03</v>
      </c>
      <c r="J33" s="120">
        <v>0.03</v>
      </c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20"/>
      <c r="I34" s="120"/>
      <c r="J34" s="120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20"/>
      <c r="I35" s="120"/>
      <c r="J35" s="120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20">
        <v>0.075</v>
      </c>
      <c r="I36" s="120">
        <v>0.075</v>
      </c>
      <c r="J36" s="120">
        <v>0.125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21">
        <v>0.105</v>
      </c>
      <c r="I37" s="122">
        <v>0.105</v>
      </c>
      <c r="J37" s="122">
        <v>0.155</v>
      </c>
      <c r="K37" s="41">
        <f>IF(I37&gt;0,100*J37/I37,0)</f>
        <v>147.61904761904762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0"/>
      <c r="I38" s="120"/>
      <c r="J38" s="120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21">
        <v>1.586</v>
      </c>
      <c r="I39" s="122">
        <v>1.9</v>
      </c>
      <c r="J39" s="122">
        <v>1.98</v>
      </c>
      <c r="K39" s="41">
        <f>IF(I39&gt;0,100*J39/I39,0)</f>
        <v>104.21052631578948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0"/>
      <c r="I40" s="120"/>
      <c r="J40" s="120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20">
        <v>0.002</v>
      </c>
      <c r="I41" s="120">
        <v>0.002</v>
      </c>
      <c r="J41" s="120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20"/>
      <c r="I42" s="120"/>
      <c r="J42" s="120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20"/>
      <c r="I43" s="120"/>
      <c r="J43" s="120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20"/>
      <c r="I44" s="120"/>
      <c r="J44" s="120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20"/>
      <c r="I45" s="120"/>
      <c r="J45" s="120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20"/>
      <c r="I46" s="120"/>
      <c r="J46" s="120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20"/>
      <c r="I47" s="120"/>
      <c r="J47" s="120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20"/>
      <c r="I48" s="120"/>
      <c r="J48" s="120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20"/>
      <c r="I49" s="120"/>
      <c r="J49" s="120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21">
        <v>0.002</v>
      </c>
      <c r="I50" s="122">
        <v>0.002</v>
      </c>
      <c r="J50" s="12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0"/>
      <c r="I51" s="120"/>
      <c r="J51" s="120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1"/>
      <c r="I52" s="122"/>
      <c r="J52" s="12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0"/>
      <c r="I53" s="120"/>
      <c r="J53" s="120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20"/>
      <c r="I54" s="120"/>
      <c r="J54" s="120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20"/>
      <c r="I55" s="120"/>
      <c r="J55" s="120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20"/>
      <c r="I56" s="120"/>
      <c r="J56" s="120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20"/>
      <c r="I57" s="120"/>
      <c r="J57" s="120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20"/>
      <c r="I58" s="120"/>
      <c r="J58" s="120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21"/>
      <c r="I59" s="122"/>
      <c r="J59" s="12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0"/>
      <c r="I60" s="120"/>
      <c r="J60" s="120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20">
        <v>326.129</v>
      </c>
      <c r="I61" s="120">
        <v>236.665</v>
      </c>
      <c r="J61" s="120">
        <v>289.642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20">
        <v>1.169</v>
      </c>
      <c r="I62" s="120">
        <v>0.589</v>
      </c>
      <c r="J62" s="120">
        <v>0.612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20">
        <v>1.087</v>
      </c>
      <c r="I63" s="120">
        <v>0.815</v>
      </c>
      <c r="J63" s="120">
        <v>0.997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21">
        <v>328.385</v>
      </c>
      <c r="I64" s="122">
        <v>238.069</v>
      </c>
      <c r="J64" s="122">
        <v>291.25100000000003</v>
      </c>
      <c r="K64" s="41">
        <f>IF(I64&gt;0,100*J64/I64,0)</f>
        <v>122.33890174697252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0"/>
      <c r="I65" s="120"/>
      <c r="J65" s="120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21">
        <v>620</v>
      </c>
      <c r="I66" s="122">
        <v>416.501</v>
      </c>
      <c r="J66" s="122">
        <v>533.945</v>
      </c>
      <c r="K66" s="41">
        <f>IF(I66&gt;0,100*J66/I66,0)</f>
        <v>128.19777143392216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0"/>
      <c r="I67" s="120"/>
      <c r="J67" s="120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20"/>
      <c r="I68" s="120"/>
      <c r="J68" s="120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20"/>
      <c r="I69" s="120"/>
      <c r="J69" s="120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1"/>
      <c r="I70" s="122"/>
      <c r="J70" s="12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0"/>
      <c r="I71" s="120"/>
      <c r="J71" s="120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20">
        <v>41.377</v>
      </c>
      <c r="I72" s="120">
        <v>32.61</v>
      </c>
      <c r="J72" s="120">
        <v>34.283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20">
        <v>0.118</v>
      </c>
      <c r="I73" s="120">
        <v>0.314</v>
      </c>
      <c r="J73" s="120">
        <v>0.311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20">
        <v>0.26</v>
      </c>
      <c r="I74" s="120">
        <v>0.189</v>
      </c>
      <c r="J74" s="120">
        <v>0.219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20">
        <v>0.731</v>
      </c>
      <c r="I75" s="120">
        <v>0.496</v>
      </c>
      <c r="J75" s="120">
        <v>1.70041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20">
        <v>0.88</v>
      </c>
      <c r="I76" s="120">
        <v>0.158</v>
      </c>
      <c r="J76" s="120">
        <v>0.119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20"/>
      <c r="I77" s="120"/>
      <c r="J77" s="120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20">
        <v>83.685</v>
      </c>
      <c r="I78" s="120">
        <v>72.815</v>
      </c>
      <c r="J78" s="120">
        <v>57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20">
        <v>1.238</v>
      </c>
      <c r="I79" s="120">
        <v>1.732</v>
      </c>
      <c r="J79" s="120">
        <v>1.371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21">
        <v>128.28900000000002</v>
      </c>
      <c r="I80" s="122">
        <v>108.314</v>
      </c>
      <c r="J80" s="122">
        <v>95.00340999999999</v>
      </c>
      <c r="K80" s="41">
        <f>IF(I80&gt;0,100*J80/I80,0)</f>
        <v>87.71110844396846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0"/>
      <c r="I81" s="120"/>
      <c r="J81" s="120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20">
        <v>2.534</v>
      </c>
      <c r="I82" s="120">
        <v>2.521</v>
      </c>
      <c r="J82" s="120">
        <v>2.469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20">
        <v>0.624</v>
      </c>
      <c r="I83" s="120">
        <v>0.624</v>
      </c>
      <c r="J83" s="120">
        <v>0.624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1">
        <v>3.158</v>
      </c>
      <c r="I84" s="122">
        <v>3.145</v>
      </c>
      <c r="J84" s="122">
        <v>3.093</v>
      </c>
      <c r="K84" s="41">
        <f>IF(I84&gt;0,100*J84/I84,0)</f>
        <v>98.34658187599365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0"/>
      <c r="I85" s="120"/>
      <c r="J85" s="12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3"/>
      <c r="I86" s="124"/>
      <c r="J86" s="124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25">
        <v>1088.982</v>
      </c>
      <c r="I87" s="126">
        <v>775.752</v>
      </c>
      <c r="J87" s="126">
        <v>933.1194100000001</v>
      </c>
      <c r="K87" s="54">
        <f>IF(I87&gt;0,100*J87/I87,0)</f>
        <v>120.28578849941735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zoomScale="90" zoomScaleNormal="90" zoomScalePageLayoutView="0" workbookViewId="0" topLeftCell="A1">
      <selection activeCell="M21" sqref="M2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69</v>
      </c>
      <c r="B2" s="4"/>
      <c r="C2" s="4"/>
      <c r="D2" s="4"/>
      <c r="E2" s="5"/>
      <c r="F2" s="4"/>
      <c r="G2" s="4"/>
      <c r="H2" s="4"/>
      <c r="I2" s="6"/>
      <c r="J2" s="200" t="s">
        <v>70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4" t="s">
        <v>3</v>
      </c>
      <c r="D4" s="195"/>
      <c r="E4" s="195"/>
      <c r="F4" s="196"/>
      <c r="G4" s="9"/>
      <c r="H4" s="197" t="s">
        <v>4</v>
      </c>
      <c r="I4" s="198"/>
      <c r="J4" s="198"/>
      <c r="K4" s="19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254</v>
      </c>
      <c r="D7" s="21" t="s">
        <v>7</v>
      </c>
      <c r="E7" s="21">
        <v>2</v>
      </c>
      <c r="F7" s="22" t="str">
        <f>CONCATENATE(D6,"=100")</f>
        <v>2016=100</v>
      </c>
      <c r="G7" s="23"/>
      <c r="H7" s="20" t="s">
        <v>254</v>
      </c>
      <c r="I7" s="21" t="s">
        <v>7</v>
      </c>
      <c r="J7" s="21">
        <v>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1711</v>
      </c>
      <c r="D9" s="30">
        <v>1730</v>
      </c>
      <c r="E9" s="30">
        <v>1209</v>
      </c>
      <c r="F9" s="31"/>
      <c r="G9" s="31"/>
      <c r="H9" s="120">
        <v>5.306</v>
      </c>
      <c r="I9" s="120">
        <v>5.369</v>
      </c>
      <c r="J9" s="120">
        <v>4.533</v>
      </c>
      <c r="K9" s="32"/>
    </row>
    <row r="10" spans="1:11" s="33" customFormat="1" ht="11.25" customHeight="1">
      <c r="A10" s="35" t="s">
        <v>9</v>
      </c>
      <c r="B10" s="29"/>
      <c r="C10" s="30">
        <v>3826</v>
      </c>
      <c r="D10" s="30">
        <v>3682</v>
      </c>
      <c r="E10" s="30">
        <v>2012</v>
      </c>
      <c r="F10" s="31"/>
      <c r="G10" s="31"/>
      <c r="H10" s="120">
        <v>10.139</v>
      </c>
      <c r="I10" s="120">
        <v>9.822</v>
      </c>
      <c r="J10" s="120">
        <v>4.667839999999999</v>
      </c>
      <c r="K10" s="32"/>
    </row>
    <row r="11" spans="1:11" s="33" customFormat="1" ht="11.25" customHeight="1">
      <c r="A11" s="28" t="s">
        <v>10</v>
      </c>
      <c r="B11" s="29"/>
      <c r="C11" s="30">
        <v>9248</v>
      </c>
      <c r="D11" s="30">
        <v>8234</v>
      </c>
      <c r="E11" s="30">
        <v>7896</v>
      </c>
      <c r="F11" s="31"/>
      <c r="G11" s="31"/>
      <c r="H11" s="120">
        <v>30.111</v>
      </c>
      <c r="I11" s="120">
        <v>26.76</v>
      </c>
      <c r="J11" s="120">
        <v>19.187</v>
      </c>
      <c r="K11" s="32"/>
    </row>
    <row r="12" spans="1:11" s="33" customFormat="1" ht="11.25" customHeight="1">
      <c r="A12" s="35" t="s">
        <v>11</v>
      </c>
      <c r="B12" s="29"/>
      <c r="C12" s="30">
        <v>420</v>
      </c>
      <c r="D12" s="30">
        <v>380</v>
      </c>
      <c r="E12" s="30">
        <v>223</v>
      </c>
      <c r="F12" s="31"/>
      <c r="G12" s="31"/>
      <c r="H12" s="120">
        <v>1.252</v>
      </c>
      <c r="I12" s="120">
        <v>0.97</v>
      </c>
      <c r="J12" s="120">
        <v>0.48</v>
      </c>
      <c r="K12" s="32"/>
    </row>
    <row r="13" spans="1:11" s="42" customFormat="1" ht="11.25" customHeight="1">
      <c r="A13" s="36" t="s">
        <v>12</v>
      </c>
      <c r="B13" s="37"/>
      <c r="C13" s="38">
        <v>15205</v>
      </c>
      <c r="D13" s="38">
        <v>14026</v>
      </c>
      <c r="E13" s="38">
        <v>11340</v>
      </c>
      <c r="F13" s="39">
        <f>IF(D13&gt;0,100*E13/D13,0)</f>
        <v>80.84985027805504</v>
      </c>
      <c r="G13" s="40"/>
      <c r="H13" s="121">
        <v>46.808</v>
      </c>
      <c r="I13" s="122">
        <v>42.921</v>
      </c>
      <c r="J13" s="122">
        <v>28.86784</v>
      </c>
      <c r="K13" s="41">
        <f>IF(I13&gt;0,100*J13/I13,0)</f>
        <v>67.2580787959274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0"/>
      <c r="I14" s="120"/>
      <c r="J14" s="120"/>
      <c r="K14" s="32"/>
    </row>
    <row r="15" spans="1:11" s="42" customFormat="1" ht="11.25" customHeight="1">
      <c r="A15" s="36" t="s">
        <v>13</v>
      </c>
      <c r="B15" s="37"/>
      <c r="C15" s="38">
        <v>45</v>
      </c>
      <c r="D15" s="38">
        <v>42</v>
      </c>
      <c r="E15" s="38">
        <v>45</v>
      </c>
      <c r="F15" s="39">
        <f>IF(D15&gt;0,100*E15/D15,0)</f>
        <v>107.14285714285714</v>
      </c>
      <c r="G15" s="40"/>
      <c r="H15" s="121">
        <v>0.054</v>
      </c>
      <c r="I15" s="122">
        <v>0.054</v>
      </c>
      <c r="J15" s="122">
        <v>0.076</v>
      </c>
      <c r="K15" s="41">
        <f>IF(I15&gt;0,100*J15/I15,0)</f>
        <v>140.74074074074073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0"/>
      <c r="I16" s="120"/>
      <c r="J16" s="120"/>
      <c r="K16" s="32"/>
    </row>
    <row r="17" spans="1:11" s="42" customFormat="1" ht="11.25" customHeight="1">
      <c r="A17" s="36" t="s">
        <v>14</v>
      </c>
      <c r="B17" s="37"/>
      <c r="C17" s="38">
        <v>679</v>
      </c>
      <c r="D17" s="38">
        <v>775</v>
      </c>
      <c r="E17" s="38">
        <v>775</v>
      </c>
      <c r="F17" s="39">
        <f>IF(D17&gt;0,100*E17/D17,0)</f>
        <v>100</v>
      </c>
      <c r="G17" s="40"/>
      <c r="H17" s="121">
        <v>1.663</v>
      </c>
      <c r="I17" s="122">
        <v>1.55</v>
      </c>
      <c r="J17" s="12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0"/>
      <c r="I18" s="120"/>
      <c r="J18" s="120"/>
      <c r="K18" s="32"/>
    </row>
    <row r="19" spans="1:11" s="33" customFormat="1" ht="11.25" customHeight="1">
      <c r="A19" s="28" t="s">
        <v>15</v>
      </c>
      <c r="B19" s="29"/>
      <c r="C19" s="30">
        <v>23368</v>
      </c>
      <c r="D19" s="30">
        <v>25007</v>
      </c>
      <c r="E19" s="30">
        <v>25007</v>
      </c>
      <c r="F19" s="31"/>
      <c r="G19" s="31"/>
      <c r="H19" s="120">
        <v>121.514</v>
      </c>
      <c r="I19" s="120">
        <v>161.295</v>
      </c>
      <c r="J19" s="120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0"/>
      <c r="I20" s="120"/>
      <c r="J20" s="120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0"/>
      <c r="I21" s="120"/>
      <c r="J21" s="120"/>
      <c r="K21" s="32"/>
    </row>
    <row r="22" spans="1:11" s="42" customFormat="1" ht="11.25" customHeight="1">
      <c r="A22" s="36" t="s">
        <v>18</v>
      </c>
      <c r="B22" s="37"/>
      <c r="C22" s="38">
        <v>23368</v>
      </c>
      <c r="D22" s="38">
        <v>25007</v>
      </c>
      <c r="E22" s="38">
        <v>25007</v>
      </c>
      <c r="F22" s="39">
        <f>IF(D22&gt;0,100*E22/D22,0)</f>
        <v>100</v>
      </c>
      <c r="G22" s="40"/>
      <c r="H22" s="121">
        <v>121.514</v>
      </c>
      <c r="I22" s="122">
        <v>161.295</v>
      </c>
      <c r="J22" s="12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0"/>
      <c r="I23" s="120"/>
      <c r="J23" s="120"/>
      <c r="K23" s="32"/>
    </row>
    <row r="24" spans="1:11" s="42" customFormat="1" ht="11.25" customHeight="1">
      <c r="A24" s="36" t="s">
        <v>19</v>
      </c>
      <c r="B24" s="37"/>
      <c r="C24" s="38">
        <v>72964</v>
      </c>
      <c r="D24" s="38">
        <v>75405</v>
      </c>
      <c r="E24" s="38">
        <v>76000</v>
      </c>
      <c r="F24" s="39">
        <f>IF(D24&gt;0,100*E24/D24,0)</f>
        <v>100.78907234268284</v>
      </c>
      <c r="G24" s="40"/>
      <c r="H24" s="121">
        <v>312.426</v>
      </c>
      <c r="I24" s="122">
        <v>428.284</v>
      </c>
      <c r="J24" s="12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0"/>
      <c r="I25" s="120"/>
      <c r="J25" s="120"/>
      <c r="K25" s="32"/>
    </row>
    <row r="26" spans="1:11" s="42" customFormat="1" ht="11.25" customHeight="1">
      <c r="A26" s="36" t="s">
        <v>20</v>
      </c>
      <c r="B26" s="37"/>
      <c r="C26" s="38">
        <v>29701</v>
      </c>
      <c r="D26" s="38">
        <v>29500</v>
      </c>
      <c r="E26" s="38">
        <v>32000</v>
      </c>
      <c r="F26" s="39">
        <f>IF(D26&gt;0,100*E26/D26,0)</f>
        <v>108.47457627118644</v>
      </c>
      <c r="G26" s="40"/>
      <c r="H26" s="121">
        <v>118.874</v>
      </c>
      <c r="I26" s="122">
        <v>158</v>
      </c>
      <c r="J26" s="122">
        <v>128</v>
      </c>
      <c r="K26" s="41">
        <f>IF(I26&gt;0,100*J26/I26,0)</f>
        <v>81.0126582278481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0"/>
      <c r="I27" s="120"/>
      <c r="J27" s="120"/>
      <c r="K27" s="32"/>
    </row>
    <row r="28" spans="1:11" s="33" customFormat="1" ht="11.25" customHeight="1">
      <c r="A28" s="35" t="s">
        <v>21</v>
      </c>
      <c r="B28" s="29"/>
      <c r="C28" s="30">
        <v>60226</v>
      </c>
      <c r="D28" s="30">
        <v>57373</v>
      </c>
      <c r="E28" s="30">
        <v>53214</v>
      </c>
      <c r="F28" s="31"/>
      <c r="G28" s="31"/>
      <c r="H28" s="120">
        <v>195.473</v>
      </c>
      <c r="I28" s="120">
        <v>265.787</v>
      </c>
      <c r="J28" s="120">
        <v>204.437</v>
      </c>
      <c r="K28" s="32"/>
    </row>
    <row r="29" spans="1:11" s="33" customFormat="1" ht="11.25" customHeight="1">
      <c r="A29" s="35" t="s">
        <v>22</v>
      </c>
      <c r="B29" s="29"/>
      <c r="C29" s="30">
        <v>40550</v>
      </c>
      <c r="D29" s="30">
        <v>41111</v>
      </c>
      <c r="E29" s="30">
        <v>39707</v>
      </c>
      <c r="F29" s="31"/>
      <c r="G29" s="31"/>
      <c r="H29" s="120">
        <v>74.714</v>
      </c>
      <c r="I29" s="120">
        <v>90.923</v>
      </c>
      <c r="J29" s="120">
        <v>93.857</v>
      </c>
      <c r="K29" s="32"/>
    </row>
    <row r="30" spans="1:11" s="33" customFormat="1" ht="11.25" customHeight="1">
      <c r="A30" s="35" t="s">
        <v>23</v>
      </c>
      <c r="B30" s="29"/>
      <c r="C30" s="30">
        <v>62106</v>
      </c>
      <c r="D30" s="30">
        <v>53613</v>
      </c>
      <c r="E30" s="30">
        <v>53613</v>
      </c>
      <c r="F30" s="31"/>
      <c r="G30" s="31"/>
      <c r="H30" s="120">
        <v>187.696</v>
      </c>
      <c r="I30" s="120">
        <v>202.695</v>
      </c>
      <c r="J30" s="120">
        <v>172.586</v>
      </c>
      <c r="K30" s="32"/>
    </row>
    <row r="31" spans="1:11" s="42" customFormat="1" ht="11.25" customHeight="1">
      <c r="A31" s="43" t="s">
        <v>24</v>
      </c>
      <c r="B31" s="37"/>
      <c r="C31" s="38">
        <v>162882</v>
      </c>
      <c r="D31" s="38">
        <v>152097</v>
      </c>
      <c r="E31" s="38">
        <v>146534</v>
      </c>
      <c r="F31" s="39">
        <f>IF(D31&gt;0,100*E31/D31,0)</f>
        <v>96.34246566335956</v>
      </c>
      <c r="G31" s="40"/>
      <c r="H31" s="121">
        <v>457.88300000000004</v>
      </c>
      <c r="I31" s="122">
        <v>559.405</v>
      </c>
      <c r="J31" s="122">
        <v>470.88</v>
      </c>
      <c r="K31" s="41">
        <f>IF(I31&gt;0,100*J31/I31,0)</f>
        <v>84.17515038299622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0"/>
      <c r="I32" s="120"/>
      <c r="J32" s="120"/>
      <c r="K32" s="32"/>
    </row>
    <row r="33" spans="1:11" s="33" customFormat="1" ht="11.25" customHeight="1">
      <c r="A33" s="35" t="s">
        <v>25</v>
      </c>
      <c r="B33" s="29"/>
      <c r="C33" s="30">
        <v>23943</v>
      </c>
      <c r="D33" s="30">
        <v>24900</v>
      </c>
      <c r="E33" s="30">
        <v>24900</v>
      </c>
      <c r="F33" s="31"/>
      <c r="G33" s="31"/>
      <c r="H33" s="120">
        <v>64.057</v>
      </c>
      <c r="I33" s="120">
        <v>101</v>
      </c>
      <c r="J33" s="120"/>
      <c r="K33" s="32"/>
    </row>
    <row r="34" spans="1:11" s="33" customFormat="1" ht="11.25" customHeight="1">
      <c r="A34" s="35" t="s">
        <v>26</v>
      </c>
      <c r="B34" s="29"/>
      <c r="C34" s="30">
        <v>12541</v>
      </c>
      <c r="D34" s="30">
        <v>13600</v>
      </c>
      <c r="E34" s="30">
        <v>13500</v>
      </c>
      <c r="F34" s="31"/>
      <c r="G34" s="31"/>
      <c r="H34" s="120">
        <v>44.778</v>
      </c>
      <c r="I34" s="120">
        <v>54</v>
      </c>
      <c r="J34" s="120"/>
      <c r="K34" s="32"/>
    </row>
    <row r="35" spans="1:11" s="33" customFormat="1" ht="11.25" customHeight="1">
      <c r="A35" s="35" t="s">
        <v>27</v>
      </c>
      <c r="B35" s="29"/>
      <c r="C35" s="30">
        <v>51826</v>
      </c>
      <c r="D35" s="30">
        <v>49200</v>
      </c>
      <c r="E35" s="30">
        <v>50200</v>
      </c>
      <c r="F35" s="31"/>
      <c r="G35" s="31"/>
      <c r="H35" s="120">
        <v>155.433</v>
      </c>
      <c r="I35" s="120">
        <v>177</v>
      </c>
      <c r="J35" s="120">
        <v>180.7</v>
      </c>
      <c r="K35" s="32"/>
    </row>
    <row r="36" spans="1:11" s="33" customFormat="1" ht="11.25" customHeight="1">
      <c r="A36" s="35" t="s">
        <v>28</v>
      </c>
      <c r="B36" s="29"/>
      <c r="C36" s="30">
        <v>6170</v>
      </c>
      <c r="D36" s="30">
        <v>6520</v>
      </c>
      <c r="E36" s="30">
        <v>6846</v>
      </c>
      <c r="F36" s="31"/>
      <c r="G36" s="31"/>
      <c r="H36" s="120">
        <v>16.843</v>
      </c>
      <c r="I36" s="120">
        <v>26.08</v>
      </c>
      <c r="J36" s="120">
        <v>27.384</v>
      </c>
      <c r="K36" s="32"/>
    </row>
    <row r="37" spans="1:11" s="42" customFormat="1" ht="11.25" customHeight="1">
      <c r="A37" s="36" t="s">
        <v>29</v>
      </c>
      <c r="B37" s="37"/>
      <c r="C37" s="38">
        <v>94480</v>
      </c>
      <c r="D37" s="38">
        <v>94220</v>
      </c>
      <c r="E37" s="38">
        <v>95446</v>
      </c>
      <c r="F37" s="39">
        <f>IF(D37&gt;0,100*E37/D37,0)</f>
        <v>101.30120993419656</v>
      </c>
      <c r="G37" s="40"/>
      <c r="H37" s="121">
        <v>281.11100000000005</v>
      </c>
      <c r="I37" s="122">
        <v>358.08</v>
      </c>
      <c r="J37" s="12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0"/>
      <c r="I38" s="120"/>
      <c r="J38" s="120"/>
      <c r="K38" s="32"/>
    </row>
    <row r="39" spans="1:11" s="42" customFormat="1" ht="11.25" customHeight="1">
      <c r="A39" s="36" t="s">
        <v>30</v>
      </c>
      <c r="B39" s="37"/>
      <c r="C39" s="38">
        <v>4613</v>
      </c>
      <c r="D39" s="38">
        <v>4620</v>
      </c>
      <c r="E39" s="38">
        <v>5100</v>
      </c>
      <c r="F39" s="39">
        <f>IF(D39&gt;0,100*E39/D39,0)</f>
        <v>110.3896103896104</v>
      </c>
      <c r="G39" s="40"/>
      <c r="H39" s="121">
        <v>7.491</v>
      </c>
      <c r="I39" s="122">
        <v>7.8</v>
      </c>
      <c r="J39" s="122">
        <v>8.16</v>
      </c>
      <c r="K39" s="41">
        <f>IF(I39&gt;0,100*J39/I39,0)</f>
        <v>104.61538461538461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0"/>
      <c r="I40" s="120"/>
      <c r="J40" s="120"/>
      <c r="K40" s="32"/>
    </row>
    <row r="41" spans="1:11" s="33" customFormat="1" ht="11.25" customHeight="1">
      <c r="A41" s="28" t="s">
        <v>31</v>
      </c>
      <c r="B41" s="29"/>
      <c r="C41" s="30">
        <v>39214</v>
      </c>
      <c r="D41" s="30">
        <v>38910</v>
      </c>
      <c r="E41" s="30">
        <v>39000</v>
      </c>
      <c r="F41" s="31"/>
      <c r="G41" s="31"/>
      <c r="H41" s="120">
        <v>104.345</v>
      </c>
      <c r="I41" s="120">
        <v>126.861</v>
      </c>
      <c r="J41" s="120">
        <v>102.338</v>
      </c>
      <c r="K41" s="32"/>
    </row>
    <row r="42" spans="1:11" s="33" customFormat="1" ht="11.25" customHeight="1">
      <c r="A42" s="35" t="s">
        <v>32</v>
      </c>
      <c r="B42" s="29"/>
      <c r="C42" s="30">
        <v>213815</v>
      </c>
      <c r="D42" s="30">
        <v>231379</v>
      </c>
      <c r="E42" s="30">
        <v>232000</v>
      </c>
      <c r="F42" s="31"/>
      <c r="G42" s="31"/>
      <c r="H42" s="120">
        <v>823.133</v>
      </c>
      <c r="I42" s="120">
        <v>1095.965</v>
      </c>
      <c r="J42" s="120">
        <v>1003.9</v>
      </c>
      <c r="K42" s="32"/>
    </row>
    <row r="43" spans="1:11" s="33" customFormat="1" ht="11.25" customHeight="1">
      <c r="A43" s="35" t="s">
        <v>33</v>
      </c>
      <c r="B43" s="29"/>
      <c r="C43" s="30">
        <v>57556</v>
      </c>
      <c r="D43" s="30">
        <v>58467</v>
      </c>
      <c r="E43" s="30">
        <v>59000</v>
      </c>
      <c r="F43" s="31"/>
      <c r="G43" s="31"/>
      <c r="H43" s="120">
        <v>243.667</v>
      </c>
      <c r="I43" s="120">
        <v>290.579</v>
      </c>
      <c r="J43" s="120">
        <v>244.4</v>
      </c>
      <c r="K43" s="32"/>
    </row>
    <row r="44" spans="1:11" s="33" customFormat="1" ht="11.25" customHeight="1">
      <c r="A44" s="35" t="s">
        <v>34</v>
      </c>
      <c r="B44" s="29"/>
      <c r="C44" s="30">
        <v>126999</v>
      </c>
      <c r="D44" s="30">
        <v>131877</v>
      </c>
      <c r="E44" s="30">
        <v>127000</v>
      </c>
      <c r="F44" s="31"/>
      <c r="G44" s="31"/>
      <c r="H44" s="120">
        <v>451.063</v>
      </c>
      <c r="I44" s="120">
        <v>620.342</v>
      </c>
      <c r="J44" s="120">
        <v>393.6</v>
      </c>
      <c r="K44" s="32"/>
    </row>
    <row r="45" spans="1:11" s="33" customFormat="1" ht="11.25" customHeight="1">
      <c r="A45" s="35" t="s">
        <v>35</v>
      </c>
      <c r="B45" s="29"/>
      <c r="C45" s="30">
        <v>72890</v>
      </c>
      <c r="D45" s="30">
        <v>75219</v>
      </c>
      <c r="E45" s="30">
        <v>74000</v>
      </c>
      <c r="F45" s="31"/>
      <c r="G45" s="31"/>
      <c r="H45" s="120">
        <v>197.201</v>
      </c>
      <c r="I45" s="120">
        <v>303.698</v>
      </c>
      <c r="J45" s="120">
        <v>243.65</v>
      </c>
      <c r="K45" s="32"/>
    </row>
    <row r="46" spans="1:11" s="33" customFormat="1" ht="11.25" customHeight="1">
      <c r="A46" s="35" t="s">
        <v>36</v>
      </c>
      <c r="B46" s="29"/>
      <c r="C46" s="30">
        <v>73237</v>
      </c>
      <c r="D46" s="30">
        <v>74477</v>
      </c>
      <c r="E46" s="30">
        <v>74850</v>
      </c>
      <c r="F46" s="31"/>
      <c r="G46" s="31"/>
      <c r="H46" s="120">
        <v>185.884</v>
      </c>
      <c r="I46" s="120">
        <v>246.303</v>
      </c>
      <c r="J46" s="120">
        <v>209.58</v>
      </c>
      <c r="K46" s="32"/>
    </row>
    <row r="47" spans="1:11" s="33" customFormat="1" ht="11.25" customHeight="1">
      <c r="A47" s="35" t="s">
        <v>37</v>
      </c>
      <c r="B47" s="29"/>
      <c r="C47" s="30">
        <v>103394</v>
      </c>
      <c r="D47" s="30">
        <v>108161</v>
      </c>
      <c r="E47" s="30">
        <v>104000</v>
      </c>
      <c r="F47" s="31"/>
      <c r="G47" s="31"/>
      <c r="H47" s="120">
        <v>290.404</v>
      </c>
      <c r="I47" s="120">
        <v>419.148</v>
      </c>
      <c r="J47" s="120">
        <v>318</v>
      </c>
      <c r="K47" s="32"/>
    </row>
    <row r="48" spans="1:11" s="33" customFormat="1" ht="11.25" customHeight="1">
      <c r="A48" s="35" t="s">
        <v>38</v>
      </c>
      <c r="B48" s="29"/>
      <c r="C48" s="30">
        <v>100912</v>
      </c>
      <c r="D48" s="30">
        <v>109184</v>
      </c>
      <c r="E48" s="30">
        <v>109000</v>
      </c>
      <c r="F48" s="31"/>
      <c r="G48" s="31"/>
      <c r="H48" s="120">
        <v>326.118</v>
      </c>
      <c r="I48" s="120">
        <v>541.77</v>
      </c>
      <c r="J48" s="120">
        <v>363</v>
      </c>
      <c r="K48" s="32"/>
    </row>
    <row r="49" spans="1:11" s="33" customFormat="1" ht="11.25" customHeight="1">
      <c r="A49" s="35" t="s">
        <v>39</v>
      </c>
      <c r="B49" s="29"/>
      <c r="C49" s="30">
        <v>76114</v>
      </c>
      <c r="D49" s="30">
        <v>72574</v>
      </c>
      <c r="E49" s="30">
        <v>72500</v>
      </c>
      <c r="F49" s="31"/>
      <c r="G49" s="31"/>
      <c r="H49" s="120">
        <v>211.137</v>
      </c>
      <c r="I49" s="120">
        <v>314.479</v>
      </c>
      <c r="J49" s="120">
        <v>215.3</v>
      </c>
      <c r="K49" s="32"/>
    </row>
    <row r="50" spans="1:11" s="42" customFormat="1" ht="11.25" customHeight="1">
      <c r="A50" s="43" t="s">
        <v>40</v>
      </c>
      <c r="B50" s="37"/>
      <c r="C50" s="38">
        <v>864131</v>
      </c>
      <c r="D50" s="38">
        <v>900248</v>
      </c>
      <c r="E50" s="38">
        <v>891350</v>
      </c>
      <c r="F50" s="39">
        <f>IF(D50&gt;0,100*E50/D50,0)</f>
        <v>99.0116056908763</v>
      </c>
      <c r="G50" s="40"/>
      <c r="H50" s="121">
        <v>2832.952</v>
      </c>
      <c r="I50" s="122">
        <v>3959.1449999999995</v>
      </c>
      <c r="J50" s="122">
        <v>3093.7680000000005</v>
      </c>
      <c r="K50" s="41">
        <f>IF(I50&gt;0,100*J50/I50,0)</f>
        <v>78.14232618406248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0"/>
      <c r="I51" s="120"/>
      <c r="J51" s="120"/>
      <c r="K51" s="32"/>
    </row>
    <row r="52" spans="1:11" s="42" customFormat="1" ht="11.25" customHeight="1">
      <c r="A52" s="36" t="s">
        <v>41</v>
      </c>
      <c r="B52" s="37"/>
      <c r="C52" s="38">
        <v>26391</v>
      </c>
      <c r="D52" s="38">
        <v>26391</v>
      </c>
      <c r="E52" s="38">
        <v>26391</v>
      </c>
      <c r="F52" s="39">
        <f>IF(D52&gt;0,100*E52/D52,0)</f>
        <v>100</v>
      </c>
      <c r="G52" s="40"/>
      <c r="H52" s="121">
        <v>70.554</v>
      </c>
      <c r="I52" s="122">
        <v>70.554</v>
      </c>
      <c r="J52" s="122">
        <v>70.554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0"/>
      <c r="I53" s="120"/>
      <c r="J53" s="120"/>
      <c r="K53" s="32"/>
    </row>
    <row r="54" spans="1:11" s="33" customFormat="1" ht="11.25" customHeight="1">
      <c r="A54" s="35" t="s">
        <v>42</v>
      </c>
      <c r="B54" s="29"/>
      <c r="C54" s="30">
        <v>72623</v>
      </c>
      <c r="D54" s="30">
        <v>72070</v>
      </c>
      <c r="E54" s="30">
        <v>72000</v>
      </c>
      <c r="F54" s="31"/>
      <c r="G54" s="31"/>
      <c r="H54" s="120">
        <v>199.921</v>
      </c>
      <c r="I54" s="120">
        <v>221.754</v>
      </c>
      <c r="J54" s="120">
        <v>212.4</v>
      </c>
      <c r="K54" s="32"/>
    </row>
    <row r="55" spans="1:11" s="33" customFormat="1" ht="11.25" customHeight="1">
      <c r="A55" s="35" t="s">
        <v>43</v>
      </c>
      <c r="B55" s="29"/>
      <c r="C55" s="30">
        <v>56618</v>
      </c>
      <c r="D55" s="30">
        <v>52525</v>
      </c>
      <c r="E55" s="30">
        <v>54960</v>
      </c>
      <c r="F55" s="31"/>
      <c r="G55" s="31"/>
      <c r="H55" s="120">
        <v>92.611</v>
      </c>
      <c r="I55" s="120">
        <v>93.337</v>
      </c>
      <c r="J55" s="120">
        <v>93.45</v>
      </c>
      <c r="K55" s="32"/>
    </row>
    <row r="56" spans="1:11" s="33" customFormat="1" ht="11.25" customHeight="1">
      <c r="A56" s="35" t="s">
        <v>44</v>
      </c>
      <c r="B56" s="29"/>
      <c r="C56" s="30">
        <v>38995</v>
      </c>
      <c r="D56" s="30">
        <v>49000</v>
      </c>
      <c r="E56" s="30">
        <v>49000</v>
      </c>
      <c r="F56" s="31"/>
      <c r="G56" s="31"/>
      <c r="H56" s="120">
        <v>116.054</v>
      </c>
      <c r="I56" s="120">
        <v>109</v>
      </c>
      <c r="J56" s="120">
        <v>147</v>
      </c>
      <c r="K56" s="32"/>
    </row>
    <row r="57" spans="1:11" s="33" customFormat="1" ht="11.25" customHeight="1">
      <c r="A57" s="35" t="s">
        <v>45</v>
      </c>
      <c r="B57" s="29"/>
      <c r="C57" s="30">
        <v>66810</v>
      </c>
      <c r="D57" s="30">
        <v>66720</v>
      </c>
      <c r="E57" s="30">
        <v>66720</v>
      </c>
      <c r="F57" s="31"/>
      <c r="G57" s="31"/>
      <c r="H57" s="120">
        <v>123.743</v>
      </c>
      <c r="I57" s="120">
        <v>266.88</v>
      </c>
      <c r="J57" s="120">
        <v>266.88</v>
      </c>
      <c r="K57" s="32"/>
    </row>
    <row r="58" spans="1:11" s="33" customFormat="1" ht="11.25" customHeight="1">
      <c r="A58" s="35" t="s">
        <v>46</v>
      </c>
      <c r="B58" s="29"/>
      <c r="C58" s="30">
        <v>63073</v>
      </c>
      <c r="D58" s="30">
        <v>53814</v>
      </c>
      <c r="E58" s="30">
        <v>53814</v>
      </c>
      <c r="F58" s="31"/>
      <c r="G58" s="31"/>
      <c r="H58" s="120">
        <v>78.901</v>
      </c>
      <c r="I58" s="120">
        <v>114.952</v>
      </c>
      <c r="J58" s="120">
        <v>110.092</v>
      </c>
      <c r="K58" s="32"/>
    </row>
    <row r="59" spans="1:11" s="42" customFormat="1" ht="11.25" customHeight="1">
      <c r="A59" s="36" t="s">
        <v>47</v>
      </c>
      <c r="B59" s="37"/>
      <c r="C59" s="38">
        <v>298119</v>
      </c>
      <c r="D59" s="38">
        <v>294129</v>
      </c>
      <c r="E59" s="38">
        <v>296494</v>
      </c>
      <c r="F59" s="39">
        <f>IF(D59&gt;0,100*E59/D59,0)</f>
        <v>100.80406896293803</v>
      </c>
      <c r="G59" s="40"/>
      <c r="H59" s="121">
        <v>611.23</v>
      </c>
      <c r="I59" s="122">
        <v>805.923</v>
      </c>
      <c r="J59" s="122">
        <v>829.822</v>
      </c>
      <c r="K59" s="41">
        <f>IF(I59&gt;0,100*J59/I59,0)</f>
        <v>102.96541977335303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0"/>
      <c r="I60" s="120"/>
      <c r="J60" s="120"/>
      <c r="K60" s="32"/>
    </row>
    <row r="61" spans="1:11" s="33" customFormat="1" ht="11.25" customHeight="1">
      <c r="A61" s="35" t="s">
        <v>48</v>
      </c>
      <c r="B61" s="29"/>
      <c r="C61" s="30">
        <v>1601</v>
      </c>
      <c r="D61" s="30">
        <v>1400</v>
      </c>
      <c r="E61" s="30">
        <v>1595</v>
      </c>
      <c r="F61" s="31"/>
      <c r="G61" s="31"/>
      <c r="H61" s="120">
        <v>4.07</v>
      </c>
      <c r="I61" s="120">
        <v>2.32</v>
      </c>
      <c r="J61" s="120">
        <v>3.9875</v>
      </c>
      <c r="K61" s="32"/>
    </row>
    <row r="62" spans="1:11" s="33" customFormat="1" ht="11.25" customHeight="1">
      <c r="A62" s="35" t="s">
        <v>49</v>
      </c>
      <c r="B62" s="29"/>
      <c r="C62" s="30">
        <v>846</v>
      </c>
      <c r="D62" s="30">
        <v>1040</v>
      </c>
      <c r="E62" s="30">
        <v>1040</v>
      </c>
      <c r="F62" s="31"/>
      <c r="G62" s="31"/>
      <c r="H62" s="120">
        <v>1.845</v>
      </c>
      <c r="I62" s="120">
        <v>2.011</v>
      </c>
      <c r="J62" s="120"/>
      <c r="K62" s="32"/>
    </row>
    <row r="63" spans="1:11" s="33" customFormat="1" ht="11.25" customHeight="1">
      <c r="A63" s="35" t="s">
        <v>50</v>
      </c>
      <c r="B63" s="29"/>
      <c r="C63" s="30">
        <v>1995</v>
      </c>
      <c r="D63" s="30">
        <v>2456</v>
      </c>
      <c r="E63" s="30">
        <v>2450</v>
      </c>
      <c r="F63" s="31"/>
      <c r="G63" s="31"/>
      <c r="H63" s="120">
        <v>2.504</v>
      </c>
      <c r="I63" s="120">
        <v>1.8077176062965084</v>
      </c>
      <c r="J63" s="120"/>
      <c r="K63" s="32"/>
    </row>
    <row r="64" spans="1:11" s="42" customFormat="1" ht="11.25" customHeight="1">
      <c r="A64" s="36" t="s">
        <v>51</v>
      </c>
      <c r="B64" s="37"/>
      <c r="C64" s="38">
        <v>4442</v>
      </c>
      <c r="D64" s="38">
        <v>4896</v>
      </c>
      <c r="E64" s="38">
        <v>5085</v>
      </c>
      <c r="F64" s="39">
        <f>IF(D64&gt;0,100*E64/D64,0)</f>
        <v>103.86029411764706</v>
      </c>
      <c r="G64" s="40"/>
      <c r="H64" s="121">
        <v>8.419</v>
      </c>
      <c r="I64" s="122">
        <v>6.138717606296508</v>
      </c>
      <c r="J64" s="12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0"/>
      <c r="I65" s="120"/>
      <c r="J65" s="120"/>
      <c r="K65" s="32"/>
    </row>
    <row r="66" spans="1:11" s="42" customFormat="1" ht="11.25" customHeight="1">
      <c r="A66" s="36" t="s">
        <v>52</v>
      </c>
      <c r="B66" s="37"/>
      <c r="C66" s="38">
        <v>7018</v>
      </c>
      <c r="D66" s="38">
        <v>4366</v>
      </c>
      <c r="E66" s="38">
        <v>7512</v>
      </c>
      <c r="F66" s="39">
        <f>IF(D66&gt;0,100*E66/D66,0)</f>
        <v>172.05680256527714</v>
      </c>
      <c r="G66" s="40"/>
      <c r="H66" s="121">
        <v>8.529</v>
      </c>
      <c r="I66" s="122">
        <v>5.304</v>
      </c>
      <c r="J66" s="122">
        <v>9.043</v>
      </c>
      <c r="K66" s="41">
        <f>IF(I66&gt;0,100*J66/I66,0)</f>
        <v>170.49396681749622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0"/>
      <c r="I67" s="120"/>
      <c r="J67" s="120"/>
      <c r="K67" s="32"/>
    </row>
    <row r="68" spans="1:11" s="33" customFormat="1" ht="11.25" customHeight="1">
      <c r="A68" s="35" t="s">
        <v>53</v>
      </c>
      <c r="B68" s="29"/>
      <c r="C68" s="30">
        <v>72462</v>
      </c>
      <c r="D68" s="30">
        <v>64500</v>
      </c>
      <c r="E68" s="30">
        <v>66000</v>
      </c>
      <c r="F68" s="31"/>
      <c r="G68" s="31"/>
      <c r="H68" s="120">
        <v>153.32</v>
      </c>
      <c r="I68" s="120">
        <v>130</v>
      </c>
      <c r="J68" s="120">
        <v>132</v>
      </c>
      <c r="K68" s="32"/>
    </row>
    <row r="69" spans="1:11" s="33" customFormat="1" ht="11.25" customHeight="1">
      <c r="A69" s="35" t="s">
        <v>54</v>
      </c>
      <c r="B69" s="29"/>
      <c r="C69" s="30">
        <v>4896</v>
      </c>
      <c r="D69" s="30">
        <v>4350</v>
      </c>
      <c r="E69" s="30">
        <v>4400</v>
      </c>
      <c r="F69" s="31"/>
      <c r="G69" s="31"/>
      <c r="H69" s="120">
        <v>8.004</v>
      </c>
      <c r="I69" s="120">
        <v>7</v>
      </c>
      <c r="J69" s="120">
        <v>6.95</v>
      </c>
      <c r="K69" s="32"/>
    </row>
    <row r="70" spans="1:11" s="42" customFormat="1" ht="11.25" customHeight="1">
      <c r="A70" s="36" t="s">
        <v>55</v>
      </c>
      <c r="B70" s="37"/>
      <c r="C70" s="38">
        <v>77358</v>
      </c>
      <c r="D70" s="38">
        <v>68850</v>
      </c>
      <c r="E70" s="38">
        <v>70400</v>
      </c>
      <c r="F70" s="39">
        <f>IF(D70&gt;0,100*E70/D70,0)</f>
        <v>102.25127087872185</v>
      </c>
      <c r="G70" s="40"/>
      <c r="H70" s="121">
        <v>161.32399999999998</v>
      </c>
      <c r="I70" s="122">
        <v>137</v>
      </c>
      <c r="J70" s="122">
        <v>138.95</v>
      </c>
      <c r="K70" s="41">
        <f>IF(I70&gt;0,100*J70/I70,0)</f>
        <v>101.42335766423356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0"/>
      <c r="I71" s="120"/>
      <c r="J71" s="120"/>
      <c r="K71" s="32"/>
    </row>
    <row r="72" spans="1:11" s="33" customFormat="1" ht="11.25" customHeight="1">
      <c r="A72" s="35" t="s">
        <v>56</v>
      </c>
      <c r="B72" s="29"/>
      <c r="C72" s="30">
        <v>2261</v>
      </c>
      <c r="D72" s="30">
        <v>2653</v>
      </c>
      <c r="E72" s="30">
        <v>2806</v>
      </c>
      <c r="F72" s="31"/>
      <c r="G72" s="31"/>
      <c r="H72" s="120">
        <v>2.845</v>
      </c>
      <c r="I72" s="120">
        <v>0.598</v>
      </c>
      <c r="J72" s="120">
        <v>4.535</v>
      </c>
      <c r="K72" s="32"/>
    </row>
    <row r="73" spans="1:11" s="33" customFormat="1" ht="11.25" customHeight="1">
      <c r="A73" s="35" t="s">
        <v>57</v>
      </c>
      <c r="B73" s="29"/>
      <c r="C73" s="30">
        <v>17077</v>
      </c>
      <c r="D73" s="30">
        <v>9715</v>
      </c>
      <c r="E73" s="30">
        <v>9751</v>
      </c>
      <c r="F73" s="31"/>
      <c r="G73" s="31"/>
      <c r="H73" s="120">
        <v>62.553</v>
      </c>
      <c r="I73" s="120">
        <v>24.2875</v>
      </c>
      <c r="J73" s="120">
        <v>24.3775</v>
      </c>
      <c r="K73" s="32"/>
    </row>
    <row r="74" spans="1:11" s="33" customFormat="1" ht="11.25" customHeight="1">
      <c r="A74" s="35" t="s">
        <v>58</v>
      </c>
      <c r="B74" s="29"/>
      <c r="C74" s="30">
        <v>31281</v>
      </c>
      <c r="D74" s="30">
        <v>22358</v>
      </c>
      <c r="E74" s="30">
        <v>22222</v>
      </c>
      <c r="F74" s="31"/>
      <c r="G74" s="31"/>
      <c r="H74" s="120">
        <v>72.657</v>
      </c>
      <c r="I74" s="120">
        <v>42.257</v>
      </c>
      <c r="J74" s="120">
        <v>62.222</v>
      </c>
      <c r="K74" s="32"/>
    </row>
    <row r="75" spans="1:11" s="33" customFormat="1" ht="11.25" customHeight="1">
      <c r="A75" s="35" t="s">
        <v>59</v>
      </c>
      <c r="B75" s="29"/>
      <c r="C75" s="30">
        <v>10521</v>
      </c>
      <c r="D75" s="30">
        <v>10355.646</v>
      </c>
      <c r="E75" s="30">
        <v>10199</v>
      </c>
      <c r="F75" s="31"/>
      <c r="G75" s="31"/>
      <c r="H75" s="120">
        <v>11.836</v>
      </c>
      <c r="I75" s="120">
        <v>16.09504051283195</v>
      </c>
      <c r="J75" s="120">
        <v>25.905459999999998</v>
      </c>
      <c r="K75" s="32"/>
    </row>
    <row r="76" spans="1:11" s="33" customFormat="1" ht="11.25" customHeight="1">
      <c r="A76" s="35" t="s">
        <v>60</v>
      </c>
      <c r="B76" s="29"/>
      <c r="C76" s="30">
        <v>5310</v>
      </c>
      <c r="D76" s="30">
        <v>4046</v>
      </c>
      <c r="E76" s="30">
        <v>4300</v>
      </c>
      <c r="F76" s="31"/>
      <c r="G76" s="31"/>
      <c r="H76" s="120">
        <v>19.531</v>
      </c>
      <c r="I76" s="120">
        <v>12.259</v>
      </c>
      <c r="J76" s="120">
        <v>16.34</v>
      </c>
      <c r="K76" s="32"/>
    </row>
    <row r="77" spans="1:11" s="33" customFormat="1" ht="11.25" customHeight="1">
      <c r="A77" s="35" t="s">
        <v>61</v>
      </c>
      <c r="B77" s="29"/>
      <c r="C77" s="30">
        <v>2906</v>
      </c>
      <c r="D77" s="30">
        <v>2547</v>
      </c>
      <c r="E77" s="30">
        <v>2600</v>
      </c>
      <c r="F77" s="31"/>
      <c r="G77" s="31"/>
      <c r="H77" s="120">
        <v>7.79</v>
      </c>
      <c r="I77" s="120">
        <v>5.353</v>
      </c>
      <c r="J77" s="120">
        <v>5.46</v>
      </c>
      <c r="K77" s="32"/>
    </row>
    <row r="78" spans="1:11" s="33" customFormat="1" ht="11.25" customHeight="1">
      <c r="A78" s="35" t="s">
        <v>62</v>
      </c>
      <c r="B78" s="29"/>
      <c r="C78" s="30">
        <v>6563</v>
      </c>
      <c r="D78" s="30">
        <v>4971</v>
      </c>
      <c r="E78" s="30">
        <v>4971</v>
      </c>
      <c r="F78" s="31"/>
      <c r="G78" s="31"/>
      <c r="H78" s="120">
        <v>9.564</v>
      </c>
      <c r="I78" s="120">
        <v>10.34</v>
      </c>
      <c r="J78" s="120">
        <v>10.44</v>
      </c>
      <c r="K78" s="32"/>
    </row>
    <row r="79" spans="1:11" s="33" customFormat="1" ht="11.25" customHeight="1">
      <c r="A79" s="35" t="s">
        <v>63</v>
      </c>
      <c r="B79" s="29"/>
      <c r="C79" s="30">
        <v>70813</v>
      </c>
      <c r="D79" s="30">
        <v>48845</v>
      </c>
      <c r="E79" s="30">
        <v>48726</v>
      </c>
      <c r="F79" s="31"/>
      <c r="G79" s="31"/>
      <c r="H79" s="120">
        <v>209.779</v>
      </c>
      <c r="I79" s="120">
        <v>100.505</v>
      </c>
      <c r="J79" s="120">
        <v>173.315</v>
      </c>
      <c r="K79" s="32"/>
    </row>
    <row r="80" spans="1:11" s="42" customFormat="1" ht="11.25" customHeight="1">
      <c r="A80" s="43" t="s">
        <v>64</v>
      </c>
      <c r="B80" s="37"/>
      <c r="C80" s="38">
        <v>146732</v>
      </c>
      <c r="D80" s="38">
        <v>105490.64600000001</v>
      </c>
      <c r="E80" s="38">
        <v>105575</v>
      </c>
      <c r="F80" s="39">
        <f>IF(D80&gt;0,100*E80/D80,0)</f>
        <v>100.07996348794754</v>
      </c>
      <c r="G80" s="40"/>
      <c r="H80" s="121">
        <v>396.555</v>
      </c>
      <c r="I80" s="122">
        <v>211.69454051283194</v>
      </c>
      <c r="J80" s="122">
        <v>322.59496</v>
      </c>
      <c r="K80" s="41">
        <f>IF(I80&gt;0,100*J80/I80,0)</f>
        <v>152.38700025919934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0"/>
      <c r="I81" s="120"/>
      <c r="J81" s="120"/>
      <c r="K81" s="32"/>
    </row>
    <row r="82" spans="1:11" s="33" customFormat="1" ht="11.25" customHeight="1">
      <c r="A82" s="35" t="s">
        <v>65</v>
      </c>
      <c r="B82" s="29"/>
      <c r="C82" s="30">
        <v>109</v>
      </c>
      <c r="D82" s="30">
        <v>109</v>
      </c>
      <c r="E82" s="30">
        <v>109</v>
      </c>
      <c r="F82" s="31"/>
      <c r="G82" s="31"/>
      <c r="H82" s="120">
        <v>0.163</v>
      </c>
      <c r="I82" s="120">
        <v>0.163</v>
      </c>
      <c r="J82" s="120">
        <v>0.163</v>
      </c>
      <c r="K82" s="32"/>
    </row>
    <row r="83" spans="1:11" s="33" customFormat="1" ht="11.25" customHeight="1">
      <c r="A83" s="35" t="s">
        <v>66</v>
      </c>
      <c r="B83" s="29"/>
      <c r="C83" s="30">
        <v>186</v>
      </c>
      <c r="D83" s="30">
        <v>190</v>
      </c>
      <c r="E83" s="30">
        <v>190</v>
      </c>
      <c r="F83" s="31"/>
      <c r="G83" s="31"/>
      <c r="H83" s="120">
        <v>0.186</v>
      </c>
      <c r="I83" s="120">
        <v>0.19</v>
      </c>
      <c r="J83" s="120"/>
      <c r="K83" s="32"/>
    </row>
    <row r="84" spans="1:11" s="42" customFormat="1" ht="11.25" customHeight="1">
      <c r="A84" s="36" t="s">
        <v>67</v>
      </c>
      <c r="B84" s="37"/>
      <c r="C84" s="38">
        <v>295</v>
      </c>
      <c r="D84" s="38">
        <v>299</v>
      </c>
      <c r="E84" s="38">
        <v>299</v>
      </c>
      <c r="F84" s="39">
        <f>IF(D84&gt;0,100*E84/D84,0)</f>
        <v>100</v>
      </c>
      <c r="G84" s="40"/>
      <c r="H84" s="121">
        <v>0.349</v>
      </c>
      <c r="I84" s="122">
        <v>0.353</v>
      </c>
      <c r="J84" s="12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0"/>
      <c r="I85" s="120"/>
      <c r="J85" s="12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3"/>
      <c r="I86" s="124"/>
      <c r="J86" s="124"/>
      <c r="K86" s="50"/>
    </row>
    <row r="87" spans="1:11" s="42" customFormat="1" ht="11.25" customHeight="1">
      <c r="A87" s="51" t="s">
        <v>68</v>
      </c>
      <c r="B87" s="52"/>
      <c r="C87" s="53">
        <v>1828423</v>
      </c>
      <c r="D87" s="53">
        <v>1800361.646</v>
      </c>
      <c r="E87" s="53">
        <v>1795353</v>
      </c>
      <c r="F87" s="54">
        <f>IF(D87&gt;0,100*E87/D87,0)</f>
        <v>99.72179778373261</v>
      </c>
      <c r="G87" s="40"/>
      <c r="H87" s="125">
        <v>5437.736</v>
      </c>
      <c r="I87" s="126">
        <v>6913.501258119128</v>
      </c>
      <c r="J87" s="12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3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="70" zoomScaleNormal="90" zoomScaleSheetLayoutView="70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200" t="s">
        <v>70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4" t="s">
        <v>3</v>
      </c>
      <c r="D4" s="195"/>
      <c r="E4" s="195"/>
      <c r="F4" s="196"/>
      <c r="G4" s="9"/>
      <c r="H4" s="197" t="s">
        <v>4</v>
      </c>
      <c r="I4" s="198"/>
      <c r="J4" s="198"/>
      <c r="K4" s="19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2015=100</v>
      </c>
      <c r="G7" s="23"/>
      <c r="H7" s="20" t="s">
        <v>254</v>
      </c>
      <c r="I7" s="21" t="s">
        <v>254</v>
      </c>
      <c r="J7" s="21">
        <v>2</v>
      </c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0"/>
      <c r="I9" s="120"/>
      <c r="J9" s="120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0"/>
      <c r="I10" s="120"/>
      <c r="J10" s="120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20"/>
      <c r="I11" s="120"/>
      <c r="J11" s="120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20"/>
      <c r="I12" s="120"/>
      <c r="J12" s="120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1"/>
      <c r="I13" s="122"/>
      <c r="J13" s="12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0"/>
      <c r="I14" s="120"/>
      <c r="J14" s="120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1"/>
      <c r="I15" s="122"/>
      <c r="J15" s="12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0"/>
      <c r="I16" s="120"/>
      <c r="J16" s="120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1"/>
      <c r="I17" s="122"/>
      <c r="J17" s="12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0"/>
      <c r="I18" s="120"/>
      <c r="J18" s="120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20"/>
      <c r="I19" s="120"/>
      <c r="J19" s="120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0"/>
      <c r="I20" s="120"/>
      <c r="J20" s="120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0"/>
      <c r="I21" s="120"/>
      <c r="J21" s="120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1"/>
      <c r="I22" s="122"/>
      <c r="J22" s="12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0"/>
      <c r="I23" s="120"/>
      <c r="J23" s="120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21"/>
      <c r="I24" s="122"/>
      <c r="J24" s="12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0"/>
      <c r="I25" s="120"/>
      <c r="J25" s="120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21"/>
      <c r="I26" s="122"/>
      <c r="J26" s="12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0"/>
      <c r="I27" s="120"/>
      <c r="J27" s="120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20"/>
      <c r="I28" s="120"/>
      <c r="J28" s="120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20"/>
      <c r="I29" s="120"/>
      <c r="J29" s="120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20"/>
      <c r="I30" s="120"/>
      <c r="J30" s="120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21"/>
      <c r="I31" s="122"/>
      <c r="J31" s="12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0"/>
      <c r="I32" s="120"/>
      <c r="J32" s="120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20"/>
      <c r="I33" s="120"/>
      <c r="J33" s="120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20"/>
      <c r="I34" s="120"/>
      <c r="J34" s="120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20"/>
      <c r="I35" s="120"/>
      <c r="J35" s="120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20"/>
      <c r="I36" s="120"/>
      <c r="J36" s="120"/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21"/>
      <c r="I37" s="122"/>
      <c r="J37" s="12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0"/>
      <c r="I38" s="120"/>
      <c r="J38" s="120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21">
        <v>0.106</v>
      </c>
      <c r="I39" s="122">
        <v>0.08</v>
      </c>
      <c r="J39" s="122">
        <v>0.075</v>
      </c>
      <c r="K39" s="41">
        <f>IF(I39&gt;0,100*J39/I39,0)</f>
        <v>93.75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0"/>
      <c r="I40" s="120"/>
      <c r="J40" s="120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20"/>
      <c r="I41" s="120"/>
      <c r="J41" s="120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20"/>
      <c r="I42" s="120"/>
      <c r="J42" s="120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20"/>
      <c r="I43" s="120"/>
      <c r="J43" s="120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20"/>
      <c r="I44" s="120"/>
      <c r="J44" s="120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20"/>
      <c r="I45" s="120"/>
      <c r="J45" s="120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20"/>
      <c r="I46" s="120"/>
      <c r="J46" s="120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20"/>
      <c r="I47" s="120"/>
      <c r="J47" s="120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20"/>
      <c r="I48" s="120"/>
      <c r="J48" s="120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20"/>
      <c r="I49" s="120"/>
      <c r="J49" s="120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21"/>
      <c r="I50" s="122"/>
      <c r="J50" s="12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0"/>
      <c r="I51" s="120"/>
      <c r="J51" s="120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1"/>
      <c r="I52" s="122"/>
      <c r="J52" s="12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0"/>
      <c r="I53" s="120"/>
      <c r="J53" s="120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20"/>
      <c r="I54" s="120"/>
      <c r="J54" s="120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20"/>
      <c r="I55" s="120"/>
      <c r="J55" s="120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20"/>
      <c r="I56" s="120"/>
      <c r="J56" s="120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20"/>
      <c r="I57" s="120"/>
      <c r="J57" s="120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20"/>
      <c r="I58" s="120"/>
      <c r="J58" s="120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21"/>
      <c r="I59" s="122"/>
      <c r="J59" s="12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0"/>
      <c r="I60" s="120"/>
      <c r="J60" s="120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20">
        <v>5.785</v>
      </c>
      <c r="I61" s="120">
        <v>6.531</v>
      </c>
      <c r="J61" s="120">
        <v>6.151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20">
        <v>0.324</v>
      </c>
      <c r="I62" s="120">
        <v>0.325</v>
      </c>
      <c r="J62" s="120">
        <v>0.29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20">
        <v>10.458</v>
      </c>
      <c r="I63" s="120">
        <v>13.065</v>
      </c>
      <c r="J63" s="120">
        <v>15.399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21">
        <v>16.567</v>
      </c>
      <c r="I64" s="122">
        <v>19.921</v>
      </c>
      <c r="J64" s="122">
        <v>21.84</v>
      </c>
      <c r="K64" s="41">
        <f>IF(I64&gt;0,100*J64/I64,0)</f>
        <v>109.63305054967121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0"/>
      <c r="I65" s="120"/>
      <c r="J65" s="120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21">
        <v>32</v>
      </c>
      <c r="I66" s="122">
        <v>28.578</v>
      </c>
      <c r="J66" s="122">
        <v>26.5</v>
      </c>
      <c r="K66" s="41">
        <f>IF(I66&gt;0,100*J66/I66,0)</f>
        <v>92.72867240534677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0"/>
      <c r="I67" s="120"/>
      <c r="J67" s="120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20"/>
      <c r="I68" s="120"/>
      <c r="J68" s="120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20"/>
      <c r="I69" s="120"/>
      <c r="J69" s="120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1"/>
      <c r="I70" s="122"/>
      <c r="J70" s="12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0"/>
      <c r="I71" s="120"/>
      <c r="J71" s="120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20">
        <v>1.066</v>
      </c>
      <c r="I72" s="120">
        <v>1.081</v>
      </c>
      <c r="J72" s="120">
        <v>1.103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20">
        <v>2.625</v>
      </c>
      <c r="I73" s="120">
        <v>3.99</v>
      </c>
      <c r="J73" s="120">
        <v>3.813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20">
        <v>1.795</v>
      </c>
      <c r="I74" s="120">
        <v>1.925</v>
      </c>
      <c r="J74" s="120">
        <v>1.407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20">
        <v>0.014</v>
      </c>
      <c r="I75" s="120">
        <v>0.027</v>
      </c>
      <c r="J75" s="120">
        <v>0.066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20">
        <v>4.275</v>
      </c>
      <c r="I76" s="120">
        <v>2.353</v>
      </c>
      <c r="J76" s="120">
        <v>2.728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20"/>
      <c r="I77" s="120"/>
      <c r="J77" s="120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20">
        <v>0.629</v>
      </c>
      <c r="I78" s="120">
        <v>1.05</v>
      </c>
      <c r="J78" s="120">
        <v>1.142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20">
        <v>18.809</v>
      </c>
      <c r="I79" s="120">
        <v>9.333</v>
      </c>
      <c r="J79" s="120">
        <v>9.002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21">
        <v>29.213</v>
      </c>
      <c r="I80" s="122">
        <v>19.759</v>
      </c>
      <c r="J80" s="122">
        <v>19.261000000000003</v>
      </c>
      <c r="K80" s="41">
        <f>IF(I80&gt;0,100*J80/I80,0)</f>
        <v>97.4796295359077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0"/>
      <c r="I81" s="120"/>
      <c r="J81" s="120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20">
        <v>0.045</v>
      </c>
      <c r="I82" s="120">
        <v>0.074</v>
      </c>
      <c r="J82" s="120">
        <v>0.108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20"/>
      <c r="I83" s="120"/>
      <c r="J83" s="120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1">
        <v>0.045</v>
      </c>
      <c r="I84" s="122">
        <v>0.074</v>
      </c>
      <c r="J84" s="122">
        <v>0.108</v>
      </c>
      <c r="K84" s="41">
        <f>IF(I84&gt;0,100*J84/I84,0)</f>
        <v>145.94594594594597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0"/>
      <c r="I85" s="120"/>
      <c r="J85" s="12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3"/>
      <c r="I86" s="124"/>
      <c r="J86" s="124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25">
        <v>77.931</v>
      </c>
      <c r="I87" s="126">
        <v>68.41199999999999</v>
      </c>
      <c r="J87" s="126">
        <v>67.784</v>
      </c>
      <c r="K87" s="54">
        <f>IF(I87&gt;0,100*J87/I87,0)</f>
        <v>99.08203239197803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3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="70" zoomScaleNormal="90" zoomScaleSheetLayoutView="70" zoomScalePageLayoutView="0" workbookViewId="0" topLeftCell="A56">
      <selection activeCell="H52" sqref="H52:K7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200" t="s">
        <v>70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4" t="s">
        <v>3</v>
      </c>
      <c r="D4" s="195"/>
      <c r="E4" s="195"/>
      <c r="F4" s="196"/>
      <c r="G4" s="9"/>
      <c r="H4" s="197" t="s">
        <v>4</v>
      </c>
      <c r="I4" s="198"/>
      <c r="J4" s="198"/>
      <c r="K4" s="19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254</v>
      </c>
      <c r="I7" s="21" t="s">
        <v>7</v>
      </c>
      <c r="J7" s="21">
        <v>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0"/>
      <c r="I9" s="120"/>
      <c r="J9" s="120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0"/>
      <c r="I10" s="120"/>
      <c r="J10" s="120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20"/>
      <c r="I11" s="120"/>
      <c r="J11" s="120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20"/>
      <c r="I12" s="120"/>
      <c r="J12" s="120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1"/>
      <c r="I13" s="122"/>
      <c r="J13" s="12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0"/>
      <c r="I14" s="120"/>
      <c r="J14" s="120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1"/>
      <c r="I15" s="122"/>
      <c r="J15" s="12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0"/>
      <c r="I16" s="120"/>
      <c r="J16" s="120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1"/>
      <c r="I17" s="122"/>
      <c r="J17" s="12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0"/>
      <c r="I18" s="120"/>
      <c r="J18" s="120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20"/>
      <c r="I19" s="120"/>
      <c r="J19" s="120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0"/>
      <c r="I20" s="120"/>
      <c r="J20" s="120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0"/>
      <c r="I21" s="120"/>
      <c r="J21" s="120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1"/>
      <c r="I22" s="122"/>
      <c r="J22" s="12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0"/>
      <c r="I23" s="120"/>
      <c r="J23" s="120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21"/>
      <c r="I24" s="122"/>
      <c r="J24" s="12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0"/>
      <c r="I25" s="120"/>
      <c r="J25" s="120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21"/>
      <c r="I26" s="122"/>
      <c r="J26" s="12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0"/>
      <c r="I27" s="120"/>
      <c r="J27" s="120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20"/>
      <c r="I28" s="120"/>
      <c r="J28" s="120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20"/>
      <c r="I29" s="120"/>
      <c r="J29" s="120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20"/>
      <c r="I30" s="120"/>
      <c r="J30" s="120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21"/>
      <c r="I31" s="122"/>
      <c r="J31" s="12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0"/>
      <c r="I32" s="120"/>
      <c r="J32" s="120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20"/>
      <c r="I33" s="120"/>
      <c r="J33" s="120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20"/>
      <c r="I34" s="120"/>
      <c r="J34" s="120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20"/>
      <c r="I35" s="120"/>
      <c r="J35" s="120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20"/>
      <c r="I36" s="120"/>
      <c r="J36" s="120"/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21"/>
      <c r="I37" s="122"/>
      <c r="J37" s="12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0"/>
      <c r="I38" s="120"/>
      <c r="J38" s="120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21"/>
      <c r="I39" s="122"/>
      <c r="J39" s="12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0"/>
      <c r="I40" s="120"/>
      <c r="J40" s="120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20"/>
      <c r="I41" s="120"/>
      <c r="J41" s="120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20"/>
      <c r="I42" s="120"/>
      <c r="J42" s="120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20"/>
      <c r="I43" s="120"/>
      <c r="J43" s="120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20"/>
      <c r="I44" s="120"/>
      <c r="J44" s="120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20"/>
      <c r="I45" s="120"/>
      <c r="J45" s="120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20"/>
      <c r="I46" s="120"/>
      <c r="J46" s="120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20"/>
      <c r="I47" s="120"/>
      <c r="J47" s="120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20"/>
      <c r="I48" s="120"/>
      <c r="J48" s="120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20"/>
      <c r="I49" s="120"/>
      <c r="J49" s="120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21"/>
      <c r="I50" s="122"/>
      <c r="J50" s="12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0"/>
      <c r="I51" s="120"/>
      <c r="J51" s="120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1"/>
      <c r="I52" s="122"/>
      <c r="J52" s="12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0"/>
      <c r="I53" s="120"/>
      <c r="J53" s="120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20"/>
      <c r="I54" s="120"/>
      <c r="J54" s="120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20"/>
      <c r="I55" s="120"/>
      <c r="J55" s="120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20"/>
      <c r="I56" s="120"/>
      <c r="J56" s="120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20"/>
      <c r="I57" s="120"/>
      <c r="J57" s="120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20"/>
      <c r="I58" s="120"/>
      <c r="J58" s="120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21"/>
      <c r="I59" s="122"/>
      <c r="J59" s="12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0"/>
      <c r="I60" s="120"/>
      <c r="J60" s="120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20"/>
      <c r="I61" s="120"/>
      <c r="J61" s="120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20"/>
      <c r="I62" s="120"/>
      <c r="J62" s="120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20"/>
      <c r="I63" s="120"/>
      <c r="J63" s="120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21"/>
      <c r="I64" s="122"/>
      <c r="J64" s="12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0"/>
      <c r="I65" s="120"/>
      <c r="J65" s="120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21"/>
      <c r="I66" s="122"/>
      <c r="J66" s="12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0"/>
      <c r="I67" s="120"/>
      <c r="J67" s="120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20"/>
      <c r="I68" s="120"/>
      <c r="J68" s="120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20"/>
      <c r="I69" s="120"/>
      <c r="J69" s="120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1"/>
      <c r="I70" s="122"/>
      <c r="J70" s="12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0"/>
      <c r="I71" s="120"/>
      <c r="J71" s="120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20"/>
      <c r="I72" s="120"/>
      <c r="J72" s="120"/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20"/>
      <c r="I73" s="120"/>
      <c r="J73" s="120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20"/>
      <c r="I74" s="120"/>
      <c r="J74" s="120"/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20">
        <v>0.015</v>
      </c>
      <c r="I75" s="120">
        <v>0.015</v>
      </c>
      <c r="J75" s="120">
        <v>0.015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20"/>
      <c r="I76" s="120"/>
      <c r="J76" s="120"/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20"/>
      <c r="I77" s="120"/>
      <c r="J77" s="120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20"/>
      <c r="I78" s="120"/>
      <c r="J78" s="120"/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20"/>
      <c r="I79" s="120"/>
      <c r="J79" s="120"/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21">
        <v>0.015</v>
      </c>
      <c r="I80" s="122">
        <v>0.015</v>
      </c>
      <c r="J80" s="122">
        <v>0.015</v>
      </c>
      <c r="K80" s="41">
        <f>IF(I80&gt;0,100*J80/I80,0)</f>
        <v>100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0"/>
      <c r="I81" s="120"/>
      <c r="J81" s="120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20">
        <v>76.959</v>
      </c>
      <c r="I82" s="120">
        <v>84.96</v>
      </c>
      <c r="J82" s="120">
        <v>84.5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20">
        <v>305.009</v>
      </c>
      <c r="I83" s="120">
        <v>336.7</v>
      </c>
      <c r="J83" s="120">
        <v>336.7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1">
        <v>381.968</v>
      </c>
      <c r="I84" s="122">
        <v>421.66</v>
      </c>
      <c r="J84" s="122">
        <v>421.2</v>
      </c>
      <c r="K84" s="41">
        <f>IF(I84&gt;0,100*J84/I84,0)</f>
        <v>99.89090736612437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0"/>
      <c r="I85" s="120"/>
      <c r="J85" s="12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3"/>
      <c r="I86" s="124"/>
      <c r="J86" s="124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25">
        <v>381.983</v>
      </c>
      <c r="I87" s="126">
        <v>421.675</v>
      </c>
      <c r="J87" s="126">
        <v>421.215</v>
      </c>
      <c r="K87" s="54">
        <f>IF(I87&gt;0,100*J87/I87,0)</f>
        <v>99.8909112468133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3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="70" zoomScaleNormal="90" zoomScaleSheetLayoutView="70" zoomScalePageLayoutView="0" workbookViewId="0" topLeftCell="A1">
      <selection activeCell="I84" sqref="I84:K8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200" t="s">
        <v>70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4" t="s">
        <v>3</v>
      </c>
      <c r="D4" s="195"/>
      <c r="E4" s="195"/>
      <c r="F4" s="196"/>
      <c r="G4" s="9"/>
      <c r="H4" s="197" t="s">
        <v>4</v>
      </c>
      <c r="I4" s="198"/>
      <c r="J4" s="198"/>
      <c r="K4" s="19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254</v>
      </c>
      <c r="I7" s="21" t="s">
        <v>7</v>
      </c>
      <c r="J7" s="21">
        <v>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0"/>
      <c r="I9" s="120"/>
      <c r="J9" s="120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0"/>
      <c r="I10" s="120"/>
      <c r="J10" s="120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20"/>
      <c r="I11" s="120"/>
      <c r="J11" s="120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20"/>
      <c r="I12" s="120"/>
      <c r="J12" s="120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1"/>
      <c r="I13" s="122"/>
      <c r="J13" s="12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0"/>
      <c r="I14" s="120"/>
      <c r="J14" s="120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1">
        <v>0.013</v>
      </c>
      <c r="I15" s="122">
        <v>0.013</v>
      </c>
      <c r="J15" s="122">
        <v>0.013</v>
      </c>
      <c r="K15" s="41">
        <f>IF(I15&gt;0,100*J15/I15,0)</f>
        <v>100.00000000000001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0"/>
      <c r="I16" s="120"/>
      <c r="J16" s="120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1">
        <v>0.004</v>
      </c>
      <c r="I17" s="122">
        <v>0.004</v>
      </c>
      <c r="J17" s="12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0"/>
      <c r="I18" s="120"/>
      <c r="J18" s="120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20"/>
      <c r="I19" s="120"/>
      <c r="J19" s="120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0"/>
      <c r="I20" s="120"/>
      <c r="J20" s="120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0"/>
      <c r="I21" s="120"/>
      <c r="J21" s="120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1"/>
      <c r="I22" s="122"/>
      <c r="J22" s="12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0"/>
      <c r="I23" s="120"/>
      <c r="J23" s="120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21"/>
      <c r="I24" s="122"/>
      <c r="J24" s="12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0"/>
      <c r="I25" s="120"/>
      <c r="J25" s="120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21"/>
      <c r="I26" s="122"/>
      <c r="J26" s="12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0"/>
      <c r="I27" s="120"/>
      <c r="J27" s="120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20"/>
      <c r="I28" s="120"/>
      <c r="J28" s="120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20"/>
      <c r="I29" s="120"/>
      <c r="J29" s="120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20"/>
      <c r="I30" s="120"/>
      <c r="J30" s="120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21"/>
      <c r="I31" s="122"/>
      <c r="J31" s="12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0"/>
      <c r="I32" s="120"/>
      <c r="J32" s="120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20"/>
      <c r="I33" s="120"/>
      <c r="J33" s="120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20"/>
      <c r="I34" s="120"/>
      <c r="J34" s="120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20"/>
      <c r="I35" s="120"/>
      <c r="J35" s="120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20"/>
      <c r="I36" s="120"/>
      <c r="J36" s="120"/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21"/>
      <c r="I37" s="122"/>
      <c r="J37" s="12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0"/>
      <c r="I38" s="120"/>
      <c r="J38" s="120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21"/>
      <c r="I39" s="122"/>
      <c r="J39" s="122">
        <v>0.004</v>
      </c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0"/>
      <c r="I40" s="120"/>
      <c r="J40" s="120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20">
        <v>0.215</v>
      </c>
      <c r="I41" s="120">
        <v>0.032</v>
      </c>
      <c r="J41" s="120">
        <v>0.033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20"/>
      <c r="I42" s="120"/>
      <c r="J42" s="120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20">
        <v>0.009</v>
      </c>
      <c r="I43" s="120">
        <v>0.006</v>
      </c>
      <c r="J43" s="120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20"/>
      <c r="I44" s="120"/>
      <c r="J44" s="120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20"/>
      <c r="I45" s="120"/>
      <c r="J45" s="120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20">
        <v>0.008</v>
      </c>
      <c r="I46" s="120">
        <v>0.064</v>
      </c>
      <c r="J46" s="120">
        <v>0.064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20"/>
      <c r="I47" s="120"/>
      <c r="J47" s="120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20"/>
      <c r="I48" s="120"/>
      <c r="J48" s="120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20"/>
      <c r="I49" s="120">
        <v>0.015</v>
      </c>
      <c r="J49" s="120">
        <v>0.015</v>
      </c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21">
        <v>0.232</v>
      </c>
      <c r="I50" s="122">
        <v>0.117</v>
      </c>
      <c r="J50" s="122">
        <v>0.112</v>
      </c>
      <c r="K50" s="41">
        <f>IF(I50&gt;0,100*J50/I50,0)</f>
        <v>95.72649572649573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0"/>
      <c r="I51" s="120"/>
      <c r="J51" s="120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1">
        <v>0.005</v>
      </c>
      <c r="I52" s="122">
        <v>0.005</v>
      </c>
      <c r="J52" s="122">
        <v>0.005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0"/>
      <c r="I53" s="120"/>
      <c r="J53" s="120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20"/>
      <c r="I54" s="120"/>
      <c r="J54" s="120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20"/>
      <c r="I55" s="120"/>
      <c r="J55" s="120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20"/>
      <c r="I56" s="120"/>
      <c r="J56" s="120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20"/>
      <c r="I57" s="120"/>
      <c r="J57" s="120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20"/>
      <c r="I58" s="120"/>
      <c r="J58" s="120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21"/>
      <c r="I59" s="122"/>
      <c r="J59" s="12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0"/>
      <c r="I60" s="120"/>
      <c r="J60" s="120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20"/>
      <c r="I61" s="120"/>
      <c r="J61" s="120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20"/>
      <c r="I62" s="120"/>
      <c r="J62" s="120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20"/>
      <c r="I63" s="120"/>
      <c r="J63" s="120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21"/>
      <c r="I64" s="122"/>
      <c r="J64" s="12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0"/>
      <c r="I65" s="120"/>
      <c r="J65" s="120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21"/>
      <c r="I66" s="122"/>
      <c r="J66" s="12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0"/>
      <c r="I67" s="120"/>
      <c r="J67" s="120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20"/>
      <c r="I68" s="120"/>
      <c r="J68" s="120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20">
        <v>0.326</v>
      </c>
      <c r="I69" s="120">
        <v>0.25</v>
      </c>
      <c r="J69" s="120">
        <v>0.25</v>
      </c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1">
        <v>0.326</v>
      </c>
      <c r="I70" s="122">
        <v>0.25</v>
      </c>
      <c r="J70" s="122">
        <v>0.25</v>
      </c>
      <c r="K70" s="41">
        <f>IF(I70&gt;0,100*J70/I70,0)</f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0"/>
      <c r="I71" s="120"/>
      <c r="J71" s="120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20"/>
      <c r="I72" s="120"/>
      <c r="J72" s="120"/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20">
        <v>0.09</v>
      </c>
      <c r="I73" s="120"/>
      <c r="J73" s="120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20"/>
      <c r="I74" s="120"/>
      <c r="J74" s="120"/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20">
        <v>0.097</v>
      </c>
      <c r="I75" s="120">
        <v>0.097</v>
      </c>
      <c r="J75" s="120">
        <v>0.104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20">
        <v>15.95</v>
      </c>
      <c r="I76" s="120">
        <v>21.398</v>
      </c>
      <c r="J76" s="120">
        <v>22.365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20"/>
      <c r="I77" s="120"/>
      <c r="J77" s="120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20"/>
      <c r="I78" s="120"/>
      <c r="J78" s="120"/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20">
        <v>0.009</v>
      </c>
      <c r="I79" s="120"/>
      <c r="J79" s="120"/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21">
        <v>16.146</v>
      </c>
      <c r="I80" s="122">
        <v>21.495</v>
      </c>
      <c r="J80" s="122">
        <v>22.468999999999998</v>
      </c>
      <c r="K80" s="41">
        <f>IF(I80&gt;0,100*J80/I80,0)</f>
        <v>104.53128634566175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0"/>
      <c r="I81" s="120"/>
      <c r="J81" s="120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20"/>
      <c r="I82" s="120"/>
      <c r="J82" s="120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20">
        <v>0.002</v>
      </c>
      <c r="I83" s="120"/>
      <c r="J83" s="120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1">
        <v>0.002</v>
      </c>
      <c r="I84" s="122"/>
      <c r="J84" s="12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0"/>
      <c r="I85" s="120"/>
      <c r="J85" s="12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3"/>
      <c r="I86" s="124"/>
      <c r="J86" s="124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25">
        <v>16.727999999999998</v>
      </c>
      <c r="I87" s="126">
        <v>21.884</v>
      </c>
      <c r="J87" s="126">
        <v>22.852999999999998</v>
      </c>
      <c r="K87" s="54">
        <f>IF(I87&gt;0,100*J87/I87,0)</f>
        <v>104.42789252421859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3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="70" zoomScaleNormal="90" zoomScaleSheetLayoutView="70" zoomScalePageLayoutView="0" workbookViewId="0" topLeftCell="A4">
      <selection activeCell="F34" sqref="F3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200" t="s">
        <v>70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4" t="s">
        <v>3</v>
      </c>
      <c r="D4" s="195"/>
      <c r="E4" s="195"/>
      <c r="F4" s="196"/>
      <c r="G4" s="9"/>
      <c r="H4" s="197" t="s">
        <v>4</v>
      </c>
      <c r="I4" s="198"/>
      <c r="J4" s="198"/>
      <c r="K4" s="19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2015=100</v>
      </c>
      <c r="G7" s="23"/>
      <c r="H7" s="20" t="s">
        <v>254</v>
      </c>
      <c r="I7" s="21" t="s">
        <v>254</v>
      </c>
      <c r="J7" s="21">
        <v>2</v>
      </c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0"/>
      <c r="I9" s="120"/>
      <c r="J9" s="120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0">
        <v>0.033</v>
      </c>
      <c r="I10" s="120">
        <v>0.04256821829855537</v>
      </c>
      <c r="J10" s="120">
        <v>0.02</v>
      </c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20">
        <v>0.004</v>
      </c>
      <c r="I11" s="120">
        <v>0.007640449438202247</v>
      </c>
      <c r="J11" s="120">
        <v>0.008</v>
      </c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20">
        <v>0.013</v>
      </c>
      <c r="I12" s="120">
        <v>0.014189406099518458</v>
      </c>
      <c r="J12" s="120">
        <v>0.012</v>
      </c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1">
        <v>0.05</v>
      </c>
      <c r="I13" s="122">
        <v>0.06439807383627608</v>
      </c>
      <c r="J13" s="122">
        <v>0.04</v>
      </c>
      <c r="K13" s="41">
        <f>IF(I13&gt;0,100*J13/I13,0)</f>
        <v>62.113659022931216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0"/>
      <c r="I14" s="120"/>
      <c r="J14" s="120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1"/>
      <c r="I15" s="122"/>
      <c r="J15" s="12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0"/>
      <c r="I16" s="120"/>
      <c r="J16" s="120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1"/>
      <c r="I17" s="122"/>
      <c r="J17" s="12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0"/>
      <c r="I18" s="120"/>
      <c r="J18" s="120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20">
        <v>0.421</v>
      </c>
      <c r="I19" s="120">
        <v>0.405</v>
      </c>
      <c r="J19" s="120">
        <v>0.34</v>
      </c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0"/>
      <c r="I20" s="120"/>
      <c r="J20" s="120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0"/>
      <c r="I21" s="120"/>
      <c r="J21" s="120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1">
        <v>0.421</v>
      </c>
      <c r="I22" s="122">
        <v>0.405</v>
      </c>
      <c r="J22" s="122">
        <v>0.34</v>
      </c>
      <c r="K22" s="41">
        <f>IF(I22&gt;0,100*J22/I22,0)</f>
        <v>83.9506172839506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0"/>
      <c r="I23" s="120"/>
      <c r="J23" s="120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21">
        <v>18.61</v>
      </c>
      <c r="I24" s="122">
        <v>29.261</v>
      </c>
      <c r="J24" s="122">
        <v>20.953</v>
      </c>
      <c r="K24" s="41">
        <f>IF(I24&gt;0,100*J24/I24,0)</f>
        <v>71.60725880865314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0"/>
      <c r="I25" s="120"/>
      <c r="J25" s="120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21">
        <v>8.98</v>
      </c>
      <c r="I26" s="122">
        <v>14.483</v>
      </c>
      <c r="J26" s="122">
        <v>10.3</v>
      </c>
      <c r="K26" s="41">
        <f>IF(I26&gt;0,100*J26/I26,0)</f>
        <v>71.11786232134226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0"/>
      <c r="I27" s="120"/>
      <c r="J27" s="120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20">
        <v>8.651</v>
      </c>
      <c r="I28" s="120">
        <v>9.194</v>
      </c>
      <c r="J28" s="120">
        <v>12.306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20">
        <v>28.33</v>
      </c>
      <c r="I29" s="120">
        <v>16.976</v>
      </c>
      <c r="J29" s="120">
        <v>22</v>
      </c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20">
        <v>32.994</v>
      </c>
      <c r="I30" s="120">
        <v>33.607</v>
      </c>
      <c r="J30" s="120">
        <v>31.929</v>
      </c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21">
        <v>69.975</v>
      </c>
      <c r="I31" s="122">
        <v>59.777</v>
      </c>
      <c r="J31" s="122">
        <v>66.235</v>
      </c>
      <c r="K31" s="41">
        <f>IF(I31&gt;0,100*J31/I31,0)</f>
        <v>110.80348629071382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0"/>
      <c r="I32" s="120"/>
      <c r="J32" s="120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20">
        <v>3.171</v>
      </c>
      <c r="I33" s="120">
        <v>4.05</v>
      </c>
      <c r="J33" s="120">
        <v>3.567</v>
      </c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20">
        <v>4.009</v>
      </c>
      <c r="I34" s="120">
        <v>3.609</v>
      </c>
      <c r="J34" s="120">
        <v>3.6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20">
        <v>43.051</v>
      </c>
      <c r="I35" s="120">
        <v>45.571</v>
      </c>
      <c r="J35" s="120">
        <v>47.2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20">
        <v>130.286</v>
      </c>
      <c r="I36" s="120">
        <v>89.473</v>
      </c>
      <c r="J36" s="120">
        <v>71.074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21">
        <v>180.517</v>
      </c>
      <c r="I37" s="122">
        <v>142.703</v>
      </c>
      <c r="J37" s="122">
        <v>125.441</v>
      </c>
      <c r="K37" s="41">
        <f>IF(I37&gt;0,100*J37/I37,0)</f>
        <v>87.90354792821455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0"/>
      <c r="I38" s="120"/>
      <c r="J38" s="120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21">
        <v>2.804</v>
      </c>
      <c r="I39" s="122">
        <v>4.537</v>
      </c>
      <c r="J39" s="122">
        <v>2.9</v>
      </c>
      <c r="K39" s="41">
        <f>IF(I39&gt;0,100*J39/I39,0)</f>
        <v>63.918889133788845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0"/>
      <c r="I40" s="120"/>
      <c r="J40" s="120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20">
        <v>3.337</v>
      </c>
      <c r="I41" s="120">
        <v>8.633</v>
      </c>
      <c r="J41" s="120">
        <v>3.458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20"/>
      <c r="I42" s="120"/>
      <c r="J42" s="120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20"/>
      <c r="I43" s="120"/>
      <c r="J43" s="120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20"/>
      <c r="I44" s="120"/>
      <c r="J44" s="120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20">
        <v>2.299</v>
      </c>
      <c r="I45" s="120">
        <v>2</v>
      </c>
      <c r="J45" s="120">
        <v>1.9</v>
      </c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20"/>
      <c r="I46" s="120"/>
      <c r="J46" s="120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20"/>
      <c r="I47" s="120"/>
      <c r="J47" s="120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20">
        <v>1.35</v>
      </c>
      <c r="I48" s="120">
        <v>1.35</v>
      </c>
      <c r="J48" s="120">
        <v>0.96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20">
        <v>0.45</v>
      </c>
      <c r="I49" s="120">
        <v>0.34</v>
      </c>
      <c r="J49" s="120">
        <v>0.48</v>
      </c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21">
        <v>7.436000000000001</v>
      </c>
      <c r="I50" s="122">
        <v>12.322999999999999</v>
      </c>
      <c r="J50" s="122">
        <v>6.798</v>
      </c>
      <c r="K50" s="41">
        <f>IF(I50&gt;0,100*J50/I50,0)</f>
        <v>55.16513835916579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0"/>
      <c r="I51" s="120"/>
      <c r="J51" s="120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1">
        <v>5.592</v>
      </c>
      <c r="I52" s="122">
        <v>19.65</v>
      </c>
      <c r="J52" s="122">
        <v>19.65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0"/>
      <c r="I53" s="120"/>
      <c r="J53" s="120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20">
        <v>31.105</v>
      </c>
      <c r="I54" s="120">
        <v>58.119</v>
      </c>
      <c r="J54" s="120">
        <v>51.725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20">
        <v>110.419</v>
      </c>
      <c r="I55" s="120">
        <v>247.287</v>
      </c>
      <c r="J55" s="120">
        <v>295.49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20">
        <v>17.898</v>
      </c>
      <c r="I56" s="120">
        <v>22.5</v>
      </c>
      <c r="J56" s="120">
        <v>21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20">
        <v>14.113</v>
      </c>
      <c r="I57" s="120">
        <v>8.96</v>
      </c>
      <c r="J57" s="120">
        <v>8.96</v>
      </c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20">
        <v>83.233</v>
      </c>
      <c r="I58" s="120">
        <v>199.237</v>
      </c>
      <c r="J58" s="120">
        <v>170.665</v>
      </c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21">
        <v>256.76800000000003</v>
      </c>
      <c r="I59" s="122">
        <v>536.103</v>
      </c>
      <c r="J59" s="122">
        <v>547.84</v>
      </c>
      <c r="K59" s="41">
        <f>IF(I59&gt;0,100*J59/I59,0)</f>
        <v>102.18931809745516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0"/>
      <c r="I60" s="120"/>
      <c r="J60" s="120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20">
        <v>26.781</v>
      </c>
      <c r="I61" s="120">
        <v>36.072</v>
      </c>
      <c r="J61" s="120">
        <v>25.75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20">
        <v>19.679</v>
      </c>
      <c r="I62" s="120">
        <v>44.881</v>
      </c>
      <c r="J62" s="120">
        <v>18.236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20">
        <v>25.159</v>
      </c>
      <c r="I63" s="120">
        <v>49.348</v>
      </c>
      <c r="J63" s="120">
        <v>18.8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21">
        <v>71.619</v>
      </c>
      <c r="I64" s="122">
        <v>130.301</v>
      </c>
      <c r="J64" s="122">
        <v>62.786</v>
      </c>
      <c r="K64" s="41">
        <f>IF(I64&gt;0,100*J64/I64,0)</f>
        <v>48.18535544623603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0"/>
      <c r="I65" s="120"/>
      <c r="J65" s="120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21">
        <v>38.596</v>
      </c>
      <c r="I66" s="122">
        <v>70.183</v>
      </c>
      <c r="J66" s="122">
        <v>59.605</v>
      </c>
      <c r="K66" s="41">
        <f>IF(I66&gt;0,100*J66/I66,0)</f>
        <v>84.92797401080033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0"/>
      <c r="I67" s="120"/>
      <c r="J67" s="120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20">
        <v>170.407</v>
      </c>
      <c r="I68" s="120">
        <v>323.8</v>
      </c>
      <c r="J68" s="120">
        <v>214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20">
        <v>40.464</v>
      </c>
      <c r="I69" s="120">
        <v>65.65</v>
      </c>
      <c r="J69" s="120">
        <v>42.085</v>
      </c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1">
        <v>210.871</v>
      </c>
      <c r="I70" s="122">
        <v>389.45</v>
      </c>
      <c r="J70" s="122">
        <v>256.085</v>
      </c>
      <c r="K70" s="41">
        <f>IF(I70&gt;0,100*J70/I70,0)</f>
        <v>65.7555527025292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0"/>
      <c r="I71" s="120"/>
      <c r="J71" s="120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20">
        <v>53.103</v>
      </c>
      <c r="I72" s="120">
        <v>72.556</v>
      </c>
      <c r="J72" s="120">
        <v>65.177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20">
        <v>44.469</v>
      </c>
      <c r="I73" s="120">
        <v>53.315</v>
      </c>
      <c r="J73" s="120">
        <v>53.4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20">
        <v>800.489</v>
      </c>
      <c r="I74" s="120">
        <v>1341.316</v>
      </c>
      <c r="J74" s="120">
        <v>1347.6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20">
        <v>431.583</v>
      </c>
      <c r="I75" s="120">
        <v>516.83</v>
      </c>
      <c r="J75" s="120">
        <v>520.315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20">
        <v>35.233</v>
      </c>
      <c r="I76" s="120">
        <v>29.716</v>
      </c>
      <c r="J76" s="120">
        <v>45.053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20">
        <v>1022.512</v>
      </c>
      <c r="I77" s="120">
        <v>2398.501</v>
      </c>
      <c r="J77" s="120">
        <v>2400</v>
      </c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20">
        <v>306.584</v>
      </c>
      <c r="I78" s="120">
        <v>362.275</v>
      </c>
      <c r="J78" s="120">
        <v>281.643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20">
        <v>493.47</v>
      </c>
      <c r="I79" s="120">
        <v>575</v>
      </c>
      <c r="J79" s="120">
        <v>551.5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21">
        <v>3187.443</v>
      </c>
      <c r="I80" s="122">
        <v>5349.509</v>
      </c>
      <c r="J80" s="122">
        <v>5264.688</v>
      </c>
      <c r="K80" s="41">
        <f>IF(I80&gt;0,100*J80/I80,0)</f>
        <v>98.41441522950986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0"/>
      <c r="I81" s="120"/>
      <c r="J81" s="120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20">
        <v>0.333</v>
      </c>
      <c r="I82" s="120">
        <v>0.345</v>
      </c>
      <c r="J82" s="120">
        <v>0.339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20">
        <v>0.038</v>
      </c>
      <c r="I83" s="120">
        <v>0.085</v>
      </c>
      <c r="J83" s="120">
        <v>0.11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1">
        <v>0.371</v>
      </c>
      <c r="I84" s="122">
        <v>0.43</v>
      </c>
      <c r="J84" s="122">
        <v>0.449</v>
      </c>
      <c r="K84" s="41">
        <f>IF(I84&gt;0,100*J84/I84,0)</f>
        <v>104.4186046511628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0"/>
      <c r="I85" s="120"/>
      <c r="J85" s="12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3"/>
      <c r="I86" s="124"/>
      <c r="J86" s="124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25">
        <v>4060.0530000000003</v>
      </c>
      <c r="I87" s="126">
        <v>6759.179398073837</v>
      </c>
      <c r="J87" s="126">
        <v>6444.11</v>
      </c>
      <c r="K87" s="54">
        <f>IF(I87&gt;0,100*J87/I87,0)</f>
        <v>95.3386442418791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3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tabSelected="1" view="pageBreakPreview" zoomScale="70" zoomScaleNormal="90" zoomScaleSheetLayoutView="70" zoomScalePageLayoutView="0" workbookViewId="0" topLeftCell="A46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200" t="s">
        <v>70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4" t="s">
        <v>3</v>
      </c>
      <c r="D4" s="195"/>
      <c r="E4" s="195"/>
      <c r="F4" s="196"/>
      <c r="G4" s="9"/>
      <c r="H4" s="197" t="s">
        <v>4</v>
      </c>
      <c r="I4" s="198"/>
      <c r="J4" s="198"/>
      <c r="K4" s="19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2015=100</v>
      </c>
      <c r="G7" s="23"/>
      <c r="H7" s="20" t="s">
        <v>254</v>
      </c>
      <c r="I7" s="21" t="s">
        <v>254</v>
      </c>
      <c r="J7" s="21">
        <v>2</v>
      </c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0"/>
      <c r="I9" s="120"/>
      <c r="J9" s="120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0">
        <v>0.0008</v>
      </c>
      <c r="I10" s="120">
        <v>0.005457463884430176</v>
      </c>
      <c r="J10" s="120">
        <v>0.004</v>
      </c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20">
        <v>0.0036</v>
      </c>
      <c r="I11" s="120">
        <v>0.0010914927768860352</v>
      </c>
      <c r="J11" s="120">
        <v>0.005</v>
      </c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20">
        <v>0.0018</v>
      </c>
      <c r="I12" s="120">
        <v>0.0032744783306581054</v>
      </c>
      <c r="J12" s="120">
        <v>0.002</v>
      </c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1">
        <v>0.006200000000000001</v>
      </c>
      <c r="I13" s="122">
        <v>0.009823434991974316</v>
      </c>
      <c r="J13" s="122">
        <v>0.011000000000000001</v>
      </c>
      <c r="K13" s="41">
        <f>IF(I13&gt;0,100*J13/I13,0)</f>
        <v>111.97712418300657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0"/>
      <c r="I14" s="120"/>
      <c r="J14" s="120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1"/>
      <c r="I15" s="122"/>
      <c r="J15" s="12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0"/>
      <c r="I16" s="120"/>
      <c r="J16" s="120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1"/>
      <c r="I17" s="122"/>
      <c r="J17" s="12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0"/>
      <c r="I18" s="120"/>
      <c r="J18" s="120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20">
        <v>0.1094</v>
      </c>
      <c r="I19" s="120">
        <v>0.1195</v>
      </c>
      <c r="J19" s="120">
        <v>0.068</v>
      </c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0"/>
      <c r="I20" s="120"/>
      <c r="J20" s="120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0"/>
      <c r="I21" s="120"/>
      <c r="J21" s="120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1">
        <v>0.1094</v>
      </c>
      <c r="I22" s="122">
        <v>0.1195</v>
      </c>
      <c r="J22" s="122">
        <v>0.068</v>
      </c>
      <c r="K22" s="41">
        <f>IF(I22&gt;0,100*J22/I22,0)</f>
        <v>56.90376569037658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0"/>
      <c r="I23" s="120"/>
      <c r="J23" s="120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21">
        <v>3.76519</v>
      </c>
      <c r="I24" s="122">
        <v>5.352</v>
      </c>
      <c r="J24" s="122">
        <v>3.598</v>
      </c>
      <c r="K24" s="41">
        <f>IF(I24&gt;0,100*J24/I24,0)</f>
        <v>67.2272047832586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0"/>
      <c r="I25" s="120"/>
      <c r="J25" s="120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21">
        <v>1.45093</v>
      </c>
      <c r="I26" s="122">
        <v>2.672</v>
      </c>
      <c r="J26" s="122">
        <v>1.82</v>
      </c>
      <c r="K26" s="41">
        <f>IF(I26&gt;0,100*J26/I26,0)</f>
        <v>68.11377245508982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0"/>
      <c r="I27" s="120"/>
      <c r="J27" s="120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20">
        <v>1.08747</v>
      </c>
      <c r="I28" s="120">
        <v>1.9959</v>
      </c>
      <c r="J28" s="120">
        <v>2.008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20">
        <v>8.2394</v>
      </c>
      <c r="I29" s="120">
        <v>4.9728</v>
      </c>
      <c r="J29" s="120">
        <v>4.126</v>
      </c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20">
        <v>4.14728</v>
      </c>
      <c r="I30" s="120">
        <v>6.4248</v>
      </c>
      <c r="J30" s="120">
        <v>6.384</v>
      </c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21">
        <v>13.47415</v>
      </c>
      <c r="I31" s="122">
        <v>13.3935</v>
      </c>
      <c r="J31" s="122">
        <v>12.518</v>
      </c>
      <c r="K31" s="41">
        <f>IF(I31&gt;0,100*J31/I31,0)</f>
        <v>93.46324709747267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0"/>
      <c r="I32" s="120"/>
      <c r="J32" s="120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20">
        <v>0.49753</v>
      </c>
      <c r="I33" s="120">
        <v>0.7292</v>
      </c>
      <c r="J33" s="120">
        <v>0.642</v>
      </c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20">
        <v>0.53912</v>
      </c>
      <c r="I34" s="120">
        <v>0.7114</v>
      </c>
      <c r="J34" s="120">
        <v>0.7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20">
        <v>8.37814</v>
      </c>
      <c r="I35" s="120">
        <v>8.3869</v>
      </c>
      <c r="J35" s="120">
        <v>7.95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20">
        <v>27.98055</v>
      </c>
      <c r="I36" s="120">
        <v>17.099</v>
      </c>
      <c r="J36" s="120">
        <v>13.832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21">
        <v>37.395340000000004</v>
      </c>
      <c r="I37" s="122">
        <v>26.9265</v>
      </c>
      <c r="J37" s="122">
        <v>23.124000000000002</v>
      </c>
      <c r="K37" s="41">
        <f>IF(I37&gt;0,100*J37/I37,0)</f>
        <v>85.87822405437024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0"/>
      <c r="I38" s="120"/>
      <c r="J38" s="120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21">
        <v>0.42143</v>
      </c>
      <c r="I39" s="122">
        <v>0.6852</v>
      </c>
      <c r="J39" s="122">
        <v>0.394</v>
      </c>
      <c r="K39" s="41">
        <f>IF(I39&gt;0,100*J39/I39,0)</f>
        <v>57.50145942790426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0"/>
      <c r="I40" s="120"/>
      <c r="J40" s="120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20">
        <v>0.42924</v>
      </c>
      <c r="I41" s="120">
        <v>1.159</v>
      </c>
      <c r="J41" s="120">
        <v>0.455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20"/>
      <c r="I42" s="120"/>
      <c r="J42" s="120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20"/>
      <c r="I43" s="120"/>
      <c r="J43" s="120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20"/>
      <c r="I44" s="120"/>
      <c r="J44" s="120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20">
        <v>0.23937</v>
      </c>
      <c r="I45" s="120">
        <v>0.1755</v>
      </c>
      <c r="J45" s="120">
        <v>0.19</v>
      </c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20"/>
      <c r="I46" s="120"/>
      <c r="J46" s="120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20"/>
      <c r="I47" s="120"/>
      <c r="J47" s="120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20">
        <v>0.13359</v>
      </c>
      <c r="I48" s="120">
        <v>0.1255</v>
      </c>
      <c r="J48" s="120">
        <v>0.191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20">
        <v>0.03827</v>
      </c>
      <c r="I49" s="120">
        <v>0.0196</v>
      </c>
      <c r="J49" s="120">
        <v>0.055</v>
      </c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21">
        <v>0.84047</v>
      </c>
      <c r="I50" s="122">
        <v>1.4796</v>
      </c>
      <c r="J50" s="122">
        <v>0.8910000000000001</v>
      </c>
      <c r="K50" s="41">
        <f>IF(I50&gt;0,100*J50/I50,0)</f>
        <v>60.21897810218979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0"/>
      <c r="I51" s="120"/>
      <c r="J51" s="120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1">
        <v>1.15446</v>
      </c>
      <c r="I52" s="122">
        <v>4.0577</v>
      </c>
      <c r="J52" s="122">
        <v>4.046</v>
      </c>
      <c r="K52" s="41">
        <f>IF(I52&gt;0,100*J52/I52,0)</f>
        <v>99.71165931438993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0"/>
      <c r="I53" s="120"/>
      <c r="J53" s="120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20">
        <v>7.02427</v>
      </c>
      <c r="I54" s="120">
        <v>12.795</v>
      </c>
      <c r="J54" s="120">
        <v>10.242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20">
        <v>23.70565</v>
      </c>
      <c r="I55" s="120">
        <v>49.7106</v>
      </c>
      <c r="J55" s="120">
        <v>57.709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20">
        <v>2.58764</v>
      </c>
      <c r="I56" s="120">
        <v>6.4</v>
      </c>
      <c r="J56" s="120">
        <v>4.4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20">
        <v>0.80909</v>
      </c>
      <c r="I57" s="120">
        <v>2.184</v>
      </c>
      <c r="J57" s="120">
        <v>1.792</v>
      </c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20">
        <v>17.09399</v>
      </c>
      <c r="I58" s="120">
        <v>42.6216</v>
      </c>
      <c r="J58" s="120">
        <v>34.133</v>
      </c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21">
        <v>51.22064</v>
      </c>
      <c r="I59" s="122">
        <v>113.7112</v>
      </c>
      <c r="J59" s="122">
        <v>108.27600000000001</v>
      </c>
      <c r="K59" s="41">
        <f>IF(I59&gt;0,100*J59/I59,0)</f>
        <v>95.22017180365698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0"/>
      <c r="I60" s="120"/>
      <c r="J60" s="120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20">
        <v>5.88685</v>
      </c>
      <c r="I61" s="120">
        <v>8.7758</v>
      </c>
      <c r="J61" s="120">
        <v>5.92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20">
        <v>4.39658</v>
      </c>
      <c r="I62" s="120">
        <v>10.4898</v>
      </c>
      <c r="J62" s="120">
        <v>3.465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20">
        <v>4.21678</v>
      </c>
      <c r="I63" s="120">
        <v>10.0845</v>
      </c>
      <c r="J63" s="120">
        <v>3.68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21">
        <v>14.50021</v>
      </c>
      <c r="I64" s="122">
        <v>29.350099999999998</v>
      </c>
      <c r="J64" s="122">
        <v>13.065</v>
      </c>
      <c r="K64" s="41">
        <f>IF(I64&gt;0,100*J64/I64,0)</f>
        <v>44.51432874163972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0"/>
      <c r="I65" s="120"/>
      <c r="J65" s="120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21">
        <v>6.33453</v>
      </c>
      <c r="I66" s="122">
        <v>11.5934</v>
      </c>
      <c r="J66" s="122">
        <v>9.385</v>
      </c>
      <c r="K66" s="41">
        <f>IF(I66&gt;0,100*J66/I66,0)</f>
        <v>80.95123087273794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0"/>
      <c r="I67" s="120"/>
      <c r="J67" s="120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20">
        <v>31.78139</v>
      </c>
      <c r="I68" s="120">
        <v>60.0153</v>
      </c>
      <c r="J68" s="120">
        <v>39.35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20">
        <v>4.01295</v>
      </c>
      <c r="I69" s="120">
        <v>8.523</v>
      </c>
      <c r="J69" s="120">
        <v>5.451</v>
      </c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1">
        <v>35.79434</v>
      </c>
      <c r="I70" s="122">
        <v>68.5383</v>
      </c>
      <c r="J70" s="122">
        <v>44.801</v>
      </c>
      <c r="K70" s="41">
        <f>IF(I70&gt;0,100*J70/I70,0)</f>
        <v>65.36637179504014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0"/>
      <c r="I71" s="120"/>
      <c r="J71" s="120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20">
        <v>10.35597</v>
      </c>
      <c r="I72" s="120">
        <v>13.2217</v>
      </c>
      <c r="J72" s="120">
        <v>11.896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20">
        <v>8.43323</v>
      </c>
      <c r="I73" s="120">
        <v>9.8754</v>
      </c>
      <c r="J73" s="120">
        <v>10.6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20">
        <v>163.87534</v>
      </c>
      <c r="I74" s="120">
        <v>269.334</v>
      </c>
      <c r="J74" s="120">
        <v>263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20">
        <v>101.46648</v>
      </c>
      <c r="I75" s="120">
        <v>113.3268</v>
      </c>
      <c r="J75" s="120">
        <v>115.01527167999998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20">
        <v>6.94349</v>
      </c>
      <c r="I76" s="120">
        <v>5.1473</v>
      </c>
      <c r="J76" s="120">
        <v>6.528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20">
        <v>231.49621</v>
      </c>
      <c r="I77" s="120">
        <v>528.8037</v>
      </c>
      <c r="J77" s="120">
        <v>540</v>
      </c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20">
        <v>61.26717</v>
      </c>
      <c r="I78" s="120">
        <v>71.679</v>
      </c>
      <c r="J78" s="120">
        <v>53.512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20">
        <v>91.66241</v>
      </c>
      <c r="I79" s="120">
        <v>105.7268</v>
      </c>
      <c r="J79" s="120">
        <v>99.5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21">
        <v>675.5002999999999</v>
      </c>
      <c r="I80" s="122">
        <v>1117.1147</v>
      </c>
      <c r="J80" s="122">
        <v>1100.05127168</v>
      </c>
      <c r="K80" s="41">
        <f>IF(I80&gt;0,100*J80/I80,0)</f>
        <v>98.47254464380424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0"/>
      <c r="I81" s="120"/>
      <c r="J81" s="120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20">
        <v>0.015</v>
      </c>
      <c r="I82" s="120">
        <v>0.062</v>
      </c>
      <c r="J82" s="120">
        <v>0.062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20">
        <v>0.007</v>
      </c>
      <c r="I83" s="120">
        <v>0.01</v>
      </c>
      <c r="J83" s="120">
        <v>0.02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1">
        <v>0.022</v>
      </c>
      <c r="I84" s="122">
        <v>0.072</v>
      </c>
      <c r="J84" s="122">
        <v>0.082</v>
      </c>
      <c r="K84" s="41">
        <f>IF(I84&gt;0,100*J84/I84,0)</f>
        <v>113.88888888888891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0"/>
      <c r="I85" s="120"/>
      <c r="J85" s="12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3"/>
      <c r="I86" s="124"/>
      <c r="J86" s="124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25">
        <v>841.98959</v>
      </c>
      <c r="I87" s="126">
        <v>1395.075523434992</v>
      </c>
      <c r="J87" s="126">
        <v>1322.13027168</v>
      </c>
      <c r="K87" s="54">
        <f>IF(I87&gt;0,100*J87/I87,0)</f>
        <v>94.77123277344984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3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">
      <c r="A1" t="s">
        <v>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zoomScale="90" zoomScaleNormal="90" zoomScalePageLayoutView="0" workbookViewId="0" topLeftCell="A1">
      <selection activeCell="M81" sqref="M8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200" t="s">
        <v>70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4" t="s">
        <v>3</v>
      </c>
      <c r="D4" s="195"/>
      <c r="E4" s="195"/>
      <c r="F4" s="196"/>
      <c r="G4" s="9"/>
      <c r="H4" s="197" t="s">
        <v>4</v>
      </c>
      <c r="I4" s="198"/>
      <c r="J4" s="198"/>
      <c r="K4" s="19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254</v>
      </c>
      <c r="D7" s="21" t="s">
        <v>7</v>
      </c>
      <c r="E7" s="21">
        <v>2</v>
      </c>
      <c r="F7" s="22" t="str">
        <f>CONCATENATE(D6,"=100")</f>
        <v>2016=100</v>
      </c>
      <c r="G7" s="23"/>
      <c r="H7" s="20" t="s">
        <v>254</v>
      </c>
      <c r="I7" s="21" t="s">
        <v>7</v>
      </c>
      <c r="J7" s="21">
        <v>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0"/>
      <c r="I9" s="120"/>
      <c r="J9" s="120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>
        <v>30</v>
      </c>
      <c r="F10" s="31"/>
      <c r="G10" s="31"/>
      <c r="H10" s="120"/>
      <c r="I10" s="120"/>
      <c r="J10" s="120">
        <v>0.07</v>
      </c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>
        <v>12</v>
      </c>
      <c r="F11" s="31"/>
      <c r="G11" s="31"/>
      <c r="H11" s="120"/>
      <c r="I11" s="120"/>
      <c r="J11" s="120">
        <v>0.024</v>
      </c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>
        <v>8</v>
      </c>
      <c r="F12" s="31"/>
      <c r="G12" s="31"/>
      <c r="H12" s="120"/>
      <c r="I12" s="120"/>
      <c r="J12" s="120">
        <v>0.015</v>
      </c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>
        <v>50</v>
      </c>
      <c r="F13" s="39"/>
      <c r="G13" s="40"/>
      <c r="H13" s="121"/>
      <c r="I13" s="122"/>
      <c r="J13" s="122">
        <v>0.109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0"/>
      <c r="I14" s="120"/>
      <c r="J14" s="120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1"/>
      <c r="I15" s="122"/>
      <c r="J15" s="12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0"/>
      <c r="I16" s="120"/>
      <c r="J16" s="120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1"/>
      <c r="I17" s="122"/>
      <c r="J17" s="12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0"/>
      <c r="I18" s="120"/>
      <c r="J18" s="120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20"/>
      <c r="I19" s="120"/>
      <c r="J19" s="120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0"/>
      <c r="I20" s="120"/>
      <c r="J20" s="120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0"/>
      <c r="I21" s="120"/>
      <c r="J21" s="120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1"/>
      <c r="I22" s="122"/>
      <c r="J22" s="12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0"/>
      <c r="I23" s="120"/>
      <c r="J23" s="120"/>
      <c r="K23" s="32"/>
    </row>
    <row r="24" spans="1:11" s="42" customFormat="1" ht="11.25" customHeight="1">
      <c r="A24" s="36" t="s">
        <v>19</v>
      </c>
      <c r="B24" s="37"/>
      <c r="C24" s="38">
        <v>561</v>
      </c>
      <c r="D24" s="38">
        <v>1011</v>
      </c>
      <c r="E24" s="38">
        <v>1000</v>
      </c>
      <c r="F24" s="39">
        <f>IF(D24&gt;0,100*E24/D24,0)</f>
        <v>98.91196834817013</v>
      </c>
      <c r="G24" s="40"/>
      <c r="H24" s="121">
        <v>1.852</v>
      </c>
      <c r="I24" s="122">
        <v>4.068</v>
      </c>
      <c r="J24" s="12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0"/>
      <c r="I25" s="120"/>
      <c r="J25" s="120"/>
      <c r="K25" s="32"/>
    </row>
    <row r="26" spans="1:11" s="42" customFormat="1" ht="11.25" customHeight="1">
      <c r="A26" s="36" t="s">
        <v>20</v>
      </c>
      <c r="B26" s="37"/>
      <c r="C26" s="38">
        <v>30</v>
      </c>
      <c r="D26" s="38">
        <v>45</v>
      </c>
      <c r="E26" s="38">
        <v>100</v>
      </c>
      <c r="F26" s="39">
        <f>IF(D26&gt;0,100*E26/D26,0)</f>
        <v>222.22222222222223</v>
      </c>
      <c r="G26" s="40"/>
      <c r="H26" s="121">
        <v>0.136</v>
      </c>
      <c r="I26" s="122">
        <v>0.25</v>
      </c>
      <c r="J26" s="122">
        <v>0.35</v>
      </c>
      <c r="K26" s="41">
        <f>IF(I26&gt;0,100*J26/I26,0)</f>
        <v>140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0"/>
      <c r="I27" s="120"/>
      <c r="J27" s="120"/>
      <c r="K27" s="32"/>
    </row>
    <row r="28" spans="1:11" s="33" customFormat="1" ht="11.25" customHeight="1">
      <c r="A28" s="35" t="s">
        <v>21</v>
      </c>
      <c r="B28" s="29"/>
      <c r="C28" s="30">
        <v>3579</v>
      </c>
      <c r="D28" s="30">
        <v>5539</v>
      </c>
      <c r="E28" s="30">
        <v>5145</v>
      </c>
      <c r="F28" s="31"/>
      <c r="G28" s="31"/>
      <c r="H28" s="120">
        <v>9.124</v>
      </c>
      <c r="I28" s="120">
        <v>21.692</v>
      </c>
      <c r="J28" s="120">
        <v>12.436</v>
      </c>
      <c r="K28" s="32"/>
    </row>
    <row r="29" spans="1:11" s="33" customFormat="1" ht="11.25" customHeight="1">
      <c r="A29" s="35" t="s">
        <v>22</v>
      </c>
      <c r="B29" s="29"/>
      <c r="C29" s="30">
        <v>1244</v>
      </c>
      <c r="D29" s="30">
        <v>2383</v>
      </c>
      <c r="E29" s="30">
        <v>2383</v>
      </c>
      <c r="F29" s="31"/>
      <c r="G29" s="31"/>
      <c r="H29" s="120">
        <v>1.379</v>
      </c>
      <c r="I29" s="120">
        <v>3.431</v>
      </c>
      <c r="J29" s="120">
        <v>3.429</v>
      </c>
      <c r="K29" s="32"/>
    </row>
    <row r="30" spans="1:11" s="33" customFormat="1" ht="11.25" customHeight="1">
      <c r="A30" s="35" t="s">
        <v>23</v>
      </c>
      <c r="B30" s="29"/>
      <c r="C30" s="30">
        <v>97698</v>
      </c>
      <c r="D30" s="30">
        <v>121904</v>
      </c>
      <c r="E30" s="30">
        <v>121904</v>
      </c>
      <c r="F30" s="31"/>
      <c r="G30" s="31"/>
      <c r="H30" s="120">
        <v>183.078</v>
      </c>
      <c r="I30" s="120">
        <v>337.907</v>
      </c>
      <c r="J30" s="120">
        <v>284.798</v>
      </c>
      <c r="K30" s="32"/>
    </row>
    <row r="31" spans="1:11" s="42" customFormat="1" ht="11.25" customHeight="1">
      <c r="A31" s="43" t="s">
        <v>24</v>
      </c>
      <c r="B31" s="37"/>
      <c r="C31" s="38">
        <v>102521</v>
      </c>
      <c r="D31" s="38">
        <v>129826</v>
      </c>
      <c r="E31" s="38">
        <v>129432</v>
      </c>
      <c r="F31" s="39">
        <f>IF(D31&gt;0,100*E31/D31,0)</f>
        <v>99.69651687643461</v>
      </c>
      <c r="G31" s="40"/>
      <c r="H31" s="121">
        <v>193.58100000000002</v>
      </c>
      <c r="I31" s="122">
        <v>363.03</v>
      </c>
      <c r="J31" s="122">
        <v>300.663</v>
      </c>
      <c r="K31" s="41">
        <f>IF(I31&gt;0,100*J31/I31,0)</f>
        <v>82.8204280637964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0"/>
      <c r="I32" s="120"/>
      <c r="J32" s="120"/>
      <c r="K32" s="32"/>
    </row>
    <row r="33" spans="1:11" s="33" customFormat="1" ht="11.25" customHeight="1">
      <c r="A33" s="35" t="s">
        <v>25</v>
      </c>
      <c r="B33" s="29"/>
      <c r="C33" s="30">
        <v>24</v>
      </c>
      <c r="D33" s="30">
        <v>24</v>
      </c>
      <c r="E33" s="30">
        <v>30</v>
      </c>
      <c r="F33" s="31"/>
      <c r="G33" s="31"/>
      <c r="H33" s="120">
        <v>0.064</v>
      </c>
      <c r="I33" s="120">
        <v>0.1</v>
      </c>
      <c r="J33" s="120"/>
      <c r="K33" s="32"/>
    </row>
    <row r="34" spans="1:11" s="33" customFormat="1" ht="11.25" customHeight="1">
      <c r="A34" s="35" t="s">
        <v>26</v>
      </c>
      <c r="B34" s="29"/>
      <c r="C34" s="30">
        <v>12</v>
      </c>
      <c r="D34" s="30">
        <v>8</v>
      </c>
      <c r="E34" s="30">
        <v>10</v>
      </c>
      <c r="F34" s="31"/>
      <c r="G34" s="31"/>
      <c r="H34" s="120">
        <v>0.036</v>
      </c>
      <c r="I34" s="120">
        <v>0.03</v>
      </c>
      <c r="J34" s="120"/>
      <c r="K34" s="32"/>
    </row>
    <row r="35" spans="1:11" s="33" customFormat="1" ht="11.25" customHeight="1">
      <c r="A35" s="35" t="s">
        <v>27</v>
      </c>
      <c r="B35" s="29"/>
      <c r="C35" s="30">
        <v>156</v>
      </c>
      <c r="D35" s="30">
        <v>220</v>
      </c>
      <c r="E35" s="30">
        <v>350</v>
      </c>
      <c r="F35" s="31"/>
      <c r="G35" s="31"/>
      <c r="H35" s="120">
        <v>0.788</v>
      </c>
      <c r="I35" s="120">
        <v>0.8</v>
      </c>
      <c r="J35" s="120">
        <v>1.2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>
        <v>15</v>
      </c>
      <c r="F36" s="31"/>
      <c r="G36" s="31"/>
      <c r="H36" s="120"/>
      <c r="I36" s="120"/>
      <c r="J36" s="120">
        <v>0.06</v>
      </c>
      <c r="K36" s="32"/>
    </row>
    <row r="37" spans="1:11" s="42" customFormat="1" ht="11.25" customHeight="1">
      <c r="A37" s="36" t="s">
        <v>29</v>
      </c>
      <c r="B37" s="37"/>
      <c r="C37" s="38">
        <v>192</v>
      </c>
      <c r="D37" s="38">
        <v>252</v>
      </c>
      <c r="E37" s="38">
        <v>405</v>
      </c>
      <c r="F37" s="39">
        <f>IF(D37&gt;0,100*E37/D37,0)</f>
        <v>160.71428571428572</v>
      </c>
      <c r="G37" s="40"/>
      <c r="H37" s="121">
        <v>0.888</v>
      </c>
      <c r="I37" s="122">
        <v>0.93</v>
      </c>
      <c r="J37" s="12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0"/>
      <c r="I38" s="120"/>
      <c r="J38" s="120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>
        <v>15</v>
      </c>
      <c r="F39" s="39"/>
      <c r="G39" s="40"/>
      <c r="H39" s="121"/>
      <c r="I39" s="122"/>
      <c r="J39" s="122">
        <v>0.024</v>
      </c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0"/>
      <c r="I40" s="120"/>
      <c r="J40" s="120"/>
      <c r="K40" s="32"/>
    </row>
    <row r="41" spans="1:11" s="33" customFormat="1" ht="11.25" customHeight="1">
      <c r="A41" s="28" t="s">
        <v>31</v>
      </c>
      <c r="B41" s="29"/>
      <c r="C41" s="30"/>
      <c r="D41" s="30">
        <v>11</v>
      </c>
      <c r="E41" s="30"/>
      <c r="F41" s="31"/>
      <c r="G41" s="31"/>
      <c r="H41" s="120"/>
      <c r="I41" s="120">
        <v>0.028</v>
      </c>
      <c r="J41" s="120"/>
      <c r="K41" s="32"/>
    </row>
    <row r="42" spans="1:11" s="33" customFormat="1" ht="11.25" customHeight="1">
      <c r="A42" s="35" t="s">
        <v>32</v>
      </c>
      <c r="B42" s="29"/>
      <c r="C42" s="30">
        <v>396</v>
      </c>
      <c r="D42" s="30">
        <v>885</v>
      </c>
      <c r="E42" s="30">
        <v>1150</v>
      </c>
      <c r="F42" s="31"/>
      <c r="G42" s="31"/>
      <c r="H42" s="120">
        <v>1.269</v>
      </c>
      <c r="I42" s="120">
        <v>3.582</v>
      </c>
      <c r="J42" s="120">
        <v>3.675</v>
      </c>
      <c r="K42" s="32"/>
    </row>
    <row r="43" spans="1:11" s="33" customFormat="1" ht="11.25" customHeight="1">
      <c r="A43" s="35" t="s">
        <v>33</v>
      </c>
      <c r="B43" s="29"/>
      <c r="C43" s="30">
        <v>51</v>
      </c>
      <c r="D43" s="30">
        <v>298</v>
      </c>
      <c r="E43" s="30">
        <v>340</v>
      </c>
      <c r="F43" s="31"/>
      <c r="G43" s="31"/>
      <c r="H43" s="120">
        <v>0.244</v>
      </c>
      <c r="I43" s="120">
        <v>1.844</v>
      </c>
      <c r="J43" s="120">
        <v>1.968</v>
      </c>
      <c r="K43" s="32"/>
    </row>
    <row r="44" spans="1:11" s="33" customFormat="1" ht="11.25" customHeight="1">
      <c r="A44" s="35" t="s">
        <v>34</v>
      </c>
      <c r="B44" s="29"/>
      <c r="C44" s="30">
        <v>183</v>
      </c>
      <c r="D44" s="30">
        <v>735</v>
      </c>
      <c r="E44" s="30">
        <v>700</v>
      </c>
      <c r="F44" s="31"/>
      <c r="G44" s="31"/>
      <c r="H44" s="120">
        <v>0.778</v>
      </c>
      <c r="I44" s="120">
        <v>3.085</v>
      </c>
      <c r="J44" s="120">
        <v>2.32</v>
      </c>
      <c r="K44" s="32"/>
    </row>
    <row r="45" spans="1:11" s="33" customFormat="1" ht="11.25" customHeight="1">
      <c r="A45" s="35" t="s">
        <v>35</v>
      </c>
      <c r="B45" s="29"/>
      <c r="C45" s="30">
        <v>62</v>
      </c>
      <c r="D45" s="30">
        <v>163</v>
      </c>
      <c r="E45" s="30">
        <v>150</v>
      </c>
      <c r="F45" s="31"/>
      <c r="G45" s="31"/>
      <c r="H45" s="120">
        <v>0.181</v>
      </c>
      <c r="I45" s="120">
        <v>0.565</v>
      </c>
      <c r="J45" s="120">
        <v>0.469</v>
      </c>
      <c r="K45" s="32"/>
    </row>
    <row r="46" spans="1:11" s="33" customFormat="1" ht="11.25" customHeight="1">
      <c r="A46" s="35" t="s">
        <v>36</v>
      </c>
      <c r="B46" s="29"/>
      <c r="C46" s="30">
        <v>62</v>
      </c>
      <c r="D46" s="30">
        <v>150</v>
      </c>
      <c r="E46" s="30">
        <v>150</v>
      </c>
      <c r="F46" s="31"/>
      <c r="G46" s="31"/>
      <c r="H46" s="120">
        <v>0.167</v>
      </c>
      <c r="I46" s="120">
        <v>0.551</v>
      </c>
      <c r="J46" s="120">
        <v>0.42</v>
      </c>
      <c r="K46" s="32"/>
    </row>
    <row r="47" spans="1:11" s="33" customFormat="1" ht="11.25" customHeight="1">
      <c r="A47" s="35" t="s">
        <v>37</v>
      </c>
      <c r="B47" s="29"/>
      <c r="C47" s="30">
        <v>161</v>
      </c>
      <c r="D47" s="30">
        <v>163</v>
      </c>
      <c r="E47" s="30">
        <v>155</v>
      </c>
      <c r="F47" s="31"/>
      <c r="G47" s="31"/>
      <c r="H47" s="120">
        <v>0.343</v>
      </c>
      <c r="I47" s="120">
        <v>0.458</v>
      </c>
      <c r="J47" s="120">
        <v>0.424</v>
      </c>
      <c r="K47" s="32"/>
    </row>
    <row r="48" spans="1:11" s="33" customFormat="1" ht="11.25" customHeight="1">
      <c r="A48" s="35" t="s">
        <v>38</v>
      </c>
      <c r="B48" s="29"/>
      <c r="C48" s="30">
        <v>180</v>
      </c>
      <c r="D48" s="30">
        <v>1847</v>
      </c>
      <c r="E48" s="30">
        <v>1800</v>
      </c>
      <c r="F48" s="31"/>
      <c r="G48" s="31"/>
      <c r="H48" s="120">
        <v>0.759</v>
      </c>
      <c r="I48" s="120">
        <v>9.864</v>
      </c>
      <c r="J48" s="120">
        <v>7</v>
      </c>
      <c r="K48" s="32"/>
    </row>
    <row r="49" spans="1:11" s="33" customFormat="1" ht="11.25" customHeight="1">
      <c r="A49" s="35" t="s">
        <v>39</v>
      </c>
      <c r="B49" s="29"/>
      <c r="C49" s="30">
        <v>56</v>
      </c>
      <c r="D49" s="30">
        <v>202</v>
      </c>
      <c r="E49" s="30">
        <v>210</v>
      </c>
      <c r="F49" s="31"/>
      <c r="G49" s="31"/>
      <c r="H49" s="120">
        <v>0.081</v>
      </c>
      <c r="I49" s="120">
        <v>0.535</v>
      </c>
      <c r="J49" s="120">
        <v>0.396</v>
      </c>
      <c r="K49" s="32"/>
    </row>
    <row r="50" spans="1:11" s="42" customFormat="1" ht="11.25" customHeight="1">
      <c r="A50" s="43" t="s">
        <v>40</v>
      </c>
      <c r="B50" s="37"/>
      <c r="C50" s="38">
        <v>1151</v>
      </c>
      <c r="D50" s="38">
        <v>4454</v>
      </c>
      <c r="E50" s="38">
        <v>4655</v>
      </c>
      <c r="F50" s="39">
        <f>IF(D50&gt;0,100*E50/D50,0)</f>
        <v>104.51279748540638</v>
      </c>
      <c r="G50" s="40"/>
      <c r="H50" s="121">
        <v>3.8219999999999996</v>
      </c>
      <c r="I50" s="122">
        <v>20.512</v>
      </c>
      <c r="J50" s="122">
        <v>16.671999999999997</v>
      </c>
      <c r="K50" s="41">
        <f>IF(I50&gt;0,100*J50/I50,0)</f>
        <v>81.27925117004679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0"/>
      <c r="I51" s="120"/>
      <c r="J51" s="120"/>
      <c r="K51" s="32"/>
    </row>
    <row r="52" spans="1:11" s="42" customFormat="1" ht="11.25" customHeight="1">
      <c r="A52" s="36" t="s">
        <v>41</v>
      </c>
      <c r="B52" s="37"/>
      <c r="C52" s="38">
        <v>87</v>
      </c>
      <c r="D52" s="38">
        <v>87</v>
      </c>
      <c r="E52" s="38">
        <v>87</v>
      </c>
      <c r="F52" s="39">
        <f>IF(D52&gt;0,100*E52/D52,0)</f>
        <v>100</v>
      </c>
      <c r="G52" s="40"/>
      <c r="H52" s="121">
        <v>0.248</v>
      </c>
      <c r="I52" s="122">
        <v>0.248</v>
      </c>
      <c r="J52" s="122">
        <v>0.248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0"/>
      <c r="I53" s="120"/>
      <c r="J53" s="120"/>
      <c r="K53" s="32"/>
    </row>
    <row r="54" spans="1:11" s="33" customFormat="1" ht="11.25" customHeight="1">
      <c r="A54" s="35" t="s">
        <v>42</v>
      </c>
      <c r="B54" s="29"/>
      <c r="C54" s="30">
        <v>411</v>
      </c>
      <c r="D54" s="30">
        <v>3098</v>
      </c>
      <c r="E54" s="30">
        <v>3200</v>
      </c>
      <c r="F54" s="31"/>
      <c r="G54" s="31"/>
      <c r="H54" s="120">
        <v>1.947</v>
      </c>
      <c r="I54" s="120">
        <v>20.036</v>
      </c>
      <c r="J54" s="120">
        <v>21.32</v>
      </c>
      <c r="K54" s="32"/>
    </row>
    <row r="55" spans="1:11" s="33" customFormat="1" ht="11.25" customHeight="1">
      <c r="A55" s="35" t="s">
        <v>43</v>
      </c>
      <c r="B55" s="29"/>
      <c r="C55" s="30">
        <v>335</v>
      </c>
      <c r="D55" s="30">
        <v>137</v>
      </c>
      <c r="E55" s="30">
        <v>140</v>
      </c>
      <c r="F55" s="31"/>
      <c r="G55" s="31"/>
      <c r="H55" s="120">
        <v>0.548</v>
      </c>
      <c r="I55" s="120">
        <v>0.267</v>
      </c>
      <c r="J55" s="120">
        <v>0.21</v>
      </c>
      <c r="K55" s="32"/>
    </row>
    <row r="56" spans="1:11" s="33" customFormat="1" ht="11.25" customHeight="1">
      <c r="A56" s="35" t="s">
        <v>44</v>
      </c>
      <c r="B56" s="29"/>
      <c r="C56" s="30">
        <v>394</v>
      </c>
      <c r="D56" s="30">
        <v>800</v>
      </c>
      <c r="E56" s="30">
        <v>800</v>
      </c>
      <c r="F56" s="31"/>
      <c r="G56" s="31"/>
      <c r="H56" s="120">
        <v>1.173</v>
      </c>
      <c r="I56" s="120">
        <v>1.5</v>
      </c>
      <c r="J56" s="120">
        <v>2.4</v>
      </c>
      <c r="K56" s="32"/>
    </row>
    <row r="57" spans="1:11" s="33" customFormat="1" ht="11.25" customHeight="1">
      <c r="A57" s="35" t="s">
        <v>45</v>
      </c>
      <c r="B57" s="29"/>
      <c r="C57" s="30">
        <v>293</v>
      </c>
      <c r="D57" s="30">
        <v>1820</v>
      </c>
      <c r="E57" s="30">
        <v>1820</v>
      </c>
      <c r="F57" s="31"/>
      <c r="G57" s="31"/>
      <c r="H57" s="120">
        <v>0.391</v>
      </c>
      <c r="I57" s="120">
        <v>6.37</v>
      </c>
      <c r="J57" s="120">
        <v>6.37</v>
      </c>
      <c r="K57" s="32"/>
    </row>
    <row r="58" spans="1:11" s="33" customFormat="1" ht="11.25" customHeight="1">
      <c r="A58" s="35" t="s">
        <v>46</v>
      </c>
      <c r="B58" s="29"/>
      <c r="C58" s="30">
        <v>1955</v>
      </c>
      <c r="D58" s="30">
        <v>3694</v>
      </c>
      <c r="E58" s="30">
        <v>3694</v>
      </c>
      <c r="F58" s="31"/>
      <c r="G58" s="31"/>
      <c r="H58" s="120">
        <v>2.32</v>
      </c>
      <c r="I58" s="120">
        <v>9.1</v>
      </c>
      <c r="J58" s="120">
        <v>8.181</v>
      </c>
      <c r="K58" s="32"/>
    </row>
    <row r="59" spans="1:11" s="42" customFormat="1" ht="11.25" customHeight="1">
      <c r="A59" s="36" t="s">
        <v>47</v>
      </c>
      <c r="B59" s="37"/>
      <c r="C59" s="38">
        <v>3388</v>
      </c>
      <c r="D59" s="38">
        <v>9549</v>
      </c>
      <c r="E59" s="38">
        <v>9654</v>
      </c>
      <c r="F59" s="39">
        <f>IF(D59&gt;0,100*E59/D59,0)</f>
        <v>101.09959158027019</v>
      </c>
      <c r="G59" s="40"/>
      <c r="H59" s="121">
        <v>6.379</v>
      </c>
      <c r="I59" s="122">
        <v>37.273</v>
      </c>
      <c r="J59" s="122">
        <v>38.481</v>
      </c>
      <c r="K59" s="41">
        <f>IF(I59&gt;0,100*J59/I59,0)</f>
        <v>103.24095189547394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0"/>
      <c r="I60" s="120"/>
      <c r="J60" s="120"/>
      <c r="K60" s="32"/>
    </row>
    <row r="61" spans="1:11" s="33" customFormat="1" ht="11.25" customHeight="1">
      <c r="A61" s="35" t="s">
        <v>48</v>
      </c>
      <c r="B61" s="29"/>
      <c r="C61" s="30">
        <v>44</v>
      </c>
      <c r="D61" s="30">
        <v>30</v>
      </c>
      <c r="E61" s="30">
        <v>35.2</v>
      </c>
      <c r="F61" s="31"/>
      <c r="G61" s="31"/>
      <c r="H61" s="120">
        <v>0.175</v>
      </c>
      <c r="I61" s="120">
        <v>0.069</v>
      </c>
      <c r="J61" s="120">
        <v>0.1287</v>
      </c>
      <c r="K61" s="32"/>
    </row>
    <row r="62" spans="1:11" s="33" customFormat="1" ht="11.25" customHeight="1">
      <c r="A62" s="35" t="s">
        <v>49</v>
      </c>
      <c r="B62" s="29"/>
      <c r="C62" s="30">
        <v>34</v>
      </c>
      <c r="D62" s="30">
        <v>59</v>
      </c>
      <c r="E62" s="30">
        <v>59</v>
      </c>
      <c r="F62" s="31"/>
      <c r="G62" s="31"/>
      <c r="H62" s="120">
        <v>0.072</v>
      </c>
      <c r="I62" s="120">
        <v>0.11</v>
      </c>
      <c r="J62" s="120"/>
      <c r="K62" s="32"/>
    </row>
    <row r="63" spans="1:11" s="33" customFormat="1" ht="11.25" customHeight="1">
      <c r="A63" s="35" t="s">
        <v>50</v>
      </c>
      <c r="B63" s="29"/>
      <c r="C63" s="30">
        <v>122</v>
      </c>
      <c r="D63" s="30">
        <v>176</v>
      </c>
      <c r="E63" s="30">
        <v>176</v>
      </c>
      <c r="F63" s="31"/>
      <c r="G63" s="31"/>
      <c r="H63" s="120">
        <v>0.154</v>
      </c>
      <c r="I63" s="120">
        <v>0.1427276899875421</v>
      </c>
      <c r="J63" s="120"/>
      <c r="K63" s="32"/>
    </row>
    <row r="64" spans="1:11" s="42" customFormat="1" ht="11.25" customHeight="1">
      <c r="A64" s="36" t="s">
        <v>51</v>
      </c>
      <c r="B64" s="37"/>
      <c r="C64" s="38">
        <v>200</v>
      </c>
      <c r="D64" s="38">
        <v>265</v>
      </c>
      <c r="E64" s="38">
        <v>270.2</v>
      </c>
      <c r="F64" s="39">
        <f>IF(D64&gt;0,100*E64/D64,0)</f>
        <v>101.9622641509434</v>
      </c>
      <c r="G64" s="40"/>
      <c r="H64" s="121">
        <v>0.401</v>
      </c>
      <c r="I64" s="122">
        <v>0.3217276899875421</v>
      </c>
      <c r="J64" s="12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0"/>
      <c r="I65" s="120"/>
      <c r="J65" s="120"/>
      <c r="K65" s="32"/>
    </row>
    <row r="66" spans="1:11" s="42" customFormat="1" ht="11.25" customHeight="1">
      <c r="A66" s="36" t="s">
        <v>52</v>
      </c>
      <c r="B66" s="37"/>
      <c r="C66" s="38">
        <v>694</v>
      </c>
      <c r="D66" s="38">
        <v>1514</v>
      </c>
      <c r="E66" s="38">
        <v>544</v>
      </c>
      <c r="F66" s="39">
        <f>IF(D66&gt;0,100*E66/D66,0)</f>
        <v>35.93130779392338</v>
      </c>
      <c r="G66" s="40"/>
      <c r="H66" s="121">
        <v>0.737</v>
      </c>
      <c r="I66" s="122">
        <v>1.606</v>
      </c>
      <c r="J66" s="122">
        <v>0.766</v>
      </c>
      <c r="K66" s="41">
        <f>IF(I66&gt;0,100*J66/I66,0)</f>
        <v>47.69613947696139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0"/>
      <c r="I67" s="120"/>
      <c r="J67" s="120"/>
      <c r="K67" s="32"/>
    </row>
    <row r="68" spans="1:11" s="33" customFormat="1" ht="11.25" customHeight="1">
      <c r="A68" s="35" t="s">
        <v>53</v>
      </c>
      <c r="B68" s="29"/>
      <c r="C68" s="30">
        <v>6398</v>
      </c>
      <c r="D68" s="30">
        <v>10000</v>
      </c>
      <c r="E68" s="30">
        <v>10000</v>
      </c>
      <c r="F68" s="31"/>
      <c r="G68" s="31"/>
      <c r="H68" s="120">
        <v>12.941</v>
      </c>
      <c r="I68" s="120">
        <v>22</v>
      </c>
      <c r="J68" s="120">
        <v>20</v>
      </c>
      <c r="K68" s="32"/>
    </row>
    <row r="69" spans="1:11" s="33" customFormat="1" ht="11.25" customHeight="1">
      <c r="A69" s="35" t="s">
        <v>54</v>
      </c>
      <c r="B69" s="29"/>
      <c r="C69" s="30">
        <v>13</v>
      </c>
      <c r="D69" s="30">
        <v>30</v>
      </c>
      <c r="E69" s="30">
        <v>25</v>
      </c>
      <c r="F69" s="31"/>
      <c r="G69" s="31"/>
      <c r="H69" s="120">
        <v>0.024</v>
      </c>
      <c r="I69" s="120">
        <v>0.05</v>
      </c>
      <c r="J69" s="120">
        <v>0.05</v>
      </c>
      <c r="K69" s="32"/>
    </row>
    <row r="70" spans="1:11" s="42" customFormat="1" ht="11.25" customHeight="1">
      <c r="A70" s="36" t="s">
        <v>55</v>
      </c>
      <c r="B70" s="37"/>
      <c r="C70" s="38">
        <v>6411</v>
      </c>
      <c r="D70" s="38">
        <v>10030</v>
      </c>
      <c r="E70" s="38">
        <v>10025</v>
      </c>
      <c r="F70" s="39">
        <f>IF(D70&gt;0,100*E70/D70,0)</f>
        <v>99.95014955134596</v>
      </c>
      <c r="G70" s="40"/>
      <c r="H70" s="121">
        <v>12.965</v>
      </c>
      <c r="I70" s="122">
        <v>22.05</v>
      </c>
      <c r="J70" s="122">
        <v>20.05</v>
      </c>
      <c r="K70" s="41">
        <f>IF(I70&gt;0,100*J70/I70,0)</f>
        <v>90.9297052154195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0"/>
      <c r="I71" s="120"/>
      <c r="J71" s="120"/>
      <c r="K71" s="32"/>
    </row>
    <row r="72" spans="1:11" s="33" customFormat="1" ht="11.25" customHeight="1">
      <c r="A72" s="35" t="s">
        <v>56</v>
      </c>
      <c r="B72" s="29"/>
      <c r="C72" s="30">
        <v>225</v>
      </c>
      <c r="D72" s="30">
        <v>442</v>
      </c>
      <c r="E72" s="30">
        <v>438</v>
      </c>
      <c r="F72" s="31"/>
      <c r="G72" s="31"/>
      <c r="H72" s="120">
        <v>0.09</v>
      </c>
      <c r="I72" s="120">
        <v>0.066</v>
      </c>
      <c r="J72" s="120">
        <v>0.527</v>
      </c>
      <c r="K72" s="32"/>
    </row>
    <row r="73" spans="1:11" s="33" customFormat="1" ht="11.25" customHeight="1">
      <c r="A73" s="35" t="s">
        <v>57</v>
      </c>
      <c r="B73" s="29"/>
      <c r="C73" s="30">
        <v>49623</v>
      </c>
      <c r="D73" s="30">
        <v>65100</v>
      </c>
      <c r="E73" s="30">
        <v>65174</v>
      </c>
      <c r="F73" s="31"/>
      <c r="G73" s="31"/>
      <c r="H73" s="120">
        <v>159.75</v>
      </c>
      <c r="I73" s="120">
        <v>162.75</v>
      </c>
      <c r="J73" s="120">
        <v>162.935</v>
      </c>
      <c r="K73" s="32"/>
    </row>
    <row r="74" spans="1:11" s="33" customFormat="1" ht="11.25" customHeight="1">
      <c r="A74" s="35" t="s">
        <v>58</v>
      </c>
      <c r="B74" s="29"/>
      <c r="C74" s="30">
        <v>53033</v>
      </c>
      <c r="D74" s="30">
        <v>59950</v>
      </c>
      <c r="E74" s="30">
        <v>59867</v>
      </c>
      <c r="F74" s="31"/>
      <c r="G74" s="31"/>
      <c r="H74" s="120">
        <v>135.384</v>
      </c>
      <c r="I74" s="120">
        <v>127.693</v>
      </c>
      <c r="J74" s="120">
        <v>167.628</v>
      </c>
      <c r="K74" s="32"/>
    </row>
    <row r="75" spans="1:11" s="33" customFormat="1" ht="11.25" customHeight="1">
      <c r="A75" s="35" t="s">
        <v>59</v>
      </c>
      <c r="B75" s="29"/>
      <c r="C75" s="30">
        <v>2304</v>
      </c>
      <c r="D75" s="30">
        <v>3139.0589999999997</v>
      </c>
      <c r="E75" s="30">
        <v>3178</v>
      </c>
      <c r="F75" s="31"/>
      <c r="G75" s="31"/>
      <c r="H75" s="120">
        <v>3.588</v>
      </c>
      <c r="I75" s="120">
        <v>6.342211778270516</v>
      </c>
      <c r="J75" s="120">
        <v>5.780782</v>
      </c>
      <c r="K75" s="32"/>
    </row>
    <row r="76" spans="1:11" s="33" customFormat="1" ht="11.25" customHeight="1">
      <c r="A76" s="35" t="s">
        <v>60</v>
      </c>
      <c r="B76" s="29"/>
      <c r="C76" s="30">
        <v>10708</v>
      </c>
      <c r="D76" s="30">
        <v>13058</v>
      </c>
      <c r="E76" s="30">
        <v>12800</v>
      </c>
      <c r="F76" s="31"/>
      <c r="G76" s="31"/>
      <c r="H76" s="120">
        <v>41.048</v>
      </c>
      <c r="I76" s="120">
        <v>36.171</v>
      </c>
      <c r="J76" s="120">
        <v>44.8</v>
      </c>
      <c r="K76" s="32"/>
    </row>
    <row r="77" spans="1:11" s="33" customFormat="1" ht="11.25" customHeight="1">
      <c r="A77" s="35" t="s">
        <v>61</v>
      </c>
      <c r="B77" s="29"/>
      <c r="C77" s="30">
        <v>6431</v>
      </c>
      <c r="D77" s="30">
        <v>8250</v>
      </c>
      <c r="E77" s="30">
        <v>8500</v>
      </c>
      <c r="F77" s="31"/>
      <c r="G77" s="31"/>
      <c r="H77" s="120">
        <v>18.154</v>
      </c>
      <c r="I77" s="120">
        <v>12.59</v>
      </c>
      <c r="J77" s="120">
        <v>14.45</v>
      </c>
      <c r="K77" s="32"/>
    </row>
    <row r="78" spans="1:11" s="33" customFormat="1" ht="11.25" customHeight="1">
      <c r="A78" s="35" t="s">
        <v>62</v>
      </c>
      <c r="B78" s="29"/>
      <c r="C78" s="30">
        <v>15315</v>
      </c>
      <c r="D78" s="30">
        <v>17742</v>
      </c>
      <c r="E78" s="30">
        <v>17742</v>
      </c>
      <c r="F78" s="31"/>
      <c r="G78" s="31"/>
      <c r="H78" s="120">
        <v>43.57</v>
      </c>
      <c r="I78" s="120">
        <v>41.25</v>
      </c>
      <c r="J78" s="120">
        <v>41.694</v>
      </c>
      <c r="K78" s="32"/>
    </row>
    <row r="79" spans="1:11" s="33" customFormat="1" ht="11.25" customHeight="1">
      <c r="A79" s="35" t="s">
        <v>63</v>
      </c>
      <c r="B79" s="29"/>
      <c r="C79" s="30">
        <v>95068</v>
      </c>
      <c r="D79" s="30">
        <v>124081</v>
      </c>
      <c r="E79" s="30">
        <v>111568</v>
      </c>
      <c r="F79" s="31"/>
      <c r="G79" s="31"/>
      <c r="H79" s="120">
        <v>302.399</v>
      </c>
      <c r="I79" s="120">
        <v>192.741</v>
      </c>
      <c r="J79" s="120">
        <v>377.787</v>
      </c>
      <c r="K79" s="32"/>
    </row>
    <row r="80" spans="1:11" s="42" customFormat="1" ht="11.25" customHeight="1">
      <c r="A80" s="43" t="s">
        <v>64</v>
      </c>
      <c r="B80" s="37"/>
      <c r="C80" s="38">
        <v>232707</v>
      </c>
      <c r="D80" s="38">
        <v>291762.059</v>
      </c>
      <c r="E80" s="38">
        <v>279267</v>
      </c>
      <c r="F80" s="39">
        <f>IF(D80&gt;0,100*E80/D80,0)</f>
        <v>95.71738044253382</v>
      </c>
      <c r="G80" s="40"/>
      <c r="H80" s="121">
        <v>703.983</v>
      </c>
      <c r="I80" s="122">
        <v>579.6032117782705</v>
      </c>
      <c r="J80" s="122">
        <v>815.601782</v>
      </c>
      <c r="K80" s="41">
        <f>IF(I80&gt;0,100*J80/I80,0)</f>
        <v>140.71726405684785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0"/>
      <c r="I81" s="120"/>
      <c r="J81" s="120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20"/>
      <c r="I82" s="120"/>
      <c r="J82" s="120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20"/>
      <c r="I83" s="120"/>
      <c r="J83" s="120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1"/>
      <c r="I84" s="122"/>
      <c r="J84" s="12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0"/>
      <c r="I85" s="120"/>
      <c r="J85" s="12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3"/>
      <c r="I86" s="124"/>
      <c r="J86" s="124"/>
      <c r="K86" s="50"/>
    </row>
    <row r="87" spans="1:11" s="42" customFormat="1" ht="11.25" customHeight="1">
      <c r="A87" s="51" t="s">
        <v>68</v>
      </c>
      <c r="B87" s="52"/>
      <c r="C87" s="53">
        <v>347942</v>
      </c>
      <c r="D87" s="53">
        <v>448795.059</v>
      </c>
      <c r="E87" s="53">
        <v>435504.2</v>
      </c>
      <c r="F87" s="54">
        <f>IF(D87&gt;0,100*E87/D87,0)</f>
        <v>97.03854605048136</v>
      </c>
      <c r="G87" s="40"/>
      <c r="H87" s="125">
        <v>924.992</v>
      </c>
      <c r="I87" s="126">
        <v>1029.891939468258</v>
      </c>
      <c r="J87" s="12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3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zoomScale="90" zoomScaleNormal="90" zoomScalePageLayoutView="0" workbookViewId="0" topLeftCell="A68">
      <selection activeCell="F95" sqref="F9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200" t="s">
        <v>70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4" t="s">
        <v>3</v>
      </c>
      <c r="D4" s="195"/>
      <c r="E4" s="195"/>
      <c r="F4" s="196"/>
      <c r="G4" s="9"/>
      <c r="H4" s="197" t="s">
        <v>4</v>
      </c>
      <c r="I4" s="198"/>
      <c r="J4" s="198"/>
      <c r="K4" s="19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254</v>
      </c>
      <c r="D7" s="21" t="s">
        <v>7</v>
      </c>
      <c r="E7" s="21">
        <v>2</v>
      </c>
      <c r="F7" s="22" t="str">
        <f>CONCATENATE(D6,"=100")</f>
        <v>2016=100</v>
      </c>
      <c r="G7" s="23"/>
      <c r="H7" s="20" t="s">
        <v>254</v>
      </c>
      <c r="I7" s="21" t="s">
        <v>7</v>
      </c>
      <c r="J7" s="21">
        <v>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1711</v>
      </c>
      <c r="D9" s="30">
        <v>1730</v>
      </c>
      <c r="E9" s="30">
        <v>1209</v>
      </c>
      <c r="F9" s="31"/>
      <c r="G9" s="31"/>
      <c r="H9" s="120">
        <v>5.306</v>
      </c>
      <c r="I9" s="120">
        <v>5.369</v>
      </c>
      <c r="J9" s="120">
        <v>4.533</v>
      </c>
      <c r="K9" s="32"/>
    </row>
    <row r="10" spans="1:11" s="33" customFormat="1" ht="11.25" customHeight="1">
      <c r="A10" s="35" t="s">
        <v>9</v>
      </c>
      <c r="B10" s="29"/>
      <c r="C10" s="30">
        <v>3826</v>
      </c>
      <c r="D10" s="30">
        <v>3682</v>
      </c>
      <c r="E10" s="30">
        <v>2042</v>
      </c>
      <c r="F10" s="31"/>
      <c r="G10" s="31"/>
      <c r="H10" s="120">
        <v>10.139</v>
      </c>
      <c r="I10" s="120">
        <v>9.822</v>
      </c>
      <c r="J10" s="120">
        <v>4.737839999999999</v>
      </c>
      <c r="K10" s="32"/>
    </row>
    <row r="11" spans="1:11" s="33" customFormat="1" ht="11.25" customHeight="1">
      <c r="A11" s="28" t="s">
        <v>10</v>
      </c>
      <c r="B11" s="29"/>
      <c r="C11" s="30">
        <v>9248</v>
      </c>
      <c r="D11" s="30">
        <v>8234</v>
      </c>
      <c r="E11" s="30">
        <v>7908</v>
      </c>
      <c r="F11" s="31"/>
      <c r="G11" s="31"/>
      <c r="H11" s="120">
        <v>30.111</v>
      </c>
      <c r="I11" s="120">
        <v>26.76</v>
      </c>
      <c r="J11" s="120">
        <v>19.211</v>
      </c>
      <c r="K11" s="32"/>
    </row>
    <row r="12" spans="1:11" s="33" customFormat="1" ht="11.25" customHeight="1">
      <c r="A12" s="35" t="s">
        <v>11</v>
      </c>
      <c r="B12" s="29"/>
      <c r="C12" s="30">
        <v>420</v>
      </c>
      <c r="D12" s="30">
        <v>380</v>
      </c>
      <c r="E12" s="30">
        <v>231</v>
      </c>
      <c r="F12" s="31"/>
      <c r="G12" s="31"/>
      <c r="H12" s="120">
        <v>1.252</v>
      </c>
      <c r="I12" s="120">
        <v>0.97</v>
      </c>
      <c r="J12" s="120">
        <v>0.495</v>
      </c>
      <c r="K12" s="32"/>
    </row>
    <row r="13" spans="1:11" s="42" customFormat="1" ht="11.25" customHeight="1">
      <c r="A13" s="36" t="s">
        <v>12</v>
      </c>
      <c r="B13" s="37"/>
      <c r="C13" s="38">
        <v>15205</v>
      </c>
      <c r="D13" s="38">
        <v>14026</v>
      </c>
      <c r="E13" s="38">
        <v>11390</v>
      </c>
      <c r="F13" s="39">
        <f>IF(D13&gt;0,100*E13/D13,0)</f>
        <v>81.20633109938686</v>
      </c>
      <c r="G13" s="40"/>
      <c r="H13" s="121">
        <v>46.808</v>
      </c>
      <c r="I13" s="122">
        <v>42.921</v>
      </c>
      <c r="J13" s="122">
        <v>28.97684</v>
      </c>
      <c r="K13" s="41">
        <f>IF(I13&gt;0,100*J13/I13,0)</f>
        <v>67.51203373639943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0"/>
      <c r="I14" s="120"/>
      <c r="J14" s="120"/>
      <c r="K14" s="32"/>
    </row>
    <row r="15" spans="1:11" s="42" customFormat="1" ht="11.25" customHeight="1">
      <c r="A15" s="36" t="s">
        <v>13</v>
      </c>
      <c r="B15" s="37"/>
      <c r="C15" s="38">
        <v>45</v>
      </c>
      <c r="D15" s="38">
        <v>42</v>
      </c>
      <c r="E15" s="38">
        <v>45</v>
      </c>
      <c r="F15" s="39">
        <f>IF(D15&gt;0,100*E15/D15,0)</f>
        <v>107.14285714285714</v>
      </c>
      <c r="G15" s="40"/>
      <c r="H15" s="121">
        <v>0.054</v>
      </c>
      <c r="I15" s="122">
        <v>0.054</v>
      </c>
      <c r="J15" s="122">
        <v>0.076</v>
      </c>
      <c r="K15" s="41">
        <f>IF(I15&gt;0,100*J15/I15,0)</f>
        <v>140.74074074074073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0"/>
      <c r="I16" s="120"/>
      <c r="J16" s="120"/>
      <c r="K16" s="32"/>
    </row>
    <row r="17" spans="1:11" s="42" customFormat="1" ht="11.25" customHeight="1">
      <c r="A17" s="36" t="s">
        <v>14</v>
      </c>
      <c r="B17" s="37"/>
      <c r="C17" s="38">
        <v>679</v>
      </c>
      <c r="D17" s="38">
        <v>775</v>
      </c>
      <c r="E17" s="38">
        <v>775</v>
      </c>
      <c r="F17" s="39">
        <f>IF(D17&gt;0,100*E17/D17,0)</f>
        <v>100</v>
      </c>
      <c r="G17" s="40"/>
      <c r="H17" s="121">
        <v>1.663</v>
      </c>
      <c r="I17" s="122">
        <v>1.55</v>
      </c>
      <c r="J17" s="12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0"/>
      <c r="I18" s="120"/>
      <c r="J18" s="120"/>
      <c r="K18" s="32"/>
    </row>
    <row r="19" spans="1:11" s="33" customFormat="1" ht="11.25" customHeight="1">
      <c r="A19" s="28" t="s">
        <v>15</v>
      </c>
      <c r="B19" s="29"/>
      <c r="C19" s="30">
        <v>23368</v>
      </c>
      <c r="D19" s="30">
        <v>25007</v>
      </c>
      <c r="E19" s="30">
        <v>25007</v>
      </c>
      <c r="F19" s="31"/>
      <c r="G19" s="31"/>
      <c r="H19" s="120">
        <v>121.514</v>
      </c>
      <c r="I19" s="120">
        <v>161.295</v>
      </c>
      <c r="J19" s="120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0"/>
      <c r="I20" s="120"/>
      <c r="J20" s="120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0"/>
      <c r="I21" s="120"/>
      <c r="J21" s="120"/>
      <c r="K21" s="32"/>
    </row>
    <row r="22" spans="1:11" s="42" customFormat="1" ht="11.25" customHeight="1">
      <c r="A22" s="36" t="s">
        <v>18</v>
      </c>
      <c r="B22" s="37"/>
      <c r="C22" s="38">
        <v>23368</v>
      </c>
      <c r="D22" s="38">
        <v>25007</v>
      </c>
      <c r="E22" s="38">
        <v>25007</v>
      </c>
      <c r="F22" s="39">
        <f>IF(D22&gt;0,100*E22/D22,0)</f>
        <v>100</v>
      </c>
      <c r="G22" s="40"/>
      <c r="H22" s="121">
        <v>121.514</v>
      </c>
      <c r="I22" s="122">
        <v>161.295</v>
      </c>
      <c r="J22" s="12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0"/>
      <c r="I23" s="120"/>
      <c r="J23" s="120"/>
      <c r="K23" s="32"/>
    </row>
    <row r="24" spans="1:11" s="42" customFormat="1" ht="11.25" customHeight="1">
      <c r="A24" s="36" t="s">
        <v>19</v>
      </c>
      <c r="B24" s="37"/>
      <c r="C24" s="38">
        <v>73525</v>
      </c>
      <c r="D24" s="38">
        <v>76416</v>
      </c>
      <c r="E24" s="38">
        <v>77000</v>
      </c>
      <c r="F24" s="39">
        <f>IF(D24&gt;0,100*E24/D24,0)</f>
        <v>100.7642378559464</v>
      </c>
      <c r="G24" s="40"/>
      <c r="H24" s="121">
        <v>314.27799999999996</v>
      </c>
      <c r="I24" s="122">
        <v>432.352</v>
      </c>
      <c r="J24" s="12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0"/>
      <c r="I25" s="120"/>
      <c r="J25" s="120"/>
      <c r="K25" s="32"/>
    </row>
    <row r="26" spans="1:11" s="42" customFormat="1" ht="11.25" customHeight="1">
      <c r="A26" s="36" t="s">
        <v>20</v>
      </c>
      <c r="B26" s="37"/>
      <c r="C26" s="38">
        <v>29731</v>
      </c>
      <c r="D26" s="38">
        <v>29545</v>
      </c>
      <c r="E26" s="38">
        <v>32100</v>
      </c>
      <c r="F26" s="39">
        <f>IF(D26&gt;0,100*E26/D26,0)</f>
        <v>108.64782535115926</v>
      </c>
      <c r="G26" s="40"/>
      <c r="H26" s="121">
        <v>119.00999999999999</v>
      </c>
      <c r="I26" s="122">
        <v>158.25</v>
      </c>
      <c r="J26" s="122">
        <v>128.35</v>
      </c>
      <c r="K26" s="41">
        <f>IF(I26&gt;0,100*J26/I26,0)</f>
        <v>81.10584518167457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0"/>
      <c r="I27" s="120"/>
      <c r="J27" s="120"/>
      <c r="K27" s="32"/>
    </row>
    <row r="28" spans="1:11" s="33" customFormat="1" ht="11.25" customHeight="1">
      <c r="A28" s="35" t="s">
        <v>21</v>
      </c>
      <c r="B28" s="29"/>
      <c r="C28" s="30">
        <v>63805</v>
      </c>
      <c r="D28" s="30">
        <v>62912</v>
      </c>
      <c r="E28" s="30">
        <v>58359</v>
      </c>
      <c r="F28" s="31"/>
      <c r="G28" s="31"/>
      <c r="H28" s="120">
        <v>204.597</v>
      </c>
      <c r="I28" s="120">
        <v>287.479</v>
      </c>
      <c r="J28" s="120">
        <v>216.873</v>
      </c>
      <c r="K28" s="32"/>
    </row>
    <row r="29" spans="1:11" s="33" customFormat="1" ht="11.25" customHeight="1">
      <c r="A29" s="35" t="s">
        <v>22</v>
      </c>
      <c r="B29" s="29"/>
      <c r="C29" s="30">
        <v>41794</v>
      </c>
      <c r="D29" s="30">
        <v>43494</v>
      </c>
      <c r="E29" s="30">
        <v>42090</v>
      </c>
      <c r="F29" s="31"/>
      <c r="G29" s="31"/>
      <c r="H29" s="120">
        <v>76.093</v>
      </c>
      <c r="I29" s="120">
        <v>94.354</v>
      </c>
      <c r="J29" s="120">
        <v>97.286</v>
      </c>
      <c r="K29" s="32"/>
    </row>
    <row r="30" spans="1:11" s="33" customFormat="1" ht="11.25" customHeight="1">
      <c r="A30" s="35" t="s">
        <v>23</v>
      </c>
      <c r="B30" s="29"/>
      <c r="C30" s="30">
        <v>159804</v>
      </c>
      <c r="D30" s="30">
        <v>175517</v>
      </c>
      <c r="E30" s="30">
        <v>175517</v>
      </c>
      <c r="F30" s="31"/>
      <c r="G30" s="31"/>
      <c r="H30" s="120">
        <v>370.774</v>
      </c>
      <c r="I30" s="120">
        <v>540.602</v>
      </c>
      <c r="J30" s="120">
        <v>457.384</v>
      </c>
      <c r="K30" s="32"/>
    </row>
    <row r="31" spans="1:11" s="42" customFormat="1" ht="11.25" customHeight="1">
      <c r="A31" s="43" t="s">
        <v>24</v>
      </c>
      <c r="B31" s="37"/>
      <c r="C31" s="38">
        <v>265403</v>
      </c>
      <c r="D31" s="38">
        <v>281923</v>
      </c>
      <c r="E31" s="38">
        <v>275966</v>
      </c>
      <c r="F31" s="39">
        <f>IF(D31&gt;0,100*E31/D31,0)</f>
        <v>97.88701170177673</v>
      </c>
      <c r="G31" s="40"/>
      <c r="H31" s="121">
        <v>651.4639999999999</v>
      </c>
      <c r="I31" s="122">
        <v>922.435</v>
      </c>
      <c r="J31" s="122">
        <v>771.543</v>
      </c>
      <c r="K31" s="41">
        <f>IF(I31&gt;0,100*J31/I31,0)</f>
        <v>83.64199103459865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0"/>
      <c r="I32" s="120"/>
      <c r="J32" s="120"/>
      <c r="K32" s="32"/>
    </row>
    <row r="33" spans="1:11" s="33" customFormat="1" ht="11.25" customHeight="1">
      <c r="A33" s="35" t="s">
        <v>25</v>
      </c>
      <c r="B33" s="29"/>
      <c r="C33" s="30">
        <v>23967</v>
      </c>
      <c r="D33" s="30">
        <v>24924</v>
      </c>
      <c r="E33" s="30">
        <v>24930</v>
      </c>
      <c r="F33" s="31"/>
      <c r="G33" s="31"/>
      <c r="H33" s="120">
        <v>64.121</v>
      </c>
      <c r="I33" s="120">
        <v>101.1</v>
      </c>
      <c r="J33" s="120"/>
      <c r="K33" s="32"/>
    </row>
    <row r="34" spans="1:11" s="33" customFormat="1" ht="11.25" customHeight="1">
      <c r="A34" s="35" t="s">
        <v>26</v>
      </c>
      <c r="B34" s="29"/>
      <c r="C34" s="30">
        <v>12553</v>
      </c>
      <c r="D34" s="30">
        <v>13608</v>
      </c>
      <c r="E34" s="30">
        <v>13510</v>
      </c>
      <c r="F34" s="31"/>
      <c r="G34" s="31"/>
      <c r="H34" s="120">
        <v>44.814</v>
      </c>
      <c r="I34" s="120">
        <v>54.03</v>
      </c>
      <c r="J34" s="120"/>
      <c r="K34" s="32"/>
    </row>
    <row r="35" spans="1:11" s="33" customFormat="1" ht="11.25" customHeight="1">
      <c r="A35" s="35" t="s">
        <v>27</v>
      </c>
      <c r="B35" s="29"/>
      <c r="C35" s="30">
        <v>51982</v>
      </c>
      <c r="D35" s="30">
        <v>49420</v>
      </c>
      <c r="E35" s="30">
        <v>50550</v>
      </c>
      <c r="F35" s="31"/>
      <c r="G35" s="31"/>
      <c r="H35" s="120">
        <v>156.221</v>
      </c>
      <c r="I35" s="120">
        <v>177.8</v>
      </c>
      <c r="J35" s="120">
        <v>181.9</v>
      </c>
      <c r="K35" s="32"/>
    </row>
    <row r="36" spans="1:11" s="33" customFormat="1" ht="11.25" customHeight="1">
      <c r="A36" s="35" t="s">
        <v>28</v>
      </c>
      <c r="B36" s="29"/>
      <c r="C36" s="30">
        <v>6170</v>
      </c>
      <c r="D36" s="30">
        <v>6520</v>
      </c>
      <c r="E36" s="30">
        <v>6861</v>
      </c>
      <c r="F36" s="31"/>
      <c r="G36" s="31"/>
      <c r="H36" s="120">
        <v>16.843</v>
      </c>
      <c r="I36" s="120">
        <v>26.08</v>
      </c>
      <c r="J36" s="120">
        <v>27.444</v>
      </c>
      <c r="K36" s="32"/>
    </row>
    <row r="37" spans="1:11" s="42" customFormat="1" ht="11.25" customHeight="1">
      <c r="A37" s="36" t="s">
        <v>29</v>
      </c>
      <c r="B37" s="37"/>
      <c r="C37" s="38">
        <v>94672</v>
      </c>
      <c r="D37" s="38">
        <v>94472</v>
      </c>
      <c r="E37" s="38">
        <v>95851</v>
      </c>
      <c r="F37" s="39">
        <f>IF(D37&gt;0,100*E37/D37,0)</f>
        <v>101.45969176052164</v>
      </c>
      <c r="G37" s="40"/>
      <c r="H37" s="121">
        <v>281.999</v>
      </c>
      <c r="I37" s="122">
        <v>359.01</v>
      </c>
      <c r="J37" s="12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0"/>
      <c r="I38" s="120"/>
      <c r="J38" s="120"/>
      <c r="K38" s="32"/>
    </row>
    <row r="39" spans="1:11" s="42" customFormat="1" ht="11.25" customHeight="1">
      <c r="A39" s="36" t="s">
        <v>30</v>
      </c>
      <c r="B39" s="37"/>
      <c r="C39" s="38">
        <v>4613</v>
      </c>
      <c r="D39" s="38">
        <v>4620</v>
      </c>
      <c r="E39" s="38">
        <v>5115</v>
      </c>
      <c r="F39" s="39">
        <f>IF(D39&gt;0,100*E39/D39,0)</f>
        <v>110.71428571428571</v>
      </c>
      <c r="G39" s="40"/>
      <c r="H39" s="121">
        <v>7.491</v>
      </c>
      <c r="I39" s="122">
        <v>7.8</v>
      </c>
      <c r="J39" s="122">
        <v>8.184</v>
      </c>
      <c r="K39" s="41">
        <f>IF(I39&gt;0,100*J39/I39,0)</f>
        <v>104.92307692307692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0"/>
      <c r="I40" s="120"/>
      <c r="J40" s="120"/>
      <c r="K40" s="32"/>
    </row>
    <row r="41" spans="1:11" s="33" customFormat="1" ht="11.25" customHeight="1">
      <c r="A41" s="28" t="s">
        <v>31</v>
      </c>
      <c r="B41" s="29"/>
      <c r="C41" s="30">
        <v>39214</v>
      </c>
      <c r="D41" s="30">
        <v>38921</v>
      </c>
      <c r="E41" s="30">
        <v>39000</v>
      </c>
      <c r="F41" s="31"/>
      <c r="G41" s="31"/>
      <c r="H41" s="120">
        <v>104.345</v>
      </c>
      <c r="I41" s="120">
        <v>126.889</v>
      </c>
      <c r="J41" s="120">
        <v>102.338</v>
      </c>
      <c r="K41" s="32"/>
    </row>
    <row r="42" spans="1:11" s="33" customFormat="1" ht="11.25" customHeight="1">
      <c r="A42" s="35" t="s">
        <v>32</v>
      </c>
      <c r="B42" s="29"/>
      <c r="C42" s="30">
        <v>214211</v>
      </c>
      <c r="D42" s="30">
        <v>232264</v>
      </c>
      <c r="E42" s="30">
        <v>233150</v>
      </c>
      <c r="F42" s="31"/>
      <c r="G42" s="31"/>
      <c r="H42" s="120">
        <v>824.402</v>
      </c>
      <c r="I42" s="120">
        <v>1099.547</v>
      </c>
      <c r="J42" s="120">
        <v>1007.575</v>
      </c>
      <c r="K42" s="32"/>
    </row>
    <row r="43" spans="1:11" s="33" customFormat="1" ht="11.25" customHeight="1">
      <c r="A43" s="35" t="s">
        <v>33</v>
      </c>
      <c r="B43" s="29"/>
      <c r="C43" s="30">
        <v>57607</v>
      </c>
      <c r="D43" s="30">
        <v>58765</v>
      </c>
      <c r="E43" s="30">
        <v>59340</v>
      </c>
      <c r="F43" s="31"/>
      <c r="G43" s="31"/>
      <c r="H43" s="120">
        <v>243.911</v>
      </c>
      <c r="I43" s="120">
        <v>292.423</v>
      </c>
      <c r="J43" s="120">
        <v>246.368</v>
      </c>
      <c r="K43" s="32"/>
    </row>
    <row r="44" spans="1:11" s="33" customFormat="1" ht="11.25" customHeight="1">
      <c r="A44" s="35" t="s">
        <v>34</v>
      </c>
      <c r="B44" s="29"/>
      <c r="C44" s="30">
        <v>127182</v>
      </c>
      <c r="D44" s="30">
        <v>132612</v>
      </c>
      <c r="E44" s="30">
        <v>127700</v>
      </c>
      <c r="F44" s="31"/>
      <c r="G44" s="31"/>
      <c r="H44" s="120">
        <v>451.841</v>
      </c>
      <c r="I44" s="120">
        <v>623.427</v>
      </c>
      <c r="J44" s="120">
        <v>395.92</v>
      </c>
      <c r="K44" s="32"/>
    </row>
    <row r="45" spans="1:11" s="33" customFormat="1" ht="11.25" customHeight="1">
      <c r="A45" s="35" t="s">
        <v>35</v>
      </c>
      <c r="B45" s="29"/>
      <c r="C45" s="30">
        <v>72952</v>
      </c>
      <c r="D45" s="30">
        <v>75382</v>
      </c>
      <c r="E45" s="30">
        <v>74150</v>
      </c>
      <c r="F45" s="31"/>
      <c r="G45" s="31"/>
      <c r="H45" s="120">
        <v>197.382</v>
      </c>
      <c r="I45" s="120">
        <v>304.263</v>
      </c>
      <c r="J45" s="120">
        <v>244.119</v>
      </c>
      <c r="K45" s="32"/>
    </row>
    <row r="46" spans="1:11" s="33" customFormat="1" ht="11.25" customHeight="1">
      <c r="A46" s="35" t="s">
        <v>36</v>
      </c>
      <c r="B46" s="29"/>
      <c r="C46" s="30">
        <v>73299</v>
      </c>
      <c r="D46" s="30">
        <v>74627</v>
      </c>
      <c r="E46" s="30">
        <v>75000</v>
      </c>
      <c r="F46" s="31"/>
      <c r="G46" s="31"/>
      <c r="H46" s="120">
        <v>186.051</v>
      </c>
      <c r="I46" s="120">
        <v>246.854</v>
      </c>
      <c r="J46" s="120">
        <v>210</v>
      </c>
      <c r="K46" s="32"/>
    </row>
    <row r="47" spans="1:11" s="33" customFormat="1" ht="11.25" customHeight="1">
      <c r="A47" s="35" t="s">
        <v>37</v>
      </c>
      <c r="B47" s="29"/>
      <c r="C47" s="30">
        <v>103555</v>
      </c>
      <c r="D47" s="30">
        <v>108324</v>
      </c>
      <c r="E47" s="30">
        <v>104155</v>
      </c>
      <c r="F47" s="31"/>
      <c r="G47" s="31"/>
      <c r="H47" s="120">
        <v>290.747</v>
      </c>
      <c r="I47" s="120">
        <v>419.606</v>
      </c>
      <c r="J47" s="120">
        <v>318.424</v>
      </c>
      <c r="K47" s="32"/>
    </row>
    <row r="48" spans="1:11" s="33" customFormat="1" ht="11.25" customHeight="1">
      <c r="A48" s="35" t="s">
        <v>38</v>
      </c>
      <c r="B48" s="29"/>
      <c r="C48" s="30">
        <v>101092</v>
      </c>
      <c r="D48" s="30">
        <v>111031</v>
      </c>
      <c r="E48" s="30">
        <v>110800</v>
      </c>
      <c r="F48" s="31"/>
      <c r="G48" s="31"/>
      <c r="H48" s="120">
        <v>326.877</v>
      </c>
      <c r="I48" s="120">
        <v>551.634</v>
      </c>
      <c r="J48" s="120">
        <v>370</v>
      </c>
      <c r="K48" s="32"/>
    </row>
    <row r="49" spans="1:11" s="33" customFormat="1" ht="11.25" customHeight="1">
      <c r="A49" s="35" t="s">
        <v>39</v>
      </c>
      <c r="B49" s="29"/>
      <c r="C49" s="30">
        <v>76170</v>
      </c>
      <c r="D49" s="30">
        <v>72776</v>
      </c>
      <c r="E49" s="30">
        <v>72710</v>
      </c>
      <c r="F49" s="31"/>
      <c r="G49" s="31"/>
      <c r="H49" s="120">
        <v>211.218</v>
      </c>
      <c r="I49" s="120">
        <v>315.014</v>
      </c>
      <c r="J49" s="120">
        <v>215.696</v>
      </c>
      <c r="K49" s="32"/>
    </row>
    <row r="50" spans="1:11" s="42" customFormat="1" ht="11.25" customHeight="1">
      <c r="A50" s="43" t="s">
        <v>40</v>
      </c>
      <c r="B50" s="37"/>
      <c r="C50" s="38">
        <v>865282</v>
      </c>
      <c r="D50" s="38">
        <v>904702</v>
      </c>
      <c r="E50" s="38">
        <v>896005</v>
      </c>
      <c r="F50" s="39">
        <f>IF(D50&gt;0,100*E50/D50,0)</f>
        <v>99.03868898267054</v>
      </c>
      <c r="G50" s="40"/>
      <c r="H50" s="121">
        <v>2836.774</v>
      </c>
      <c r="I50" s="122">
        <v>3979.657</v>
      </c>
      <c r="J50" s="122">
        <v>3110.44</v>
      </c>
      <c r="K50" s="41">
        <f>IF(I50&gt;0,100*J50/I50,0)</f>
        <v>78.15849456372747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0"/>
      <c r="I51" s="120"/>
      <c r="J51" s="120"/>
      <c r="K51" s="32"/>
    </row>
    <row r="52" spans="1:11" s="42" customFormat="1" ht="11.25" customHeight="1">
      <c r="A52" s="36" t="s">
        <v>41</v>
      </c>
      <c r="B52" s="37"/>
      <c r="C52" s="38">
        <v>26478</v>
      </c>
      <c r="D52" s="38">
        <v>26478</v>
      </c>
      <c r="E52" s="38">
        <v>26478</v>
      </c>
      <c r="F52" s="39">
        <f>IF(D52&gt;0,100*E52/D52,0)</f>
        <v>100</v>
      </c>
      <c r="G52" s="40"/>
      <c r="H52" s="121">
        <v>70.802</v>
      </c>
      <c r="I52" s="122">
        <v>70.802</v>
      </c>
      <c r="J52" s="122">
        <v>70.802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0"/>
      <c r="I53" s="120"/>
      <c r="J53" s="120"/>
      <c r="K53" s="32"/>
    </row>
    <row r="54" spans="1:11" s="33" customFormat="1" ht="11.25" customHeight="1">
      <c r="A54" s="35" t="s">
        <v>42</v>
      </c>
      <c r="B54" s="29"/>
      <c r="C54" s="30">
        <v>73034</v>
      </c>
      <c r="D54" s="30">
        <v>75168</v>
      </c>
      <c r="E54" s="30">
        <v>75200</v>
      </c>
      <c r="F54" s="31"/>
      <c r="G54" s="31"/>
      <c r="H54" s="120">
        <v>201.868</v>
      </c>
      <c r="I54" s="120">
        <v>241.79</v>
      </c>
      <c r="J54" s="120">
        <v>233.72</v>
      </c>
      <c r="K54" s="32"/>
    </row>
    <row r="55" spans="1:11" s="33" customFormat="1" ht="11.25" customHeight="1">
      <c r="A55" s="35" t="s">
        <v>43</v>
      </c>
      <c r="B55" s="29"/>
      <c r="C55" s="30">
        <v>56953</v>
      </c>
      <c r="D55" s="30">
        <v>52662</v>
      </c>
      <c r="E55" s="30">
        <v>55100</v>
      </c>
      <c r="F55" s="31"/>
      <c r="G55" s="31"/>
      <c r="H55" s="120">
        <v>93.159</v>
      </c>
      <c r="I55" s="120">
        <v>93.604</v>
      </c>
      <c r="J55" s="120">
        <v>93.66</v>
      </c>
      <c r="K55" s="32"/>
    </row>
    <row r="56" spans="1:11" s="33" customFormat="1" ht="11.25" customHeight="1">
      <c r="A56" s="35" t="s">
        <v>44</v>
      </c>
      <c r="B56" s="29"/>
      <c r="C56" s="30">
        <v>39389</v>
      </c>
      <c r="D56" s="30">
        <v>49800</v>
      </c>
      <c r="E56" s="30">
        <v>49800</v>
      </c>
      <c r="F56" s="31"/>
      <c r="G56" s="31"/>
      <c r="H56" s="120">
        <v>117.227</v>
      </c>
      <c r="I56" s="120">
        <v>110.5</v>
      </c>
      <c r="J56" s="120">
        <v>149.4</v>
      </c>
      <c r="K56" s="32"/>
    </row>
    <row r="57" spans="1:11" s="33" customFormat="1" ht="11.25" customHeight="1">
      <c r="A57" s="35" t="s">
        <v>45</v>
      </c>
      <c r="B57" s="29"/>
      <c r="C57" s="30">
        <v>67103</v>
      </c>
      <c r="D57" s="30">
        <v>68540</v>
      </c>
      <c r="E57" s="30">
        <v>68540</v>
      </c>
      <c r="F57" s="31"/>
      <c r="G57" s="31"/>
      <c r="H57" s="120">
        <v>124.134</v>
      </c>
      <c r="I57" s="120">
        <v>273.25</v>
      </c>
      <c r="J57" s="120">
        <v>273.25</v>
      </c>
      <c r="K57" s="32"/>
    </row>
    <row r="58" spans="1:11" s="33" customFormat="1" ht="11.25" customHeight="1">
      <c r="A58" s="35" t="s">
        <v>46</v>
      </c>
      <c r="B58" s="29"/>
      <c r="C58" s="30">
        <v>65028</v>
      </c>
      <c r="D58" s="30">
        <v>57508</v>
      </c>
      <c r="E58" s="30">
        <v>57508</v>
      </c>
      <c r="F58" s="31"/>
      <c r="G58" s="31"/>
      <c r="H58" s="120">
        <v>81.22099999999999</v>
      </c>
      <c r="I58" s="120">
        <v>124.052</v>
      </c>
      <c r="J58" s="120">
        <v>118.273</v>
      </c>
      <c r="K58" s="32"/>
    </row>
    <row r="59" spans="1:11" s="42" customFormat="1" ht="11.25" customHeight="1">
      <c r="A59" s="36" t="s">
        <v>47</v>
      </c>
      <c r="B59" s="37"/>
      <c r="C59" s="38">
        <v>301507</v>
      </c>
      <c r="D59" s="38">
        <v>303678</v>
      </c>
      <c r="E59" s="38">
        <v>306148</v>
      </c>
      <c r="F59" s="39">
        <f>IF(D59&gt;0,100*E59/D59,0)</f>
        <v>100.81336152108483</v>
      </c>
      <c r="G59" s="40"/>
      <c r="H59" s="121">
        <v>617.609</v>
      </c>
      <c r="I59" s="122">
        <v>843.196</v>
      </c>
      <c r="J59" s="122">
        <v>868.303</v>
      </c>
      <c r="K59" s="41">
        <f>IF(I59&gt;0,100*J59/I59,0)</f>
        <v>102.9775995142292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0"/>
      <c r="I60" s="120"/>
      <c r="J60" s="120"/>
      <c r="K60" s="32"/>
    </row>
    <row r="61" spans="1:11" s="33" customFormat="1" ht="11.25" customHeight="1">
      <c r="A61" s="35" t="s">
        <v>48</v>
      </c>
      <c r="B61" s="29"/>
      <c r="C61" s="30">
        <v>1645</v>
      </c>
      <c r="D61" s="30">
        <v>1430</v>
      </c>
      <c r="E61" s="30">
        <v>1630.2</v>
      </c>
      <c r="F61" s="31"/>
      <c r="G61" s="31"/>
      <c r="H61" s="120">
        <v>4.245</v>
      </c>
      <c r="I61" s="120">
        <v>2.389</v>
      </c>
      <c r="J61" s="120">
        <v>4.1162</v>
      </c>
      <c r="K61" s="32"/>
    </row>
    <row r="62" spans="1:11" s="33" customFormat="1" ht="11.25" customHeight="1">
      <c r="A62" s="35" t="s">
        <v>49</v>
      </c>
      <c r="B62" s="29"/>
      <c r="C62" s="30">
        <v>880</v>
      </c>
      <c r="D62" s="30">
        <v>1099</v>
      </c>
      <c r="E62" s="30">
        <v>1099</v>
      </c>
      <c r="F62" s="31"/>
      <c r="G62" s="31"/>
      <c r="H62" s="120">
        <v>1.917</v>
      </c>
      <c r="I62" s="120">
        <v>2.121</v>
      </c>
      <c r="J62" s="120"/>
      <c r="K62" s="32"/>
    </row>
    <row r="63" spans="1:11" s="33" customFormat="1" ht="11.25" customHeight="1">
      <c r="A63" s="35" t="s">
        <v>50</v>
      </c>
      <c r="B63" s="29"/>
      <c r="C63" s="30">
        <v>2117</v>
      </c>
      <c r="D63" s="30">
        <v>2632</v>
      </c>
      <c r="E63" s="30">
        <v>2626</v>
      </c>
      <c r="F63" s="31"/>
      <c r="G63" s="31"/>
      <c r="H63" s="120">
        <v>2.658</v>
      </c>
      <c r="I63" s="120">
        <v>1.95044529628405</v>
      </c>
      <c r="J63" s="120"/>
      <c r="K63" s="32"/>
    </row>
    <row r="64" spans="1:11" s="42" customFormat="1" ht="11.25" customHeight="1">
      <c r="A64" s="36" t="s">
        <v>51</v>
      </c>
      <c r="B64" s="37"/>
      <c r="C64" s="38">
        <v>4642</v>
      </c>
      <c r="D64" s="38">
        <v>5161</v>
      </c>
      <c r="E64" s="38">
        <v>5355.2</v>
      </c>
      <c r="F64" s="39">
        <f>IF(D64&gt;0,100*E64/D64,0)</f>
        <v>103.7628366595621</v>
      </c>
      <c r="G64" s="40"/>
      <c r="H64" s="121">
        <v>8.82</v>
      </c>
      <c r="I64" s="122">
        <v>6.46044529628405</v>
      </c>
      <c r="J64" s="12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0"/>
      <c r="I65" s="120"/>
      <c r="J65" s="120"/>
      <c r="K65" s="32"/>
    </row>
    <row r="66" spans="1:11" s="42" customFormat="1" ht="11.25" customHeight="1">
      <c r="A66" s="36" t="s">
        <v>52</v>
      </c>
      <c r="B66" s="37"/>
      <c r="C66" s="38">
        <v>7712</v>
      </c>
      <c r="D66" s="38">
        <v>5880</v>
      </c>
      <c r="E66" s="38">
        <v>8056</v>
      </c>
      <c r="F66" s="39">
        <f>IF(D66&gt;0,100*E66/D66,0)</f>
        <v>137.00680272108843</v>
      </c>
      <c r="G66" s="40"/>
      <c r="H66" s="121">
        <v>9.266</v>
      </c>
      <c r="I66" s="122">
        <v>6.91</v>
      </c>
      <c r="J66" s="122">
        <v>9.809</v>
      </c>
      <c r="K66" s="41">
        <f>IF(I66&gt;0,100*J66/I66,0)</f>
        <v>141.95369030390736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0"/>
      <c r="I67" s="120"/>
      <c r="J67" s="120"/>
      <c r="K67" s="32"/>
    </row>
    <row r="68" spans="1:11" s="33" customFormat="1" ht="11.25" customHeight="1">
      <c r="A68" s="35" t="s">
        <v>53</v>
      </c>
      <c r="B68" s="29"/>
      <c r="C68" s="30">
        <v>78860</v>
      </c>
      <c r="D68" s="30">
        <v>74500</v>
      </c>
      <c r="E68" s="30">
        <v>76000</v>
      </c>
      <c r="F68" s="31"/>
      <c r="G68" s="31"/>
      <c r="H68" s="120">
        <v>166.261</v>
      </c>
      <c r="I68" s="120">
        <v>152</v>
      </c>
      <c r="J68" s="120">
        <v>152</v>
      </c>
      <c r="K68" s="32"/>
    </row>
    <row r="69" spans="1:11" s="33" customFormat="1" ht="11.25" customHeight="1">
      <c r="A69" s="35" t="s">
        <v>54</v>
      </c>
      <c r="B69" s="29"/>
      <c r="C69" s="30">
        <v>4909</v>
      </c>
      <c r="D69" s="30">
        <v>4380</v>
      </c>
      <c r="E69" s="30">
        <v>4425</v>
      </c>
      <c r="F69" s="31"/>
      <c r="G69" s="31"/>
      <c r="H69" s="120">
        <v>8.027999999999999</v>
      </c>
      <c r="I69" s="120">
        <v>7.05</v>
      </c>
      <c r="J69" s="120">
        <v>7</v>
      </c>
      <c r="K69" s="32"/>
    </row>
    <row r="70" spans="1:11" s="42" customFormat="1" ht="11.25" customHeight="1">
      <c r="A70" s="36" t="s">
        <v>55</v>
      </c>
      <c r="B70" s="37"/>
      <c r="C70" s="38">
        <v>83769</v>
      </c>
      <c r="D70" s="38">
        <v>78880</v>
      </c>
      <c r="E70" s="38">
        <v>80425</v>
      </c>
      <c r="F70" s="39">
        <f>IF(D70&gt;0,100*E70/D70,0)</f>
        <v>101.95867139959432</v>
      </c>
      <c r="G70" s="40"/>
      <c r="H70" s="121">
        <v>174.289</v>
      </c>
      <c r="I70" s="122">
        <v>159.05</v>
      </c>
      <c r="J70" s="122">
        <v>159</v>
      </c>
      <c r="K70" s="41">
        <f>IF(I70&gt;0,100*J70/I70,0)</f>
        <v>99.9685633448601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0"/>
      <c r="I71" s="120"/>
      <c r="J71" s="120"/>
      <c r="K71" s="32"/>
    </row>
    <row r="72" spans="1:11" s="33" customFormat="1" ht="11.25" customHeight="1">
      <c r="A72" s="35" t="s">
        <v>56</v>
      </c>
      <c r="B72" s="29"/>
      <c r="C72" s="30">
        <v>2486</v>
      </c>
      <c r="D72" s="30">
        <v>3095</v>
      </c>
      <c r="E72" s="30">
        <v>3244</v>
      </c>
      <c r="F72" s="31"/>
      <c r="G72" s="31"/>
      <c r="H72" s="120">
        <v>2.935</v>
      </c>
      <c r="I72" s="120">
        <v>0.664</v>
      </c>
      <c r="J72" s="120">
        <v>5.062</v>
      </c>
      <c r="K72" s="32"/>
    </row>
    <row r="73" spans="1:11" s="33" customFormat="1" ht="11.25" customHeight="1">
      <c r="A73" s="35" t="s">
        <v>57</v>
      </c>
      <c r="B73" s="29"/>
      <c r="C73" s="30">
        <v>66700</v>
      </c>
      <c r="D73" s="30">
        <v>74815</v>
      </c>
      <c r="E73" s="30">
        <v>74925</v>
      </c>
      <c r="F73" s="31"/>
      <c r="G73" s="31"/>
      <c r="H73" s="120">
        <v>222.303</v>
      </c>
      <c r="I73" s="120">
        <v>187.0375</v>
      </c>
      <c r="J73" s="120">
        <v>187.3125</v>
      </c>
      <c r="K73" s="32"/>
    </row>
    <row r="74" spans="1:11" s="33" customFormat="1" ht="11.25" customHeight="1">
      <c r="A74" s="35" t="s">
        <v>58</v>
      </c>
      <c r="B74" s="29"/>
      <c r="C74" s="30">
        <v>84314</v>
      </c>
      <c r="D74" s="30">
        <v>82308</v>
      </c>
      <c r="E74" s="30">
        <v>82089</v>
      </c>
      <c r="F74" s="31"/>
      <c r="G74" s="31"/>
      <c r="H74" s="120">
        <v>208.041</v>
      </c>
      <c r="I74" s="120">
        <v>169.95</v>
      </c>
      <c r="J74" s="120">
        <v>229.85</v>
      </c>
      <c r="K74" s="32"/>
    </row>
    <row r="75" spans="1:11" s="33" customFormat="1" ht="11.25" customHeight="1">
      <c r="A75" s="35" t="s">
        <v>59</v>
      </c>
      <c r="B75" s="29"/>
      <c r="C75" s="30">
        <v>12825</v>
      </c>
      <c r="D75" s="30">
        <v>13494.705</v>
      </c>
      <c r="E75" s="30">
        <v>13377</v>
      </c>
      <c r="F75" s="31"/>
      <c r="G75" s="31"/>
      <c r="H75" s="120">
        <v>15.424</v>
      </c>
      <c r="I75" s="120">
        <v>22.437252291102467</v>
      </c>
      <c r="J75" s="120">
        <v>31.686242</v>
      </c>
      <c r="K75" s="32"/>
    </row>
    <row r="76" spans="1:11" s="33" customFormat="1" ht="11.25" customHeight="1">
      <c r="A76" s="35" t="s">
        <v>60</v>
      </c>
      <c r="B76" s="29"/>
      <c r="C76" s="30">
        <v>16018</v>
      </c>
      <c r="D76" s="30">
        <v>17104</v>
      </c>
      <c r="E76" s="30">
        <v>17100</v>
      </c>
      <c r="F76" s="31"/>
      <c r="G76" s="31"/>
      <c r="H76" s="120">
        <v>60.579</v>
      </c>
      <c r="I76" s="120">
        <v>48.43</v>
      </c>
      <c r="J76" s="120">
        <v>61.14</v>
      </c>
      <c r="K76" s="32"/>
    </row>
    <row r="77" spans="1:11" s="33" customFormat="1" ht="11.25" customHeight="1">
      <c r="A77" s="35" t="s">
        <v>61</v>
      </c>
      <c r="B77" s="29"/>
      <c r="C77" s="30">
        <v>9337</v>
      </c>
      <c r="D77" s="30">
        <v>10797</v>
      </c>
      <c r="E77" s="30">
        <v>11100</v>
      </c>
      <c r="F77" s="31"/>
      <c r="G77" s="31"/>
      <c r="H77" s="120">
        <v>25.944</v>
      </c>
      <c r="I77" s="120">
        <v>17.943</v>
      </c>
      <c r="J77" s="120">
        <v>19.91</v>
      </c>
      <c r="K77" s="32"/>
    </row>
    <row r="78" spans="1:11" s="33" customFormat="1" ht="11.25" customHeight="1">
      <c r="A78" s="35" t="s">
        <v>62</v>
      </c>
      <c r="B78" s="29"/>
      <c r="C78" s="30">
        <v>21878</v>
      </c>
      <c r="D78" s="30">
        <v>22713</v>
      </c>
      <c r="E78" s="30">
        <v>22713</v>
      </c>
      <c r="F78" s="31"/>
      <c r="G78" s="31"/>
      <c r="H78" s="120">
        <v>53.134</v>
      </c>
      <c r="I78" s="120">
        <v>51.59</v>
      </c>
      <c r="J78" s="120">
        <v>52.134</v>
      </c>
      <c r="K78" s="32"/>
    </row>
    <row r="79" spans="1:11" s="33" customFormat="1" ht="11.25" customHeight="1">
      <c r="A79" s="35" t="s">
        <v>63</v>
      </c>
      <c r="B79" s="29"/>
      <c r="C79" s="30">
        <v>165881</v>
      </c>
      <c r="D79" s="30">
        <v>172926</v>
      </c>
      <c r="E79" s="30">
        <v>160294</v>
      </c>
      <c r="F79" s="31"/>
      <c r="G79" s="31"/>
      <c r="H79" s="120">
        <v>512.178</v>
      </c>
      <c r="I79" s="120">
        <v>293.246</v>
      </c>
      <c r="J79" s="120">
        <v>551.102</v>
      </c>
      <c r="K79" s="32"/>
    </row>
    <row r="80" spans="1:11" s="42" customFormat="1" ht="11.25" customHeight="1">
      <c r="A80" s="43" t="s">
        <v>64</v>
      </c>
      <c r="B80" s="37"/>
      <c r="C80" s="38">
        <v>379439</v>
      </c>
      <c r="D80" s="38">
        <v>397252.70499999996</v>
      </c>
      <c r="E80" s="38">
        <v>384842</v>
      </c>
      <c r="F80" s="39">
        <f>IF(D80&gt;0,100*E80/D80,0)</f>
        <v>96.87586645885773</v>
      </c>
      <c r="G80" s="40"/>
      <c r="H80" s="121">
        <v>1100.538</v>
      </c>
      <c r="I80" s="122">
        <v>791.2977522911024</v>
      </c>
      <c r="J80" s="122">
        <v>1138.196742</v>
      </c>
      <c r="K80" s="41">
        <f>IF(I80&gt;0,100*J80/I80,0)</f>
        <v>143.83924871573257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0"/>
      <c r="I81" s="120"/>
      <c r="J81" s="120"/>
      <c r="K81" s="32"/>
    </row>
    <row r="82" spans="1:11" s="33" customFormat="1" ht="11.25" customHeight="1">
      <c r="A82" s="35" t="s">
        <v>65</v>
      </c>
      <c r="B82" s="29"/>
      <c r="C82" s="30">
        <v>109</v>
      </c>
      <c r="D82" s="30">
        <v>109</v>
      </c>
      <c r="E82" s="30">
        <v>109</v>
      </c>
      <c r="F82" s="31"/>
      <c r="G82" s="31"/>
      <c r="H82" s="120">
        <v>0.163</v>
      </c>
      <c r="I82" s="120">
        <v>0.163</v>
      </c>
      <c r="J82" s="120">
        <v>0.163</v>
      </c>
      <c r="K82" s="32"/>
    </row>
    <row r="83" spans="1:11" s="33" customFormat="1" ht="11.25" customHeight="1">
      <c r="A83" s="35" t="s">
        <v>66</v>
      </c>
      <c r="B83" s="29"/>
      <c r="C83" s="30">
        <v>186</v>
      </c>
      <c r="D83" s="30">
        <v>190</v>
      </c>
      <c r="E83" s="30">
        <v>190</v>
      </c>
      <c r="F83" s="31"/>
      <c r="G83" s="31"/>
      <c r="H83" s="120">
        <v>0.186</v>
      </c>
      <c r="I83" s="120">
        <v>0.19</v>
      </c>
      <c r="J83" s="120"/>
      <c r="K83" s="32"/>
    </row>
    <row r="84" spans="1:11" s="42" customFormat="1" ht="11.25" customHeight="1">
      <c r="A84" s="36" t="s">
        <v>67</v>
      </c>
      <c r="B84" s="37"/>
      <c r="C84" s="38">
        <v>295</v>
      </c>
      <c r="D84" s="38">
        <v>299</v>
      </c>
      <c r="E84" s="38">
        <v>299</v>
      </c>
      <c r="F84" s="39">
        <f>IF(D84&gt;0,100*E84/D84,0)</f>
        <v>100</v>
      </c>
      <c r="G84" s="40"/>
      <c r="H84" s="121">
        <v>0.349</v>
      </c>
      <c r="I84" s="122">
        <v>0.353</v>
      </c>
      <c r="J84" s="12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0"/>
      <c r="I85" s="120"/>
      <c r="J85" s="12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3"/>
      <c r="I86" s="124"/>
      <c r="J86" s="124"/>
      <c r="K86" s="50"/>
    </row>
    <row r="87" spans="1:11" s="42" customFormat="1" ht="11.25" customHeight="1">
      <c r="A87" s="51" t="s">
        <v>68</v>
      </c>
      <c r="B87" s="52"/>
      <c r="C87" s="53">
        <v>2176365</v>
      </c>
      <c r="D87" s="53">
        <v>2249156.705</v>
      </c>
      <c r="E87" s="53">
        <v>2230857.2</v>
      </c>
      <c r="F87" s="54">
        <f>IF(D87&gt;0,100*E87/D87,0)</f>
        <v>99.18638372509488</v>
      </c>
      <c r="G87" s="40"/>
      <c r="H87" s="125">
        <v>6362.727999999999</v>
      </c>
      <c r="I87" s="126">
        <v>7943.393197587387</v>
      </c>
      <c r="J87" s="12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3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zoomScale="90" zoomScaleNormal="90" zoomScalePageLayoutView="0" workbookViewId="0" topLeftCell="A34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200" t="s">
        <v>70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4" t="s">
        <v>3</v>
      </c>
      <c r="D4" s="195"/>
      <c r="E4" s="195"/>
      <c r="F4" s="196"/>
      <c r="G4" s="9"/>
      <c r="H4" s="197" t="s">
        <v>4</v>
      </c>
      <c r="I4" s="198"/>
      <c r="J4" s="198"/>
      <c r="K4" s="19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254</v>
      </c>
      <c r="D7" s="21" t="s">
        <v>7</v>
      </c>
      <c r="E7" s="21">
        <v>2</v>
      </c>
      <c r="F7" s="22" t="str">
        <f>CONCATENATE(D6,"=100")</f>
        <v>2016=100</v>
      </c>
      <c r="G7" s="23"/>
      <c r="H7" s="20" t="s">
        <v>254</v>
      </c>
      <c r="I7" s="21" t="s">
        <v>7</v>
      </c>
      <c r="J7" s="21">
        <v>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0"/>
      <c r="I9" s="120"/>
      <c r="J9" s="120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0"/>
      <c r="I10" s="120"/>
      <c r="J10" s="120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20"/>
      <c r="I11" s="120"/>
      <c r="J11" s="120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20"/>
      <c r="I12" s="120"/>
      <c r="J12" s="120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1"/>
      <c r="I13" s="122"/>
      <c r="J13" s="12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0"/>
      <c r="I14" s="120"/>
      <c r="J14" s="120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1"/>
      <c r="I15" s="122"/>
      <c r="J15" s="12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0"/>
      <c r="I16" s="120"/>
      <c r="J16" s="120"/>
      <c r="K16" s="32"/>
    </row>
    <row r="17" spans="1:11" s="42" customFormat="1" ht="11.25" customHeight="1">
      <c r="A17" s="36" t="s">
        <v>14</v>
      </c>
      <c r="B17" s="37"/>
      <c r="C17" s="38">
        <v>145</v>
      </c>
      <c r="D17" s="38"/>
      <c r="E17" s="38">
        <v>145</v>
      </c>
      <c r="F17" s="39"/>
      <c r="G17" s="40"/>
      <c r="H17" s="121">
        <v>0.188</v>
      </c>
      <c r="I17" s="122"/>
      <c r="J17" s="12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0"/>
      <c r="I18" s="120"/>
      <c r="J18" s="120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20"/>
      <c r="I19" s="120"/>
      <c r="J19" s="120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0"/>
      <c r="I20" s="120"/>
      <c r="J20" s="120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0"/>
      <c r="I21" s="120"/>
      <c r="J21" s="120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1"/>
      <c r="I22" s="122"/>
      <c r="J22" s="12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0"/>
      <c r="I23" s="120"/>
      <c r="J23" s="120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21"/>
      <c r="I24" s="122"/>
      <c r="J24" s="12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0"/>
      <c r="I25" s="120"/>
      <c r="J25" s="120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21"/>
      <c r="I26" s="122"/>
      <c r="J26" s="12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0"/>
      <c r="I27" s="120"/>
      <c r="J27" s="120"/>
      <c r="K27" s="32"/>
    </row>
    <row r="28" spans="1:11" s="33" customFormat="1" ht="11.25" customHeight="1">
      <c r="A28" s="35" t="s">
        <v>21</v>
      </c>
      <c r="B28" s="29"/>
      <c r="C28" s="30">
        <v>5433</v>
      </c>
      <c r="D28" s="30">
        <v>2689</v>
      </c>
      <c r="E28" s="30">
        <v>3125</v>
      </c>
      <c r="F28" s="31"/>
      <c r="G28" s="31"/>
      <c r="H28" s="120">
        <v>18.822</v>
      </c>
      <c r="I28" s="120">
        <v>12.809</v>
      </c>
      <c r="J28" s="120">
        <v>9.881</v>
      </c>
      <c r="K28" s="32"/>
    </row>
    <row r="29" spans="1:11" s="33" customFormat="1" ht="11.25" customHeight="1">
      <c r="A29" s="35" t="s">
        <v>22</v>
      </c>
      <c r="B29" s="29"/>
      <c r="C29" s="30">
        <v>2756</v>
      </c>
      <c r="D29" s="30">
        <v>4730</v>
      </c>
      <c r="E29" s="30">
        <v>4730</v>
      </c>
      <c r="F29" s="31"/>
      <c r="G29" s="31"/>
      <c r="H29" s="120">
        <v>3.949</v>
      </c>
      <c r="I29" s="120">
        <v>8.769</v>
      </c>
      <c r="J29" s="120">
        <v>10.921</v>
      </c>
      <c r="K29" s="32"/>
    </row>
    <row r="30" spans="1:11" s="33" customFormat="1" ht="11.25" customHeight="1">
      <c r="A30" s="35" t="s">
        <v>23</v>
      </c>
      <c r="B30" s="29"/>
      <c r="C30" s="30">
        <v>19717</v>
      </c>
      <c r="D30" s="30">
        <v>3079</v>
      </c>
      <c r="E30" s="30">
        <v>3079</v>
      </c>
      <c r="F30" s="31"/>
      <c r="G30" s="31"/>
      <c r="H30" s="120">
        <v>36.927</v>
      </c>
      <c r="I30" s="120">
        <v>10.009</v>
      </c>
      <c r="J30" s="120">
        <v>9.57</v>
      </c>
      <c r="K30" s="32"/>
    </row>
    <row r="31" spans="1:11" s="42" customFormat="1" ht="11.25" customHeight="1">
      <c r="A31" s="43" t="s">
        <v>24</v>
      </c>
      <c r="B31" s="37"/>
      <c r="C31" s="38">
        <v>27906</v>
      </c>
      <c r="D31" s="38">
        <v>10498</v>
      </c>
      <c r="E31" s="38">
        <v>10934</v>
      </c>
      <c r="F31" s="39">
        <f>IF(D31&gt;0,100*E31/D31,0)</f>
        <v>104.15317203276814</v>
      </c>
      <c r="G31" s="40"/>
      <c r="H31" s="121">
        <v>59.698</v>
      </c>
      <c r="I31" s="122">
        <v>31.587</v>
      </c>
      <c r="J31" s="122">
        <v>30.372</v>
      </c>
      <c r="K31" s="41">
        <f>IF(I31&gt;0,100*J31/I31,0)</f>
        <v>96.15348086238009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0"/>
      <c r="I32" s="120"/>
      <c r="J32" s="120"/>
      <c r="K32" s="32"/>
    </row>
    <row r="33" spans="1:11" s="33" customFormat="1" ht="11.25" customHeight="1">
      <c r="A33" s="35" t="s">
        <v>25</v>
      </c>
      <c r="B33" s="29"/>
      <c r="C33" s="30">
        <v>373</v>
      </c>
      <c r="D33" s="30">
        <v>350</v>
      </c>
      <c r="E33" s="30">
        <v>350</v>
      </c>
      <c r="F33" s="31"/>
      <c r="G33" s="31"/>
      <c r="H33" s="120">
        <v>0.845</v>
      </c>
      <c r="I33" s="120">
        <v>1.56</v>
      </c>
      <c r="J33" s="120"/>
      <c r="K33" s="32"/>
    </row>
    <row r="34" spans="1:11" s="33" customFormat="1" ht="11.25" customHeight="1">
      <c r="A34" s="35" t="s">
        <v>26</v>
      </c>
      <c r="B34" s="29"/>
      <c r="C34" s="30">
        <v>804</v>
      </c>
      <c r="D34" s="30">
        <v>805</v>
      </c>
      <c r="E34" s="30">
        <v>700</v>
      </c>
      <c r="F34" s="31"/>
      <c r="G34" s="31"/>
      <c r="H34" s="120">
        <v>2.388</v>
      </c>
      <c r="I34" s="120">
        <v>3.05</v>
      </c>
      <c r="J34" s="120"/>
      <c r="K34" s="32"/>
    </row>
    <row r="35" spans="1:11" s="33" customFormat="1" ht="11.25" customHeight="1">
      <c r="A35" s="35" t="s">
        <v>27</v>
      </c>
      <c r="B35" s="29"/>
      <c r="C35" s="30">
        <v>13651</v>
      </c>
      <c r="D35" s="30">
        <v>5000</v>
      </c>
      <c r="E35" s="30">
        <v>5000</v>
      </c>
      <c r="F35" s="31"/>
      <c r="G35" s="31"/>
      <c r="H35" s="120">
        <v>36.321</v>
      </c>
      <c r="I35" s="120">
        <v>19</v>
      </c>
      <c r="J35" s="120">
        <v>18.5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>
        <v>72.4</v>
      </c>
      <c r="F36" s="31"/>
      <c r="G36" s="31"/>
      <c r="H36" s="120"/>
      <c r="I36" s="120"/>
      <c r="J36" s="120">
        <v>0.2896</v>
      </c>
      <c r="K36" s="32"/>
    </row>
    <row r="37" spans="1:11" s="42" customFormat="1" ht="11.25" customHeight="1">
      <c r="A37" s="36" t="s">
        <v>29</v>
      </c>
      <c r="B37" s="37"/>
      <c r="C37" s="38">
        <v>14828</v>
      </c>
      <c r="D37" s="38">
        <v>6155</v>
      </c>
      <c r="E37" s="38">
        <v>6122.4</v>
      </c>
      <c r="F37" s="39">
        <f>IF(D37&gt;0,100*E37/D37,0)</f>
        <v>99.47034930950447</v>
      </c>
      <c r="G37" s="40"/>
      <c r="H37" s="121">
        <v>39.553999999999995</v>
      </c>
      <c r="I37" s="122">
        <v>23.61</v>
      </c>
      <c r="J37" s="12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0"/>
      <c r="I38" s="120"/>
      <c r="J38" s="120"/>
      <c r="K38" s="32"/>
    </row>
    <row r="39" spans="1:11" s="42" customFormat="1" ht="11.25" customHeight="1">
      <c r="A39" s="36" t="s">
        <v>30</v>
      </c>
      <c r="B39" s="37"/>
      <c r="C39" s="38">
        <v>11467</v>
      </c>
      <c r="D39" s="38">
        <v>11480</v>
      </c>
      <c r="E39" s="38">
        <v>12820</v>
      </c>
      <c r="F39" s="39">
        <f>IF(D39&gt;0,100*E39/D39,0)</f>
        <v>111.67247386759581</v>
      </c>
      <c r="G39" s="40"/>
      <c r="H39" s="121">
        <v>18.53</v>
      </c>
      <c r="I39" s="122">
        <v>18.5</v>
      </c>
      <c r="J39" s="122">
        <v>20.51</v>
      </c>
      <c r="K39" s="41">
        <f>IF(I39&gt;0,100*J39/I39,0)</f>
        <v>110.86486486486487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0"/>
      <c r="I40" s="120"/>
      <c r="J40" s="120"/>
      <c r="K40" s="32"/>
    </row>
    <row r="41" spans="1:11" s="33" customFormat="1" ht="11.25" customHeight="1">
      <c r="A41" s="28" t="s">
        <v>31</v>
      </c>
      <c r="B41" s="29"/>
      <c r="C41" s="30">
        <v>12030</v>
      </c>
      <c r="D41" s="30">
        <v>11250</v>
      </c>
      <c r="E41" s="30">
        <v>11040</v>
      </c>
      <c r="F41" s="31"/>
      <c r="G41" s="31"/>
      <c r="H41" s="120">
        <v>24.796</v>
      </c>
      <c r="I41" s="120">
        <v>36.523</v>
      </c>
      <c r="J41" s="120">
        <v>23.592</v>
      </c>
      <c r="K41" s="32"/>
    </row>
    <row r="42" spans="1:11" s="33" customFormat="1" ht="11.25" customHeight="1">
      <c r="A42" s="35" t="s">
        <v>32</v>
      </c>
      <c r="B42" s="29"/>
      <c r="C42" s="30">
        <v>4000</v>
      </c>
      <c r="D42" s="30">
        <v>4500</v>
      </c>
      <c r="E42" s="30">
        <v>4500</v>
      </c>
      <c r="F42" s="31"/>
      <c r="G42" s="31"/>
      <c r="H42" s="120">
        <v>13</v>
      </c>
      <c r="I42" s="120">
        <v>19.508</v>
      </c>
      <c r="J42" s="120">
        <v>17.1</v>
      </c>
      <c r="K42" s="32"/>
    </row>
    <row r="43" spans="1:11" s="33" customFormat="1" ht="11.25" customHeight="1">
      <c r="A43" s="35" t="s">
        <v>33</v>
      </c>
      <c r="B43" s="29"/>
      <c r="C43" s="30">
        <v>1100</v>
      </c>
      <c r="D43" s="30">
        <v>1400</v>
      </c>
      <c r="E43" s="30">
        <v>1400</v>
      </c>
      <c r="F43" s="31"/>
      <c r="G43" s="31"/>
      <c r="H43" s="120">
        <v>3.08</v>
      </c>
      <c r="I43" s="120">
        <v>5.491</v>
      </c>
      <c r="J43" s="120">
        <v>3.78</v>
      </c>
      <c r="K43" s="32"/>
    </row>
    <row r="44" spans="1:11" s="33" customFormat="1" ht="11.25" customHeight="1">
      <c r="A44" s="35" t="s">
        <v>34</v>
      </c>
      <c r="B44" s="29"/>
      <c r="C44" s="30">
        <v>10000</v>
      </c>
      <c r="D44" s="30">
        <v>10000</v>
      </c>
      <c r="E44" s="30">
        <v>10000</v>
      </c>
      <c r="F44" s="31"/>
      <c r="G44" s="31"/>
      <c r="H44" s="120">
        <v>31.028</v>
      </c>
      <c r="I44" s="120">
        <v>46.086</v>
      </c>
      <c r="J44" s="120">
        <v>30.1</v>
      </c>
      <c r="K44" s="32"/>
    </row>
    <row r="45" spans="1:11" s="33" customFormat="1" ht="11.25" customHeight="1">
      <c r="A45" s="35" t="s">
        <v>35</v>
      </c>
      <c r="B45" s="29"/>
      <c r="C45" s="30">
        <v>2800</v>
      </c>
      <c r="D45" s="30">
        <v>1000</v>
      </c>
      <c r="E45" s="30">
        <v>1000</v>
      </c>
      <c r="F45" s="31"/>
      <c r="G45" s="31"/>
      <c r="H45" s="120">
        <v>7.168</v>
      </c>
      <c r="I45" s="120">
        <v>3.809</v>
      </c>
      <c r="J45" s="120">
        <v>2.8</v>
      </c>
      <c r="K45" s="32"/>
    </row>
    <row r="46" spans="1:11" s="33" customFormat="1" ht="11.25" customHeight="1">
      <c r="A46" s="35" t="s">
        <v>36</v>
      </c>
      <c r="B46" s="29"/>
      <c r="C46" s="30">
        <v>19000</v>
      </c>
      <c r="D46" s="30">
        <v>18000</v>
      </c>
      <c r="E46" s="30">
        <v>18000</v>
      </c>
      <c r="F46" s="31"/>
      <c r="G46" s="31"/>
      <c r="H46" s="120">
        <v>44.26</v>
      </c>
      <c r="I46" s="120">
        <v>60.474</v>
      </c>
      <c r="J46" s="120">
        <v>48.6</v>
      </c>
      <c r="K46" s="32"/>
    </row>
    <row r="47" spans="1:11" s="33" customFormat="1" ht="11.25" customHeight="1">
      <c r="A47" s="35" t="s">
        <v>37</v>
      </c>
      <c r="B47" s="29"/>
      <c r="C47" s="30">
        <v>5000</v>
      </c>
      <c r="D47" s="30">
        <v>5000</v>
      </c>
      <c r="E47" s="30">
        <v>8040</v>
      </c>
      <c r="F47" s="31"/>
      <c r="G47" s="31"/>
      <c r="H47" s="120">
        <v>13.52</v>
      </c>
      <c r="I47" s="120">
        <v>18.98</v>
      </c>
      <c r="J47" s="120">
        <v>23.372</v>
      </c>
      <c r="K47" s="32"/>
    </row>
    <row r="48" spans="1:11" s="33" customFormat="1" ht="11.25" customHeight="1">
      <c r="A48" s="35" t="s">
        <v>38</v>
      </c>
      <c r="B48" s="29"/>
      <c r="C48" s="30">
        <v>2000</v>
      </c>
      <c r="D48" s="30">
        <v>1840</v>
      </c>
      <c r="E48" s="30">
        <v>1800</v>
      </c>
      <c r="F48" s="31"/>
      <c r="G48" s="31"/>
      <c r="H48" s="120">
        <v>5.666</v>
      </c>
      <c r="I48" s="120">
        <v>8.345</v>
      </c>
      <c r="J48" s="120">
        <v>4.96</v>
      </c>
      <c r="K48" s="32"/>
    </row>
    <row r="49" spans="1:11" s="33" customFormat="1" ht="11.25" customHeight="1">
      <c r="A49" s="35" t="s">
        <v>39</v>
      </c>
      <c r="B49" s="29"/>
      <c r="C49" s="30">
        <v>9237</v>
      </c>
      <c r="D49" s="30">
        <v>9620</v>
      </c>
      <c r="E49" s="30">
        <v>9500</v>
      </c>
      <c r="F49" s="31"/>
      <c r="G49" s="31"/>
      <c r="H49" s="120">
        <v>24.165</v>
      </c>
      <c r="I49" s="120">
        <v>41.706</v>
      </c>
      <c r="J49" s="120">
        <v>27.56</v>
      </c>
      <c r="K49" s="32"/>
    </row>
    <row r="50" spans="1:11" s="42" customFormat="1" ht="11.25" customHeight="1">
      <c r="A50" s="43" t="s">
        <v>40</v>
      </c>
      <c r="B50" s="37"/>
      <c r="C50" s="38">
        <v>65167</v>
      </c>
      <c r="D50" s="38">
        <v>62610</v>
      </c>
      <c r="E50" s="38">
        <v>65280</v>
      </c>
      <c r="F50" s="39">
        <f>IF(D50&gt;0,100*E50/D50,0)</f>
        <v>104.26449448969814</v>
      </c>
      <c r="G50" s="40"/>
      <c r="H50" s="121">
        <v>166.683</v>
      </c>
      <c r="I50" s="122">
        <v>240.92199999999997</v>
      </c>
      <c r="J50" s="122">
        <v>181.864</v>
      </c>
      <c r="K50" s="41">
        <f>IF(I50&gt;0,100*J50/I50,0)</f>
        <v>75.48667203493248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0"/>
      <c r="I51" s="120"/>
      <c r="J51" s="120"/>
      <c r="K51" s="32"/>
    </row>
    <row r="52" spans="1:11" s="42" customFormat="1" ht="11.25" customHeight="1">
      <c r="A52" s="36" t="s">
        <v>41</v>
      </c>
      <c r="B52" s="37"/>
      <c r="C52" s="38">
        <v>517</v>
      </c>
      <c r="D52" s="38">
        <v>517</v>
      </c>
      <c r="E52" s="38">
        <v>517</v>
      </c>
      <c r="F52" s="39">
        <f>IF(D52&gt;0,100*E52/D52,0)</f>
        <v>100</v>
      </c>
      <c r="G52" s="40"/>
      <c r="H52" s="121">
        <v>1.369</v>
      </c>
      <c r="I52" s="122">
        <v>1.369</v>
      </c>
      <c r="J52" s="122">
        <v>1.369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0"/>
      <c r="I53" s="120"/>
      <c r="J53" s="120"/>
      <c r="K53" s="32"/>
    </row>
    <row r="54" spans="1:11" s="33" customFormat="1" ht="11.25" customHeight="1">
      <c r="A54" s="35" t="s">
        <v>42</v>
      </c>
      <c r="B54" s="29"/>
      <c r="C54" s="30">
        <v>33022</v>
      </c>
      <c r="D54" s="30">
        <v>33000</v>
      </c>
      <c r="E54" s="30">
        <v>33000</v>
      </c>
      <c r="F54" s="31"/>
      <c r="G54" s="31"/>
      <c r="H54" s="120">
        <v>55.632</v>
      </c>
      <c r="I54" s="120">
        <v>87</v>
      </c>
      <c r="J54" s="120">
        <v>70.2</v>
      </c>
      <c r="K54" s="32"/>
    </row>
    <row r="55" spans="1:11" s="33" customFormat="1" ht="11.25" customHeight="1">
      <c r="A55" s="35" t="s">
        <v>43</v>
      </c>
      <c r="B55" s="29"/>
      <c r="C55" s="30">
        <v>56980</v>
      </c>
      <c r="D55" s="30">
        <v>44873</v>
      </c>
      <c r="E55" s="30">
        <v>45240</v>
      </c>
      <c r="F55" s="31"/>
      <c r="G55" s="31"/>
      <c r="H55" s="120">
        <v>133.607</v>
      </c>
      <c r="I55" s="120">
        <v>134.619</v>
      </c>
      <c r="J55" s="120">
        <v>99.5</v>
      </c>
      <c r="K55" s="32"/>
    </row>
    <row r="56" spans="1:11" s="33" customFormat="1" ht="11.25" customHeight="1">
      <c r="A56" s="35" t="s">
        <v>44</v>
      </c>
      <c r="B56" s="29"/>
      <c r="C56" s="30">
        <v>59867</v>
      </c>
      <c r="D56" s="30">
        <v>45000</v>
      </c>
      <c r="E56" s="30">
        <v>28000</v>
      </c>
      <c r="F56" s="31"/>
      <c r="G56" s="31"/>
      <c r="H56" s="120">
        <v>201.732</v>
      </c>
      <c r="I56" s="120">
        <v>125</v>
      </c>
      <c r="J56" s="120">
        <v>90</v>
      </c>
      <c r="K56" s="32"/>
    </row>
    <row r="57" spans="1:11" s="33" customFormat="1" ht="11.25" customHeight="1">
      <c r="A57" s="35" t="s">
        <v>45</v>
      </c>
      <c r="B57" s="29"/>
      <c r="C57" s="30">
        <v>7365</v>
      </c>
      <c r="D57" s="30">
        <v>8667</v>
      </c>
      <c r="E57" s="30">
        <v>8667</v>
      </c>
      <c r="F57" s="31"/>
      <c r="G57" s="31"/>
      <c r="H57" s="120">
        <v>12.782</v>
      </c>
      <c r="I57" s="120">
        <v>43.335</v>
      </c>
      <c r="J57" s="120">
        <v>43.335</v>
      </c>
      <c r="K57" s="32"/>
    </row>
    <row r="58" spans="1:11" s="33" customFormat="1" ht="11.25" customHeight="1">
      <c r="A58" s="35" t="s">
        <v>46</v>
      </c>
      <c r="B58" s="29"/>
      <c r="C58" s="30">
        <v>4143</v>
      </c>
      <c r="D58" s="30">
        <v>3964</v>
      </c>
      <c r="E58" s="30">
        <v>4015</v>
      </c>
      <c r="F58" s="31"/>
      <c r="G58" s="31"/>
      <c r="H58" s="120">
        <v>5.22</v>
      </c>
      <c r="I58" s="120">
        <v>14.072</v>
      </c>
      <c r="J58" s="120">
        <v>7.227</v>
      </c>
      <c r="K58" s="32"/>
    </row>
    <row r="59" spans="1:11" s="42" customFormat="1" ht="11.25" customHeight="1">
      <c r="A59" s="36" t="s">
        <v>47</v>
      </c>
      <c r="B59" s="37"/>
      <c r="C59" s="38">
        <v>161377</v>
      </c>
      <c r="D59" s="38">
        <v>135504</v>
      </c>
      <c r="E59" s="38">
        <v>118922</v>
      </c>
      <c r="F59" s="39">
        <f>IF(D59&gt;0,100*E59/D59,0)</f>
        <v>87.76272287164954</v>
      </c>
      <c r="G59" s="40"/>
      <c r="H59" s="121">
        <v>408.973</v>
      </c>
      <c r="I59" s="122">
        <v>404.026</v>
      </c>
      <c r="J59" s="122">
        <v>310.26199999999994</v>
      </c>
      <c r="K59" s="41">
        <f>IF(I59&gt;0,100*J59/I59,0)</f>
        <v>76.79258265557165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0"/>
      <c r="I60" s="120"/>
      <c r="J60" s="120"/>
      <c r="K60" s="32"/>
    </row>
    <row r="61" spans="1:11" s="33" customFormat="1" ht="11.25" customHeight="1">
      <c r="A61" s="35" t="s">
        <v>48</v>
      </c>
      <c r="B61" s="29"/>
      <c r="C61" s="30">
        <v>1019</v>
      </c>
      <c r="D61" s="30">
        <v>775</v>
      </c>
      <c r="E61" s="30">
        <v>843.425</v>
      </c>
      <c r="F61" s="31"/>
      <c r="G61" s="31"/>
      <c r="H61" s="120">
        <v>1.351</v>
      </c>
      <c r="I61" s="120">
        <v>0.8815625</v>
      </c>
      <c r="J61" s="120">
        <v>1.8768200000000002</v>
      </c>
      <c r="K61" s="32"/>
    </row>
    <row r="62" spans="1:11" s="33" customFormat="1" ht="11.25" customHeight="1">
      <c r="A62" s="35" t="s">
        <v>49</v>
      </c>
      <c r="B62" s="29"/>
      <c r="C62" s="30">
        <v>415</v>
      </c>
      <c r="D62" s="30">
        <v>336</v>
      </c>
      <c r="E62" s="30">
        <v>336</v>
      </c>
      <c r="F62" s="31"/>
      <c r="G62" s="31"/>
      <c r="H62" s="120">
        <v>0.821</v>
      </c>
      <c r="I62" s="120">
        <v>0.581</v>
      </c>
      <c r="J62" s="120"/>
      <c r="K62" s="32"/>
    </row>
    <row r="63" spans="1:11" s="33" customFormat="1" ht="11.25" customHeight="1">
      <c r="A63" s="35" t="s">
        <v>50</v>
      </c>
      <c r="B63" s="29"/>
      <c r="C63" s="30">
        <v>2132</v>
      </c>
      <c r="D63" s="30">
        <v>1811</v>
      </c>
      <c r="E63" s="30">
        <v>1829</v>
      </c>
      <c r="F63" s="31"/>
      <c r="G63" s="31"/>
      <c r="H63" s="120">
        <v>2.939</v>
      </c>
      <c r="I63" s="120">
        <v>1.2756083428739953</v>
      </c>
      <c r="J63" s="120"/>
      <c r="K63" s="32"/>
    </row>
    <row r="64" spans="1:11" s="42" customFormat="1" ht="11.25" customHeight="1">
      <c r="A64" s="36" t="s">
        <v>51</v>
      </c>
      <c r="B64" s="37"/>
      <c r="C64" s="38">
        <v>3566</v>
      </c>
      <c r="D64" s="38">
        <v>2922</v>
      </c>
      <c r="E64" s="38">
        <v>3008.425</v>
      </c>
      <c r="F64" s="39">
        <f>IF(D64&gt;0,100*E64/D64,0)</f>
        <v>102.95773442847364</v>
      </c>
      <c r="G64" s="40"/>
      <c r="H64" s="121">
        <v>5.111</v>
      </c>
      <c r="I64" s="122">
        <v>2.7381708428739953</v>
      </c>
      <c r="J64" s="12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0"/>
      <c r="I65" s="120"/>
      <c r="J65" s="120"/>
      <c r="K65" s="32"/>
    </row>
    <row r="66" spans="1:11" s="42" customFormat="1" ht="11.25" customHeight="1">
      <c r="A66" s="36" t="s">
        <v>52</v>
      </c>
      <c r="B66" s="37"/>
      <c r="C66" s="38">
        <v>11281</v>
      </c>
      <c r="D66" s="38">
        <v>10085</v>
      </c>
      <c r="E66" s="38">
        <v>9105</v>
      </c>
      <c r="F66" s="39">
        <f>IF(D66&gt;0,100*E66/D66,0)</f>
        <v>90.28259791769955</v>
      </c>
      <c r="G66" s="40"/>
      <c r="H66" s="121">
        <v>11.155</v>
      </c>
      <c r="I66" s="122">
        <v>6.182</v>
      </c>
      <c r="J66" s="122">
        <v>9.389</v>
      </c>
      <c r="K66" s="41">
        <f>IF(I66&gt;0,100*J66/I66,0)</f>
        <v>151.87641539954706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0"/>
      <c r="I67" s="120"/>
      <c r="J67" s="120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20"/>
      <c r="I68" s="120"/>
      <c r="J68" s="120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20"/>
      <c r="I69" s="120"/>
      <c r="J69" s="120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1"/>
      <c r="I70" s="122"/>
      <c r="J70" s="12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0"/>
      <c r="I71" s="120"/>
      <c r="J71" s="120"/>
      <c r="K71" s="32"/>
    </row>
    <row r="72" spans="1:11" s="33" customFormat="1" ht="11.25" customHeight="1">
      <c r="A72" s="35" t="s">
        <v>56</v>
      </c>
      <c r="B72" s="29"/>
      <c r="C72" s="30">
        <v>11359</v>
      </c>
      <c r="D72" s="30">
        <v>9627</v>
      </c>
      <c r="E72" s="30">
        <v>9905</v>
      </c>
      <c r="F72" s="31"/>
      <c r="G72" s="31"/>
      <c r="H72" s="120">
        <v>18.197</v>
      </c>
      <c r="I72" s="120">
        <v>3.022</v>
      </c>
      <c r="J72" s="120">
        <v>17.598</v>
      </c>
      <c r="K72" s="32"/>
    </row>
    <row r="73" spans="1:11" s="33" customFormat="1" ht="11.25" customHeight="1">
      <c r="A73" s="35" t="s">
        <v>57</v>
      </c>
      <c r="B73" s="29"/>
      <c r="C73" s="30">
        <v>6650</v>
      </c>
      <c r="D73" s="30">
        <v>5900</v>
      </c>
      <c r="E73" s="30">
        <v>5900</v>
      </c>
      <c r="F73" s="31"/>
      <c r="G73" s="31"/>
      <c r="H73" s="120">
        <v>17.82</v>
      </c>
      <c r="I73" s="120">
        <v>14.455000000000002</v>
      </c>
      <c r="J73" s="120">
        <v>14.455</v>
      </c>
      <c r="K73" s="32"/>
    </row>
    <row r="74" spans="1:11" s="33" customFormat="1" ht="11.25" customHeight="1">
      <c r="A74" s="35" t="s">
        <v>58</v>
      </c>
      <c r="B74" s="29"/>
      <c r="C74" s="30">
        <v>8075</v>
      </c>
      <c r="D74" s="30">
        <v>8807</v>
      </c>
      <c r="E74" s="30">
        <v>8723</v>
      </c>
      <c r="F74" s="31"/>
      <c r="G74" s="31"/>
      <c r="H74" s="120">
        <v>12.93</v>
      </c>
      <c r="I74" s="120">
        <v>12.99</v>
      </c>
      <c r="J74" s="120">
        <v>14.829</v>
      </c>
      <c r="K74" s="32"/>
    </row>
    <row r="75" spans="1:11" s="33" customFormat="1" ht="11.25" customHeight="1">
      <c r="A75" s="35" t="s">
        <v>59</v>
      </c>
      <c r="B75" s="29"/>
      <c r="C75" s="30">
        <v>37997</v>
      </c>
      <c r="D75" s="30">
        <v>33900.804096403765</v>
      </c>
      <c r="E75" s="30">
        <v>34039</v>
      </c>
      <c r="F75" s="31"/>
      <c r="G75" s="31"/>
      <c r="H75" s="120">
        <v>26.473</v>
      </c>
      <c r="I75" s="120">
        <v>33.5691379836552</v>
      </c>
      <c r="J75" s="120"/>
      <c r="K75" s="32"/>
    </row>
    <row r="76" spans="1:11" s="33" customFormat="1" ht="11.25" customHeight="1">
      <c r="A76" s="35" t="s">
        <v>60</v>
      </c>
      <c r="B76" s="29"/>
      <c r="C76" s="30">
        <v>1183</v>
      </c>
      <c r="D76" s="30">
        <v>830</v>
      </c>
      <c r="E76" s="30">
        <v>800</v>
      </c>
      <c r="F76" s="31"/>
      <c r="G76" s="31"/>
      <c r="H76" s="120">
        <v>2.958</v>
      </c>
      <c r="I76" s="120">
        <v>2.739</v>
      </c>
      <c r="J76" s="120">
        <v>2.64</v>
      </c>
      <c r="K76" s="32"/>
    </row>
    <row r="77" spans="1:11" s="33" customFormat="1" ht="11.25" customHeight="1">
      <c r="A77" s="35" t="s">
        <v>61</v>
      </c>
      <c r="B77" s="29"/>
      <c r="C77" s="30">
        <v>4950</v>
      </c>
      <c r="D77" s="30">
        <v>2763</v>
      </c>
      <c r="E77" s="30">
        <v>3000</v>
      </c>
      <c r="F77" s="31"/>
      <c r="G77" s="31"/>
      <c r="H77" s="120">
        <v>14.6</v>
      </c>
      <c r="I77" s="120">
        <v>5.633</v>
      </c>
      <c r="J77" s="120">
        <v>5.01</v>
      </c>
      <c r="K77" s="32"/>
    </row>
    <row r="78" spans="1:11" s="33" customFormat="1" ht="11.25" customHeight="1">
      <c r="A78" s="35" t="s">
        <v>62</v>
      </c>
      <c r="B78" s="29"/>
      <c r="C78" s="30">
        <v>1477</v>
      </c>
      <c r="D78" s="30">
        <v>2300</v>
      </c>
      <c r="E78" s="30">
        <v>2300</v>
      </c>
      <c r="F78" s="31"/>
      <c r="G78" s="31"/>
      <c r="H78" s="120">
        <v>3.831</v>
      </c>
      <c r="I78" s="120">
        <v>5.405</v>
      </c>
      <c r="J78" s="120">
        <v>5.405</v>
      </c>
      <c r="K78" s="32"/>
    </row>
    <row r="79" spans="1:11" s="33" customFormat="1" ht="11.25" customHeight="1">
      <c r="A79" s="35" t="s">
        <v>63</v>
      </c>
      <c r="B79" s="29"/>
      <c r="C79" s="30">
        <v>425</v>
      </c>
      <c r="D79" s="30">
        <v>499</v>
      </c>
      <c r="E79" s="30">
        <v>524</v>
      </c>
      <c r="F79" s="31"/>
      <c r="G79" s="31"/>
      <c r="H79" s="120">
        <v>1.134</v>
      </c>
      <c r="I79" s="120">
        <v>1.577</v>
      </c>
      <c r="J79" s="120">
        <v>1.724</v>
      </c>
      <c r="K79" s="32"/>
    </row>
    <row r="80" spans="1:11" s="42" customFormat="1" ht="11.25" customHeight="1">
      <c r="A80" s="43" t="s">
        <v>64</v>
      </c>
      <c r="B80" s="37"/>
      <c r="C80" s="38">
        <v>72116</v>
      </c>
      <c r="D80" s="38">
        <v>64626.804096403765</v>
      </c>
      <c r="E80" s="38">
        <v>65191</v>
      </c>
      <c r="F80" s="39">
        <f>IF(D80&gt;0,100*E80/D80,0)</f>
        <v>100.87300604058127</v>
      </c>
      <c r="G80" s="40"/>
      <c r="H80" s="121">
        <v>97.94299999999998</v>
      </c>
      <c r="I80" s="122">
        <v>79.39013798365521</v>
      </c>
      <c r="J80" s="12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0"/>
      <c r="I81" s="120"/>
      <c r="J81" s="120"/>
      <c r="K81" s="32"/>
    </row>
    <row r="82" spans="1:11" s="33" customFormat="1" ht="11.25" customHeight="1">
      <c r="A82" s="35" t="s">
        <v>65</v>
      </c>
      <c r="B82" s="29"/>
      <c r="C82" s="30">
        <v>64</v>
      </c>
      <c r="D82" s="30">
        <v>64</v>
      </c>
      <c r="E82" s="30"/>
      <c r="F82" s="31"/>
      <c r="G82" s="31"/>
      <c r="H82" s="120">
        <v>0.096</v>
      </c>
      <c r="I82" s="120">
        <v>0.096</v>
      </c>
      <c r="J82" s="120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20"/>
      <c r="I83" s="120"/>
      <c r="J83" s="120"/>
      <c r="K83" s="32"/>
    </row>
    <row r="84" spans="1:11" s="42" customFormat="1" ht="11.25" customHeight="1">
      <c r="A84" s="36" t="s">
        <v>67</v>
      </c>
      <c r="B84" s="37"/>
      <c r="C84" s="38">
        <v>64</v>
      </c>
      <c r="D84" s="38">
        <v>64</v>
      </c>
      <c r="E84" s="38"/>
      <c r="F84" s="39"/>
      <c r="G84" s="40"/>
      <c r="H84" s="121">
        <v>0.096</v>
      </c>
      <c r="I84" s="122">
        <v>0.096</v>
      </c>
      <c r="J84" s="12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0"/>
      <c r="I85" s="120"/>
      <c r="J85" s="12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3"/>
      <c r="I86" s="124"/>
      <c r="J86" s="124"/>
      <c r="K86" s="50"/>
    </row>
    <row r="87" spans="1:11" s="42" customFormat="1" ht="11.25" customHeight="1">
      <c r="A87" s="51" t="s">
        <v>68</v>
      </c>
      <c r="B87" s="52"/>
      <c r="C87" s="53">
        <v>368434</v>
      </c>
      <c r="D87" s="53">
        <v>304461.80409640376</v>
      </c>
      <c r="E87" s="53">
        <v>292044.82499999995</v>
      </c>
      <c r="F87" s="54">
        <f>IF(D87&gt;0,100*E87/D87,0)</f>
        <v>95.92166277367517</v>
      </c>
      <c r="G87" s="40"/>
      <c r="H87" s="125">
        <v>809.3</v>
      </c>
      <c r="I87" s="126">
        <v>808.4203088265292</v>
      </c>
      <c r="J87" s="12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3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zoomScale="90" zoomScaleNormal="90" zoomScalePageLayoutView="0" workbookViewId="0" topLeftCell="A43">
      <selection activeCell="K82" sqref="K8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200" t="s">
        <v>70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4" t="s">
        <v>3</v>
      </c>
      <c r="D4" s="195"/>
      <c r="E4" s="195"/>
      <c r="F4" s="196"/>
      <c r="G4" s="9"/>
      <c r="H4" s="197" t="s">
        <v>4</v>
      </c>
      <c r="I4" s="198"/>
      <c r="J4" s="198"/>
      <c r="K4" s="19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254</v>
      </c>
      <c r="D7" s="21" t="s">
        <v>7</v>
      </c>
      <c r="E7" s="21">
        <v>2</v>
      </c>
      <c r="F7" s="22" t="str">
        <f>CONCATENATE(D6,"=100")</f>
        <v>2016=100</v>
      </c>
      <c r="G7" s="23"/>
      <c r="H7" s="20" t="s">
        <v>254</v>
      </c>
      <c r="I7" s="21" t="s">
        <v>7</v>
      </c>
      <c r="J7" s="21">
        <v>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57</v>
      </c>
      <c r="D9" s="30">
        <v>48</v>
      </c>
      <c r="E9" s="30">
        <v>128</v>
      </c>
      <c r="F9" s="31"/>
      <c r="G9" s="31"/>
      <c r="H9" s="120">
        <v>0.15</v>
      </c>
      <c r="I9" s="120">
        <v>0.125</v>
      </c>
      <c r="J9" s="120">
        <v>0.236</v>
      </c>
      <c r="K9" s="32"/>
    </row>
    <row r="10" spans="1:11" s="33" customFormat="1" ht="11.25" customHeight="1">
      <c r="A10" s="35" t="s">
        <v>9</v>
      </c>
      <c r="B10" s="29"/>
      <c r="C10" s="30">
        <v>244</v>
      </c>
      <c r="D10" s="30">
        <v>190</v>
      </c>
      <c r="E10" s="30">
        <v>32</v>
      </c>
      <c r="F10" s="31"/>
      <c r="G10" s="31"/>
      <c r="H10" s="120">
        <v>0.493</v>
      </c>
      <c r="I10" s="120">
        <v>0.383</v>
      </c>
      <c r="J10" s="120">
        <v>0.065</v>
      </c>
      <c r="K10" s="32"/>
    </row>
    <row r="11" spans="1:11" s="33" customFormat="1" ht="11.25" customHeight="1">
      <c r="A11" s="28" t="s">
        <v>10</v>
      </c>
      <c r="B11" s="29"/>
      <c r="C11" s="30">
        <v>317</v>
      </c>
      <c r="D11" s="30">
        <v>313</v>
      </c>
      <c r="E11" s="30">
        <v>256</v>
      </c>
      <c r="F11" s="31"/>
      <c r="G11" s="31"/>
      <c r="H11" s="120">
        <v>0.637</v>
      </c>
      <c r="I11" s="120">
        <v>0.633</v>
      </c>
      <c r="J11" s="120">
        <v>0.541</v>
      </c>
      <c r="K11" s="32"/>
    </row>
    <row r="12" spans="1:11" s="33" customFormat="1" ht="11.25" customHeight="1">
      <c r="A12" s="35" t="s">
        <v>11</v>
      </c>
      <c r="B12" s="29"/>
      <c r="C12" s="30">
        <v>1</v>
      </c>
      <c r="D12" s="30">
        <v>2</v>
      </c>
      <c r="E12" s="30">
        <v>4</v>
      </c>
      <c r="F12" s="31"/>
      <c r="G12" s="31"/>
      <c r="H12" s="120">
        <v>0.003</v>
      </c>
      <c r="I12" s="120">
        <v>0.006</v>
      </c>
      <c r="J12" s="120">
        <v>0.008</v>
      </c>
      <c r="K12" s="32"/>
    </row>
    <row r="13" spans="1:11" s="42" customFormat="1" ht="11.25" customHeight="1">
      <c r="A13" s="36" t="s">
        <v>12</v>
      </c>
      <c r="B13" s="37"/>
      <c r="C13" s="38">
        <v>619</v>
      </c>
      <c r="D13" s="38">
        <v>553</v>
      </c>
      <c r="E13" s="38">
        <v>420</v>
      </c>
      <c r="F13" s="39">
        <f>IF(D13&gt;0,100*E13/D13,0)</f>
        <v>75.9493670886076</v>
      </c>
      <c r="G13" s="40"/>
      <c r="H13" s="121">
        <v>1.283</v>
      </c>
      <c r="I13" s="122">
        <v>1.147</v>
      </c>
      <c r="J13" s="122">
        <v>0.85</v>
      </c>
      <c r="K13" s="41">
        <f>IF(I13&gt;0,100*J13/I13,0)</f>
        <v>74.10636442894507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0"/>
      <c r="I14" s="120"/>
      <c r="J14" s="120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1"/>
      <c r="I15" s="122"/>
      <c r="J15" s="12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0"/>
      <c r="I16" s="120"/>
      <c r="J16" s="120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1"/>
      <c r="I17" s="122"/>
      <c r="J17" s="12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0"/>
      <c r="I18" s="120"/>
      <c r="J18" s="120"/>
      <c r="K18" s="32"/>
    </row>
    <row r="19" spans="1:11" s="33" customFormat="1" ht="11.25" customHeight="1">
      <c r="A19" s="28" t="s">
        <v>15</v>
      </c>
      <c r="B19" s="29"/>
      <c r="C19" s="30">
        <v>14097</v>
      </c>
      <c r="D19" s="30">
        <v>13345</v>
      </c>
      <c r="E19" s="30">
        <v>13345</v>
      </c>
      <c r="F19" s="31"/>
      <c r="G19" s="31"/>
      <c r="H19" s="120">
        <v>59.207</v>
      </c>
      <c r="I19" s="120">
        <v>84.741</v>
      </c>
      <c r="J19" s="120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0"/>
      <c r="I20" s="120"/>
      <c r="J20" s="120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0"/>
      <c r="I21" s="120"/>
      <c r="J21" s="120"/>
      <c r="K21" s="32"/>
    </row>
    <row r="22" spans="1:11" s="42" customFormat="1" ht="11.25" customHeight="1">
      <c r="A22" s="36" t="s">
        <v>18</v>
      </c>
      <c r="B22" s="37"/>
      <c r="C22" s="38">
        <v>14097</v>
      </c>
      <c r="D22" s="38">
        <v>13345</v>
      </c>
      <c r="E22" s="38">
        <v>13345</v>
      </c>
      <c r="F22" s="39">
        <f>IF(D22&gt;0,100*E22/D22,0)</f>
        <v>100</v>
      </c>
      <c r="G22" s="40"/>
      <c r="H22" s="121">
        <v>59.207</v>
      </c>
      <c r="I22" s="122">
        <v>84.741</v>
      </c>
      <c r="J22" s="12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0"/>
      <c r="I23" s="120"/>
      <c r="J23" s="120"/>
      <c r="K23" s="32"/>
    </row>
    <row r="24" spans="1:11" s="42" customFormat="1" ht="11.25" customHeight="1">
      <c r="A24" s="36" t="s">
        <v>19</v>
      </c>
      <c r="B24" s="37"/>
      <c r="C24" s="38">
        <v>85501</v>
      </c>
      <c r="D24" s="38">
        <v>83380</v>
      </c>
      <c r="E24" s="38">
        <v>86000</v>
      </c>
      <c r="F24" s="39">
        <f>IF(D24&gt;0,100*E24/D24,0)</f>
        <v>103.14224034540658</v>
      </c>
      <c r="G24" s="40"/>
      <c r="H24" s="121">
        <v>314.121</v>
      </c>
      <c r="I24" s="122">
        <v>397.768</v>
      </c>
      <c r="J24" s="12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0"/>
      <c r="I25" s="120"/>
      <c r="J25" s="120"/>
      <c r="K25" s="32"/>
    </row>
    <row r="26" spans="1:11" s="42" customFormat="1" ht="11.25" customHeight="1">
      <c r="A26" s="36" t="s">
        <v>20</v>
      </c>
      <c r="B26" s="37"/>
      <c r="C26" s="38">
        <v>18677</v>
      </c>
      <c r="D26" s="38">
        <v>17600</v>
      </c>
      <c r="E26" s="38">
        <v>18500</v>
      </c>
      <c r="F26" s="39">
        <f>IF(D26&gt;0,100*E26/D26,0)</f>
        <v>105.11363636363636</v>
      </c>
      <c r="G26" s="40"/>
      <c r="H26" s="121">
        <v>65.581</v>
      </c>
      <c r="I26" s="122">
        <v>90</v>
      </c>
      <c r="J26" s="122">
        <v>68.5</v>
      </c>
      <c r="K26" s="41">
        <f>IF(I26&gt;0,100*J26/I26,0)</f>
        <v>76.11111111111111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0"/>
      <c r="I27" s="120"/>
      <c r="J27" s="120"/>
      <c r="K27" s="32"/>
    </row>
    <row r="28" spans="1:11" s="33" customFormat="1" ht="11.25" customHeight="1">
      <c r="A28" s="35" t="s">
        <v>21</v>
      </c>
      <c r="B28" s="29"/>
      <c r="C28" s="30">
        <v>173593</v>
      </c>
      <c r="D28" s="30">
        <v>186384</v>
      </c>
      <c r="E28" s="30">
        <v>179384</v>
      </c>
      <c r="F28" s="31"/>
      <c r="G28" s="31"/>
      <c r="H28" s="120">
        <v>577.271</v>
      </c>
      <c r="I28" s="120">
        <v>857.273</v>
      </c>
      <c r="J28" s="120">
        <v>534.696</v>
      </c>
      <c r="K28" s="32"/>
    </row>
    <row r="29" spans="1:11" s="33" customFormat="1" ht="11.25" customHeight="1">
      <c r="A29" s="35" t="s">
        <v>22</v>
      </c>
      <c r="B29" s="29"/>
      <c r="C29" s="30">
        <v>101668</v>
      </c>
      <c r="D29" s="30">
        <v>84323</v>
      </c>
      <c r="E29" s="30">
        <v>84323</v>
      </c>
      <c r="F29" s="31"/>
      <c r="G29" s="31"/>
      <c r="H29" s="120">
        <v>174.024</v>
      </c>
      <c r="I29" s="120">
        <v>214.703</v>
      </c>
      <c r="J29" s="120">
        <v>228.357</v>
      </c>
      <c r="K29" s="32"/>
    </row>
    <row r="30" spans="1:11" s="33" customFormat="1" ht="11.25" customHeight="1">
      <c r="A30" s="35" t="s">
        <v>23</v>
      </c>
      <c r="B30" s="29"/>
      <c r="C30" s="30">
        <v>144596</v>
      </c>
      <c r="D30" s="30">
        <v>153339</v>
      </c>
      <c r="E30" s="30">
        <v>153339</v>
      </c>
      <c r="F30" s="31"/>
      <c r="G30" s="31"/>
      <c r="H30" s="120">
        <v>354.894</v>
      </c>
      <c r="I30" s="120">
        <v>518.059</v>
      </c>
      <c r="J30" s="120">
        <v>473.57</v>
      </c>
      <c r="K30" s="32"/>
    </row>
    <row r="31" spans="1:11" s="42" customFormat="1" ht="11.25" customHeight="1">
      <c r="A31" s="43" t="s">
        <v>24</v>
      </c>
      <c r="B31" s="37"/>
      <c r="C31" s="38">
        <v>419857</v>
      </c>
      <c r="D31" s="38">
        <v>424046</v>
      </c>
      <c r="E31" s="38">
        <v>417046</v>
      </c>
      <c r="F31" s="39">
        <f>IF(D31&gt;0,100*E31/D31,0)</f>
        <v>98.34923569612731</v>
      </c>
      <c r="G31" s="40"/>
      <c r="H31" s="121">
        <v>1106.1889999999999</v>
      </c>
      <c r="I31" s="122">
        <v>1590.035</v>
      </c>
      <c r="J31" s="122">
        <v>1236.623</v>
      </c>
      <c r="K31" s="41">
        <f>IF(I31&gt;0,100*J31/I31,0)</f>
        <v>77.77331945523211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0"/>
      <c r="I32" s="120"/>
      <c r="J32" s="120"/>
      <c r="K32" s="32"/>
    </row>
    <row r="33" spans="1:11" s="33" customFormat="1" ht="11.25" customHeight="1">
      <c r="A33" s="35" t="s">
        <v>25</v>
      </c>
      <c r="B33" s="29"/>
      <c r="C33" s="30">
        <v>36957</v>
      </c>
      <c r="D33" s="30">
        <v>36500</v>
      </c>
      <c r="E33" s="30">
        <v>36650</v>
      </c>
      <c r="F33" s="31"/>
      <c r="G33" s="31"/>
      <c r="H33" s="120">
        <v>83.642</v>
      </c>
      <c r="I33" s="120">
        <v>163</v>
      </c>
      <c r="J33" s="120"/>
      <c r="K33" s="32"/>
    </row>
    <row r="34" spans="1:11" s="33" customFormat="1" ht="11.25" customHeight="1">
      <c r="A34" s="35" t="s">
        <v>26</v>
      </c>
      <c r="B34" s="29"/>
      <c r="C34" s="30">
        <v>19292</v>
      </c>
      <c r="D34" s="30">
        <v>19315</v>
      </c>
      <c r="E34" s="30">
        <v>18800</v>
      </c>
      <c r="F34" s="31"/>
      <c r="G34" s="31"/>
      <c r="H34" s="120">
        <v>72.236</v>
      </c>
      <c r="I34" s="120">
        <v>80.05</v>
      </c>
      <c r="J34" s="120"/>
      <c r="K34" s="32"/>
    </row>
    <row r="35" spans="1:11" s="33" customFormat="1" ht="11.25" customHeight="1">
      <c r="A35" s="35" t="s">
        <v>27</v>
      </c>
      <c r="B35" s="29"/>
      <c r="C35" s="30">
        <v>91360</v>
      </c>
      <c r="D35" s="30">
        <v>100000</v>
      </c>
      <c r="E35" s="30">
        <v>100000</v>
      </c>
      <c r="F35" s="31"/>
      <c r="G35" s="31"/>
      <c r="H35" s="120">
        <v>243.071</v>
      </c>
      <c r="I35" s="120">
        <v>371.5</v>
      </c>
      <c r="J35" s="120">
        <v>372</v>
      </c>
      <c r="K35" s="32"/>
    </row>
    <row r="36" spans="1:11" s="33" customFormat="1" ht="11.25" customHeight="1">
      <c r="A36" s="35" t="s">
        <v>28</v>
      </c>
      <c r="B36" s="29"/>
      <c r="C36" s="30">
        <v>15121</v>
      </c>
      <c r="D36" s="30">
        <v>14480</v>
      </c>
      <c r="E36" s="30">
        <v>14480</v>
      </c>
      <c r="F36" s="31"/>
      <c r="G36" s="31"/>
      <c r="H36" s="120">
        <v>39.308</v>
      </c>
      <c r="I36" s="120">
        <v>57.92</v>
      </c>
      <c r="J36" s="120">
        <v>57.92</v>
      </c>
      <c r="K36" s="32"/>
    </row>
    <row r="37" spans="1:11" s="42" customFormat="1" ht="11.25" customHeight="1">
      <c r="A37" s="36" t="s">
        <v>29</v>
      </c>
      <c r="B37" s="37"/>
      <c r="C37" s="38">
        <v>162730</v>
      </c>
      <c r="D37" s="38">
        <v>170295</v>
      </c>
      <c r="E37" s="38">
        <v>169930</v>
      </c>
      <c r="F37" s="39">
        <f>IF(D37&gt;0,100*E37/D37,0)</f>
        <v>99.78566605008955</v>
      </c>
      <c r="G37" s="40"/>
      <c r="H37" s="121">
        <v>438.25699999999995</v>
      </c>
      <c r="I37" s="122">
        <v>672.47</v>
      </c>
      <c r="J37" s="12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0"/>
      <c r="I38" s="120"/>
      <c r="J38" s="120"/>
      <c r="K38" s="32"/>
    </row>
    <row r="39" spans="1:11" s="42" customFormat="1" ht="11.25" customHeight="1">
      <c r="A39" s="36" t="s">
        <v>30</v>
      </c>
      <c r="B39" s="37"/>
      <c r="C39" s="38">
        <v>7644</v>
      </c>
      <c r="D39" s="38">
        <v>7655</v>
      </c>
      <c r="E39" s="38">
        <v>8540</v>
      </c>
      <c r="F39" s="39">
        <f>IF(D39&gt;0,100*E39/D39,0)</f>
        <v>111.56107119529719</v>
      </c>
      <c r="G39" s="40"/>
      <c r="H39" s="121">
        <v>12.353</v>
      </c>
      <c r="I39" s="122">
        <v>12.3</v>
      </c>
      <c r="J39" s="122">
        <v>13.665</v>
      </c>
      <c r="K39" s="41">
        <f>IF(I39&gt;0,100*J39/I39,0)</f>
        <v>111.09756097560975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0"/>
      <c r="I40" s="120"/>
      <c r="J40" s="120"/>
      <c r="K40" s="32"/>
    </row>
    <row r="41" spans="1:11" s="33" customFormat="1" ht="11.25" customHeight="1">
      <c r="A41" s="28" t="s">
        <v>31</v>
      </c>
      <c r="B41" s="29"/>
      <c r="C41" s="30">
        <v>36726</v>
      </c>
      <c r="D41" s="30">
        <v>40315</v>
      </c>
      <c r="E41" s="30">
        <v>39520</v>
      </c>
      <c r="F41" s="31"/>
      <c r="G41" s="31"/>
      <c r="H41" s="120">
        <v>95.469</v>
      </c>
      <c r="I41" s="120">
        <v>131.727</v>
      </c>
      <c r="J41" s="120">
        <v>96.625</v>
      </c>
      <c r="K41" s="32"/>
    </row>
    <row r="42" spans="1:11" s="33" customFormat="1" ht="11.25" customHeight="1">
      <c r="A42" s="35" t="s">
        <v>32</v>
      </c>
      <c r="B42" s="29"/>
      <c r="C42" s="30">
        <v>149325</v>
      </c>
      <c r="D42" s="30">
        <v>139996</v>
      </c>
      <c r="E42" s="30">
        <v>140000</v>
      </c>
      <c r="F42" s="31"/>
      <c r="G42" s="31"/>
      <c r="H42" s="120">
        <v>486.046</v>
      </c>
      <c r="I42" s="120">
        <v>612.774</v>
      </c>
      <c r="J42" s="120">
        <v>538</v>
      </c>
      <c r="K42" s="32"/>
    </row>
    <row r="43" spans="1:11" s="33" customFormat="1" ht="11.25" customHeight="1">
      <c r="A43" s="35" t="s">
        <v>33</v>
      </c>
      <c r="B43" s="29"/>
      <c r="C43" s="30">
        <v>17839</v>
      </c>
      <c r="D43" s="30">
        <v>18266</v>
      </c>
      <c r="E43" s="30">
        <v>18000</v>
      </c>
      <c r="F43" s="31"/>
      <c r="G43" s="31"/>
      <c r="H43" s="120">
        <v>58.589</v>
      </c>
      <c r="I43" s="120">
        <v>77.336</v>
      </c>
      <c r="J43" s="120">
        <v>58.4</v>
      </c>
      <c r="K43" s="32"/>
    </row>
    <row r="44" spans="1:11" s="33" customFormat="1" ht="11.25" customHeight="1">
      <c r="A44" s="35" t="s">
        <v>34</v>
      </c>
      <c r="B44" s="29"/>
      <c r="C44" s="30">
        <v>113339</v>
      </c>
      <c r="D44" s="30">
        <v>114456</v>
      </c>
      <c r="E44" s="30">
        <v>111000</v>
      </c>
      <c r="F44" s="31"/>
      <c r="G44" s="31"/>
      <c r="H44" s="120">
        <v>347.809</v>
      </c>
      <c r="I44" s="120">
        <v>525.995</v>
      </c>
      <c r="J44" s="120">
        <v>320.4</v>
      </c>
      <c r="K44" s="32"/>
    </row>
    <row r="45" spans="1:11" s="33" customFormat="1" ht="11.25" customHeight="1">
      <c r="A45" s="35" t="s">
        <v>35</v>
      </c>
      <c r="B45" s="29"/>
      <c r="C45" s="30">
        <v>33813</v>
      </c>
      <c r="D45" s="30">
        <v>36981</v>
      </c>
      <c r="E45" s="30">
        <v>38000</v>
      </c>
      <c r="F45" s="31"/>
      <c r="G45" s="31"/>
      <c r="H45" s="120">
        <v>89.544</v>
      </c>
      <c r="I45" s="120">
        <v>143.006</v>
      </c>
      <c r="J45" s="120">
        <v>111.2</v>
      </c>
      <c r="K45" s="32"/>
    </row>
    <row r="46" spans="1:11" s="33" customFormat="1" ht="11.25" customHeight="1">
      <c r="A46" s="35" t="s">
        <v>36</v>
      </c>
      <c r="B46" s="29"/>
      <c r="C46" s="30">
        <v>60448</v>
      </c>
      <c r="D46" s="30">
        <v>56922</v>
      </c>
      <c r="E46" s="30">
        <v>58000</v>
      </c>
      <c r="F46" s="31"/>
      <c r="G46" s="31"/>
      <c r="H46" s="120">
        <v>149.948</v>
      </c>
      <c r="I46" s="120">
        <v>192.289</v>
      </c>
      <c r="J46" s="120">
        <v>156.6</v>
      </c>
      <c r="K46" s="32"/>
    </row>
    <row r="47" spans="1:11" s="33" customFormat="1" ht="11.25" customHeight="1">
      <c r="A47" s="35" t="s">
        <v>37</v>
      </c>
      <c r="B47" s="29"/>
      <c r="C47" s="30">
        <v>94638</v>
      </c>
      <c r="D47" s="30">
        <v>85890</v>
      </c>
      <c r="E47" s="30">
        <v>84000</v>
      </c>
      <c r="F47" s="31"/>
      <c r="G47" s="31"/>
      <c r="H47" s="120">
        <v>262.458</v>
      </c>
      <c r="I47" s="120">
        <v>330.356</v>
      </c>
      <c r="J47" s="120">
        <v>249.2</v>
      </c>
      <c r="K47" s="32"/>
    </row>
    <row r="48" spans="1:11" s="33" customFormat="1" ht="11.25" customHeight="1">
      <c r="A48" s="35" t="s">
        <v>38</v>
      </c>
      <c r="B48" s="29"/>
      <c r="C48" s="30">
        <v>187481</v>
      </c>
      <c r="D48" s="30">
        <v>183885</v>
      </c>
      <c r="E48" s="30">
        <v>184000</v>
      </c>
      <c r="F48" s="31"/>
      <c r="G48" s="31"/>
      <c r="H48" s="120">
        <v>525.076</v>
      </c>
      <c r="I48" s="120">
        <v>833.916</v>
      </c>
      <c r="J48" s="120">
        <v>515.2</v>
      </c>
      <c r="K48" s="32"/>
    </row>
    <row r="49" spans="1:11" s="33" customFormat="1" ht="11.25" customHeight="1">
      <c r="A49" s="35" t="s">
        <v>39</v>
      </c>
      <c r="B49" s="29"/>
      <c r="C49" s="30">
        <v>45185</v>
      </c>
      <c r="D49" s="30">
        <v>46966</v>
      </c>
      <c r="E49" s="30">
        <v>46900</v>
      </c>
      <c r="F49" s="31"/>
      <c r="G49" s="31"/>
      <c r="H49" s="120">
        <v>118.41</v>
      </c>
      <c r="I49" s="120">
        <v>203.615</v>
      </c>
      <c r="J49" s="120">
        <v>136.24</v>
      </c>
      <c r="K49" s="32"/>
    </row>
    <row r="50" spans="1:11" s="42" customFormat="1" ht="11.25" customHeight="1">
      <c r="A50" s="43" t="s">
        <v>40</v>
      </c>
      <c r="B50" s="37"/>
      <c r="C50" s="38">
        <v>738794</v>
      </c>
      <c r="D50" s="38">
        <v>723677</v>
      </c>
      <c r="E50" s="38">
        <v>719420</v>
      </c>
      <c r="F50" s="39">
        <f>IF(D50&gt;0,100*E50/D50,0)</f>
        <v>99.41175413893215</v>
      </c>
      <c r="G50" s="40"/>
      <c r="H50" s="121">
        <v>2133.349</v>
      </c>
      <c r="I50" s="122">
        <v>3051.014</v>
      </c>
      <c r="J50" s="122">
        <v>2181.865</v>
      </c>
      <c r="K50" s="41">
        <f>IF(I50&gt;0,100*J50/I50,0)</f>
        <v>71.51278230778357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0"/>
      <c r="I51" s="120"/>
      <c r="J51" s="120"/>
      <c r="K51" s="32"/>
    </row>
    <row r="52" spans="1:11" s="42" customFormat="1" ht="11.25" customHeight="1">
      <c r="A52" s="36" t="s">
        <v>41</v>
      </c>
      <c r="B52" s="37"/>
      <c r="C52" s="38">
        <v>36515</v>
      </c>
      <c r="D52" s="38">
        <v>36515</v>
      </c>
      <c r="E52" s="38">
        <v>36515</v>
      </c>
      <c r="F52" s="39">
        <f>IF(D52&gt;0,100*E52/D52,0)</f>
        <v>100</v>
      </c>
      <c r="G52" s="40"/>
      <c r="H52" s="121">
        <v>78.712</v>
      </c>
      <c r="I52" s="122">
        <v>78.712</v>
      </c>
      <c r="J52" s="122">
        <v>78.712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0"/>
      <c r="I53" s="120"/>
      <c r="J53" s="120"/>
      <c r="K53" s="32"/>
    </row>
    <row r="54" spans="1:11" s="33" customFormat="1" ht="11.25" customHeight="1">
      <c r="A54" s="35" t="s">
        <v>42</v>
      </c>
      <c r="B54" s="29"/>
      <c r="C54" s="30">
        <v>121592</v>
      </c>
      <c r="D54" s="30">
        <v>110000</v>
      </c>
      <c r="E54" s="30">
        <v>107700</v>
      </c>
      <c r="F54" s="31"/>
      <c r="G54" s="31"/>
      <c r="H54" s="120">
        <v>252.07</v>
      </c>
      <c r="I54" s="120">
        <v>353.719</v>
      </c>
      <c r="J54" s="120">
        <v>288.78</v>
      </c>
      <c r="K54" s="32"/>
    </row>
    <row r="55" spans="1:11" s="33" customFormat="1" ht="11.25" customHeight="1">
      <c r="A55" s="35" t="s">
        <v>43</v>
      </c>
      <c r="B55" s="29"/>
      <c r="C55" s="30">
        <v>85466</v>
      </c>
      <c r="D55" s="30">
        <v>104700</v>
      </c>
      <c r="E55" s="30">
        <v>105560</v>
      </c>
      <c r="F55" s="31"/>
      <c r="G55" s="31"/>
      <c r="H55" s="120">
        <v>200.401</v>
      </c>
      <c r="I55" s="120">
        <v>298.081</v>
      </c>
      <c r="J55" s="120">
        <v>232.3</v>
      </c>
      <c r="K55" s="32"/>
    </row>
    <row r="56" spans="1:11" s="33" customFormat="1" ht="11.25" customHeight="1">
      <c r="A56" s="35" t="s">
        <v>44</v>
      </c>
      <c r="B56" s="29"/>
      <c r="C56" s="30">
        <v>179600</v>
      </c>
      <c r="D56" s="30">
        <v>226000</v>
      </c>
      <c r="E56" s="30">
        <v>240000</v>
      </c>
      <c r="F56" s="31"/>
      <c r="G56" s="31"/>
      <c r="H56" s="120">
        <v>605.198</v>
      </c>
      <c r="I56" s="120">
        <v>675</v>
      </c>
      <c r="J56" s="120">
        <v>768</v>
      </c>
      <c r="K56" s="32"/>
    </row>
    <row r="57" spans="1:11" s="33" customFormat="1" ht="11.25" customHeight="1">
      <c r="A57" s="35" t="s">
        <v>45</v>
      </c>
      <c r="B57" s="29"/>
      <c r="C57" s="30">
        <v>82763</v>
      </c>
      <c r="D57" s="30">
        <v>78003</v>
      </c>
      <c r="E57" s="30">
        <v>78003</v>
      </c>
      <c r="F57" s="31"/>
      <c r="G57" s="31"/>
      <c r="H57" s="120">
        <v>143.037</v>
      </c>
      <c r="I57" s="120">
        <v>390.015</v>
      </c>
      <c r="J57" s="120">
        <v>390.015</v>
      </c>
      <c r="K57" s="32"/>
    </row>
    <row r="58" spans="1:11" s="33" customFormat="1" ht="11.25" customHeight="1">
      <c r="A58" s="35" t="s">
        <v>46</v>
      </c>
      <c r="B58" s="29"/>
      <c r="C58" s="30">
        <v>145231</v>
      </c>
      <c r="D58" s="30">
        <v>142006</v>
      </c>
      <c r="E58" s="30">
        <v>142006</v>
      </c>
      <c r="F58" s="31"/>
      <c r="G58" s="31"/>
      <c r="H58" s="120">
        <v>229.132</v>
      </c>
      <c r="I58" s="120">
        <v>545.794</v>
      </c>
      <c r="J58" s="120">
        <v>318.585</v>
      </c>
      <c r="K58" s="32"/>
    </row>
    <row r="59" spans="1:11" s="42" customFormat="1" ht="11.25" customHeight="1">
      <c r="A59" s="36" t="s">
        <v>47</v>
      </c>
      <c r="B59" s="37"/>
      <c r="C59" s="38">
        <v>614652</v>
      </c>
      <c r="D59" s="38">
        <v>660709</v>
      </c>
      <c r="E59" s="38">
        <v>673269</v>
      </c>
      <c r="F59" s="39">
        <f>IF(D59&gt;0,100*E59/D59,0)</f>
        <v>101.90098818087841</v>
      </c>
      <c r="G59" s="40"/>
      <c r="H59" s="121">
        <v>1429.838</v>
      </c>
      <c r="I59" s="122">
        <v>2262.609</v>
      </c>
      <c r="J59" s="122">
        <v>1997.68</v>
      </c>
      <c r="K59" s="41">
        <f>IF(I59&gt;0,100*J59/I59,0)</f>
        <v>88.29099504156486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0"/>
      <c r="I60" s="120"/>
      <c r="J60" s="120"/>
      <c r="K60" s="32"/>
    </row>
    <row r="61" spans="1:11" s="33" customFormat="1" ht="11.25" customHeight="1">
      <c r="A61" s="35" t="s">
        <v>48</v>
      </c>
      <c r="B61" s="29"/>
      <c r="C61" s="30">
        <v>2999</v>
      </c>
      <c r="D61" s="30">
        <v>2325</v>
      </c>
      <c r="E61" s="30">
        <v>2530.2750000000005</v>
      </c>
      <c r="F61" s="31"/>
      <c r="G61" s="31"/>
      <c r="H61" s="120">
        <v>4.226</v>
      </c>
      <c r="I61" s="120">
        <v>2.6446875</v>
      </c>
      <c r="J61" s="120">
        <v>5.820375</v>
      </c>
      <c r="K61" s="32"/>
    </row>
    <row r="62" spans="1:11" s="33" customFormat="1" ht="11.25" customHeight="1">
      <c r="A62" s="35" t="s">
        <v>49</v>
      </c>
      <c r="B62" s="29"/>
      <c r="C62" s="30">
        <v>3998</v>
      </c>
      <c r="D62" s="30">
        <v>3319</v>
      </c>
      <c r="E62" s="30">
        <v>3319</v>
      </c>
      <c r="F62" s="31"/>
      <c r="G62" s="31"/>
      <c r="H62" s="120">
        <v>7.669</v>
      </c>
      <c r="I62" s="120">
        <v>5.415</v>
      </c>
      <c r="J62" s="120"/>
      <c r="K62" s="32"/>
    </row>
    <row r="63" spans="1:11" s="33" customFormat="1" ht="11.25" customHeight="1">
      <c r="A63" s="35" t="s">
        <v>50</v>
      </c>
      <c r="B63" s="29"/>
      <c r="C63" s="30">
        <v>8527</v>
      </c>
      <c r="D63" s="30">
        <v>7246</v>
      </c>
      <c r="E63" s="30">
        <v>7316</v>
      </c>
      <c r="F63" s="31"/>
      <c r="G63" s="31"/>
      <c r="H63" s="120">
        <v>11.752</v>
      </c>
      <c r="I63" s="120">
        <v>5.101026356908756</v>
      </c>
      <c r="J63" s="120"/>
      <c r="K63" s="32"/>
    </row>
    <row r="64" spans="1:11" s="42" customFormat="1" ht="11.25" customHeight="1">
      <c r="A64" s="36" t="s">
        <v>51</v>
      </c>
      <c r="B64" s="37"/>
      <c r="C64" s="38">
        <v>15524</v>
      </c>
      <c r="D64" s="38">
        <v>12890</v>
      </c>
      <c r="E64" s="38">
        <v>13165.275000000001</v>
      </c>
      <c r="F64" s="39">
        <f>IF(D64&gt;0,100*E64/D64,0)</f>
        <v>102.13557020946472</v>
      </c>
      <c r="G64" s="40"/>
      <c r="H64" s="121">
        <v>23.647</v>
      </c>
      <c r="I64" s="122">
        <v>13.160713856908755</v>
      </c>
      <c r="J64" s="12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0"/>
      <c r="I65" s="120"/>
      <c r="J65" s="120"/>
      <c r="K65" s="32"/>
    </row>
    <row r="66" spans="1:11" s="42" customFormat="1" ht="11.25" customHeight="1">
      <c r="A66" s="36" t="s">
        <v>52</v>
      </c>
      <c r="B66" s="37"/>
      <c r="C66" s="38">
        <v>17275</v>
      </c>
      <c r="D66" s="38">
        <v>10261</v>
      </c>
      <c r="E66" s="38">
        <v>13121</v>
      </c>
      <c r="F66" s="39">
        <f>IF(D66&gt;0,100*E66/D66,0)</f>
        <v>127.87252704414774</v>
      </c>
      <c r="G66" s="40"/>
      <c r="H66" s="121">
        <v>17.245</v>
      </c>
      <c r="I66" s="122">
        <v>6.351</v>
      </c>
      <c r="J66" s="122">
        <v>14.317</v>
      </c>
      <c r="K66" s="41">
        <f>IF(I66&gt;0,100*J66/I66,0)</f>
        <v>225.42906628877344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0"/>
      <c r="I67" s="120"/>
      <c r="J67" s="120"/>
      <c r="K67" s="32"/>
    </row>
    <row r="68" spans="1:11" s="33" customFormat="1" ht="11.25" customHeight="1">
      <c r="A68" s="35" t="s">
        <v>53</v>
      </c>
      <c r="B68" s="29"/>
      <c r="C68" s="30">
        <v>46990</v>
      </c>
      <c r="D68" s="30">
        <v>54000</v>
      </c>
      <c r="E68" s="30">
        <v>55000</v>
      </c>
      <c r="F68" s="31"/>
      <c r="G68" s="31"/>
      <c r="H68" s="120">
        <v>96.991</v>
      </c>
      <c r="I68" s="120">
        <v>107</v>
      </c>
      <c r="J68" s="120">
        <v>102</v>
      </c>
      <c r="K68" s="32"/>
    </row>
    <row r="69" spans="1:11" s="33" customFormat="1" ht="11.25" customHeight="1">
      <c r="A69" s="35" t="s">
        <v>54</v>
      </c>
      <c r="B69" s="29"/>
      <c r="C69" s="30">
        <v>741</v>
      </c>
      <c r="D69" s="30">
        <v>770</v>
      </c>
      <c r="E69" s="30">
        <v>800</v>
      </c>
      <c r="F69" s="31"/>
      <c r="G69" s="31"/>
      <c r="H69" s="120">
        <v>1.3</v>
      </c>
      <c r="I69" s="120">
        <v>1.2</v>
      </c>
      <c r="J69" s="120">
        <v>1.2</v>
      </c>
      <c r="K69" s="32"/>
    </row>
    <row r="70" spans="1:11" s="42" customFormat="1" ht="11.25" customHeight="1">
      <c r="A70" s="36" t="s">
        <v>55</v>
      </c>
      <c r="B70" s="37"/>
      <c r="C70" s="38">
        <v>47731</v>
      </c>
      <c r="D70" s="38">
        <v>54770</v>
      </c>
      <c r="E70" s="38">
        <v>55800</v>
      </c>
      <c r="F70" s="39">
        <f>IF(D70&gt;0,100*E70/D70,0)</f>
        <v>101.88059156472521</v>
      </c>
      <c r="G70" s="40"/>
      <c r="H70" s="121">
        <v>98.291</v>
      </c>
      <c r="I70" s="122">
        <v>108.2</v>
      </c>
      <c r="J70" s="122">
        <v>103.2</v>
      </c>
      <c r="K70" s="41">
        <f>IF(I70&gt;0,100*J70/I70,0)</f>
        <v>95.37892791127541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0"/>
      <c r="I71" s="120"/>
      <c r="J71" s="120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20"/>
      <c r="I72" s="120"/>
      <c r="J72" s="120"/>
      <c r="K72" s="32"/>
    </row>
    <row r="73" spans="1:11" s="33" customFormat="1" ht="11.25" customHeight="1">
      <c r="A73" s="35" t="s">
        <v>57</v>
      </c>
      <c r="B73" s="29"/>
      <c r="C73" s="30">
        <v>2365</v>
      </c>
      <c r="D73" s="30">
        <v>2000</v>
      </c>
      <c r="E73" s="30">
        <v>2000</v>
      </c>
      <c r="F73" s="31"/>
      <c r="G73" s="31"/>
      <c r="H73" s="120">
        <v>6.404</v>
      </c>
      <c r="I73" s="120">
        <v>5</v>
      </c>
      <c r="J73" s="120">
        <v>5</v>
      </c>
      <c r="K73" s="32"/>
    </row>
    <row r="74" spans="1:11" s="33" customFormat="1" ht="11.25" customHeight="1">
      <c r="A74" s="35" t="s">
        <v>58</v>
      </c>
      <c r="B74" s="29"/>
      <c r="C74" s="30">
        <v>2026</v>
      </c>
      <c r="D74" s="30">
        <v>2202</v>
      </c>
      <c r="E74" s="30">
        <v>2180</v>
      </c>
      <c r="F74" s="31"/>
      <c r="G74" s="31"/>
      <c r="H74" s="120">
        <v>3.064</v>
      </c>
      <c r="I74" s="120">
        <v>3.523</v>
      </c>
      <c r="J74" s="120">
        <v>4.033</v>
      </c>
      <c r="K74" s="32"/>
    </row>
    <row r="75" spans="1:11" s="33" customFormat="1" ht="11.25" customHeight="1">
      <c r="A75" s="35" t="s">
        <v>59</v>
      </c>
      <c r="B75" s="29"/>
      <c r="C75" s="30">
        <v>16441</v>
      </c>
      <c r="D75" s="30">
        <v>14668.867403596238</v>
      </c>
      <c r="E75" s="30">
        <v>12922</v>
      </c>
      <c r="F75" s="31"/>
      <c r="G75" s="31"/>
      <c r="H75" s="120">
        <v>27.228</v>
      </c>
      <c r="I75" s="120">
        <v>32.06865929158884</v>
      </c>
      <c r="J75" s="120">
        <v>28.55762</v>
      </c>
      <c r="K75" s="32"/>
    </row>
    <row r="76" spans="1:11" s="33" customFormat="1" ht="11.25" customHeight="1">
      <c r="A76" s="35" t="s">
        <v>60</v>
      </c>
      <c r="B76" s="29"/>
      <c r="C76" s="30">
        <v>120</v>
      </c>
      <c r="D76" s="30">
        <v>300</v>
      </c>
      <c r="E76" s="30">
        <v>250</v>
      </c>
      <c r="F76" s="31"/>
      <c r="G76" s="31"/>
      <c r="H76" s="120">
        <v>0.42</v>
      </c>
      <c r="I76" s="120">
        <v>1.35</v>
      </c>
      <c r="J76" s="120">
        <v>0.875</v>
      </c>
      <c r="K76" s="32"/>
    </row>
    <row r="77" spans="1:11" s="33" customFormat="1" ht="11.25" customHeight="1">
      <c r="A77" s="35" t="s">
        <v>61</v>
      </c>
      <c r="B77" s="29"/>
      <c r="C77" s="30">
        <v>3300</v>
      </c>
      <c r="D77" s="30">
        <v>4321</v>
      </c>
      <c r="E77" s="30">
        <v>4500</v>
      </c>
      <c r="F77" s="31"/>
      <c r="G77" s="31"/>
      <c r="H77" s="120">
        <v>9.72</v>
      </c>
      <c r="I77" s="120">
        <v>8.809</v>
      </c>
      <c r="J77" s="120">
        <v>7.47</v>
      </c>
      <c r="K77" s="32"/>
    </row>
    <row r="78" spans="1:11" s="33" customFormat="1" ht="11.25" customHeight="1">
      <c r="A78" s="35" t="s">
        <v>62</v>
      </c>
      <c r="B78" s="29"/>
      <c r="C78" s="30">
        <v>11971</v>
      </c>
      <c r="D78" s="30">
        <v>11392</v>
      </c>
      <c r="E78" s="30">
        <v>11392</v>
      </c>
      <c r="F78" s="31"/>
      <c r="G78" s="31"/>
      <c r="H78" s="120">
        <v>30.382</v>
      </c>
      <c r="I78" s="120">
        <v>28.48</v>
      </c>
      <c r="J78" s="120">
        <v>28.43</v>
      </c>
      <c r="K78" s="32"/>
    </row>
    <row r="79" spans="1:11" s="33" customFormat="1" ht="11.25" customHeight="1">
      <c r="A79" s="35" t="s">
        <v>63</v>
      </c>
      <c r="B79" s="29"/>
      <c r="C79" s="30">
        <v>14500</v>
      </c>
      <c r="D79" s="30">
        <v>14484</v>
      </c>
      <c r="E79" s="30">
        <v>14763</v>
      </c>
      <c r="F79" s="31"/>
      <c r="G79" s="31"/>
      <c r="H79" s="120">
        <v>40.358</v>
      </c>
      <c r="I79" s="120">
        <v>33.44</v>
      </c>
      <c r="J79" s="120">
        <v>45.009</v>
      </c>
      <c r="K79" s="32"/>
    </row>
    <row r="80" spans="1:11" s="42" customFormat="1" ht="11.25" customHeight="1">
      <c r="A80" s="43" t="s">
        <v>64</v>
      </c>
      <c r="B80" s="37"/>
      <c r="C80" s="38">
        <v>50723</v>
      </c>
      <c r="D80" s="38">
        <v>49367.86740359624</v>
      </c>
      <c r="E80" s="38">
        <v>48007</v>
      </c>
      <c r="F80" s="39">
        <f>IF(D80&gt;0,100*E80/D80,0)</f>
        <v>97.243414643637</v>
      </c>
      <c r="G80" s="40"/>
      <c r="H80" s="121">
        <v>117.576</v>
      </c>
      <c r="I80" s="122">
        <v>112.67065929158883</v>
      </c>
      <c r="J80" s="122">
        <v>119.37462000000001</v>
      </c>
      <c r="K80" s="41">
        <f>IF(I80&gt;0,100*J80/I80,0)</f>
        <v>105.95005012889958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0"/>
      <c r="I81" s="120"/>
      <c r="J81" s="120"/>
      <c r="K81" s="32"/>
    </row>
    <row r="82" spans="1:11" s="33" customFormat="1" ht="11.25" customHeight="1">
      <c r="A82" s="35" t="s">
        <v>65</v>
      </c>
      <c r="B82" s="29"/>
      <c r="C82" s="30">
        <v>65</v>
      </c>
      <c r="D82" s="30">
        <v>65</v>
      </c>
      <c r="E82" s="30">
        <v>130</v>
      </c>
      <c r="F82" s="31"/>
      <c r="G82" s="31"/>
      <c r="H82" s="120">
        <v>0.098</v>
      </c>
      <c r="I82" s="120">
        <v>0.098</v>
      </c>
      <c r="J82" s="120">
        <v>0.194</v>
      </c>
      <c r="K82" s="32"/>
    </row>
    <row r="83" spans="1:11" s="33" customFormat="1" ht="11.25" customHeight="1">
      <c r="A83" s="35" t="s">
        <v>66</v>
      </c>
      <c r="B83" s="29"/>
      <c r="C83" s="30">
        <v>58</v>
      </c>
      <c r="D83" s="30">
        <v>59</v>
      </c>
      <c r="E83" s="30">
        <v>60</v>
      </c>
      <c r="F83" s="31"/>
      <c r="G83" s="31"/>
      <c r="H83" s="120">
        <v>0.059</v>
      </c>
      <c r="I83" s="120">
        <v>0.06</v>
      </c>
      <c r="J83" s="120"/>
      <c r="K83" s="32"/>
    </row>
    <row r="84" spans="1:11" s="42" customFormat="1" ht="11.25" customHeight="1">
      <c r="A84" s="36" t="s">
        <v>67</v>
      </c>
      <c r="B84" s="37"/>
      <c r="C84" s="38">
        <v>123</v>
      </c>
      <c r="D84" s="38">
        <v>124</v>
      </c>
      <c r="E84" s="38">
        <v>190</v>
      </c>
      <c r="F84" s="39">
        <f>IF(D84&gt;0,100*E84/D84,0)</f>
        <v>153.2258064516129</v>
      </c>
      <c r="G84" s="40"/>
      <c r="H84" s="121">
        <v>0.157</v>
      </c>
      <c r="I84" s="122">
        <v>0.158</v>
      </c>
      <c r="J84" s="12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0"/>
      <c r="I85" s="120"/>
      <c r="J85" s="12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3"/>
      <c r="I86" s="124"/>
      <c r="J86" s="124"/>
      <c r="K86" s="50"/>
    </row>
    <row r="87" spans="1:11" s="42" customFormat="1" ht="11.25" customHeight="1">
      <c r="A87" s="51" t="s">
        <v>68</v>
      </c>
      <c r="B87" s="52"/>
      <c r="C87" s="53">
        <v>2230462</v>
      </c>
      <c r="D87" s="53">
        <v>2265187.867403596</v>
      </c>
      <c r="E87" s="53">
        <v>2273268.275</v>
      </c>
      <c r="F87" s="54">
        <f>IF(D87&gt;0,100*E87/D87,0)</f>
        <v>100.35672129948611</v>
      </c>
      <c r="G87" s="40"/>
      <c r="H87" s="125">
        <v>5895.8060000000005</v>
      </c>
      <c r="I87" s="126">
        <v>8481.336373148499</v>
      </c>
      <c r="J87" s="12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zoomScale="90" zoomScaleNormal="90" zoomScalePageLayoutView="0" workbookViewId="0" topLeftCell="A77">
      <selection activeCell="F93" sqref="F93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200" t="s">
        <v>70</v>
      </c>
      <c r="K2" s="20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4" t="s">
        <v>3</v>
      </c>
      <c r="D4" s="195"/>
      <c r="E4" s="195"/>
      <c r="F4" s="196"/>
      <c r="G4" s="9"/>
      <c r="H4" s="197" t="s">
        <v>4</v>
      </c>
      <c r="I4" s="198"/>
      <c r="J4" s="198"/>
      <c r="K4" s="19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254</v>
      </c>
      <c r="D7" s="21" t="s">
        <v>7</v>
      </c>
      <c r="E7" s="21">
        <v>2</v>
      </c>
      <c r="F7" s="22" t="str">
        <f>CONCATENATE(D6,"=100")</f>
        <v>2016=100</v>
      </c>
      <c r="G7" s="23"/>
      <c r="H7" s="20" t="s">
        <v>254</v>
      </c>
      <c r="I7" s="21" t="s">
        <v>7</v>
      </c>
      <c r="J7" s="21">
        <v>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57</v>
      </c>
      <c r="D9" s="30">
        <v>48</v>
      </c>
      <c r="E9" s="30">
        <v>128</v>
      </c>
      <c r="F9" s="31"/>
      <c r="G9" s="31"/>
      <c r="H9" s="120">
        <v>0.15</v>
      </c>
      <c r="I9" s="120">
        <v>0.125</v>
      </c>
      <c r="J9" s="120">
        <v>0.236</v>
      </c>
      <c r="K9" s="32"/>
    </row>
    <row r="10" spans="1:11" s="33" customFormat="1" ht="11.25" customHeight="1">
      <c r="A10" s="35" t="s">
        <v>9</v>
      </c>
      <c r="B10" s="29"/>
      <c r="C10" s="30">
        <v>244</v>
      </c>
      <c r="D10" s="30">
        <v>190</v>
      </c>
      <c r="E10" s="30">
        <v>32</v>
      </c>
      <c r="F10" s="31"/>
      <c r="G10" s="31"/>
      <c r="H10" s="120">
        <v>0.493</v>
      </c>
      <c r="I10" s="120">
        <v>0.383</v>
      </c>
      <c r="J10" s="120">
        <v>0.065</v>
      </c>
      <c r="K10" s="32"/>
    </row>
    <row r="11" spans="1:11" s="33" customFormat="1" ht="11.25" customHeight="1">
      <c r="A11" s="28" t="s">
        <v>10</v>
      </c>
      <c r="B11" s="29"/>
      <c r="C11" s="30">
        <v>317</v>
      </c>
      <c r="D11" s="30">
        <v>313</v>
      </c>
      <c r="E11" s="30">
        <v>256</v>
      </c>
      <c r="F11" s="31"/>
      <c r="G11" s="31"/>
      <c r="H11" s="120">
        <v>0.637</v>
      </c>
      <c r="I11" s="120">
        <v>0.633</v>
      </c>
      <c r="J11" s="120">
        <v>0.541</v>
      </c>
      <c r="K11" s="32"/>
    </row>
    <row r="12" spans="1:11" s="33" customFormat="1" ht="11.25" customHeight="1">
      <c r="A12" s="35" t="s">
        <v>11</v>
      </c>
      <c r="B12" s="29"/>
      <c r="C12" s="30">
        <v>1</v>
      </c>
      <c r="D12" s="30">
        <v>2</v>
      </c>
      <c r="E12" s="30">
        <v>4</v>
      </c>
      <c r="F12" s="31"/>
      <c r="G12" s="31"/>
      <c r="H12" s="120">
        <v>0.003</v>
      </c>
      <c r="I12" s="120">
        <v>0.006</v>
      </c>
      <c r="J12" s="120">
        <v>0.008</v>
      </c>
      <c r="K12" s="32"/>
    </row>
    <row r="13" spans="1:11" s="42" customFormat="1" ht="11.25" customHeight="1">
      <c r="A13" s="36" t="s">
        <v>12</v>
      </c>
      <c r="B13" s="37"/>
      <c r="C13" s="38">
        <v>619</v>
      </c>
      <c r="D13" s="38">
        <v>553</v>
      </c>
      <c r="E13" s="38">
        <v>420</v>
      </c>
      <c r="F13" s="39">
        <f>IF(D13&gt;0,100*E13/D13,0)</f>
        <v>75.9493670886076</v>
      </c>
      <c r="G13" s="40"/>
      <c r="H13" s="121">
        <v>1.283</v>
      </c>
      <c r="I13" s="122">
        <v>1.147</v>
      </c>
      <c r="J13" s="122">
        <v>0.85</v>
      </c>
      <c r="K13" s="41">
        <f>IF(I13&gt;0,100*J13/I13,0)</f>
        <v>74.10636442894507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0"/>
      <c r="I14" s="120"/>
      <c r="J14" s="120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1"/>
      <c r="I15" s="122"/>
      <c r="J15" s="12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0"/>
      <c r="I16" s="120"/>
      <c r="J16" s="120"/>
      <c r="K16" s="32"/>
    </row>
    <row r="17" spans="1:11" s="42" customFormat="1" ht="11.25" customHeight="1">
      <c r="A17" s="36" t="s">
        <v>14</v>
      </c>
      <c r="B17" s="37"/>
      <c r="C17" s="38">
        <v>145</v>
      </c>
      <c r="D17" s="38"/>
      <c r="E17" s="38">
        <v>145</v>
      </c>
      <c r="F17" s="39"/>
      <c r="G17" s="40"/>
      <c r="H17" s="121">
        <v>0.188</v>
      </c>
      <c r="I17" s="122"/>
      <c r="J17" s="12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0"/>
      <c r="I18" s="120"/>
      <c r="J18" s="120"/>
      <c r="K18" s="32"/>
    </row>
    <row r="19" spans="1:11" s="33" customFormat="1" ht="11.25" customHeight="1">
      <c r="A19" s="28" t="s">
        <v>15</v>
      </c>
      <c r="B19" s="29"/>
      <c r="C19" s="30">
        <v>14097</v>
      </c>
      <c r="D19" s="30">
        <v>13345</v>
      </c>
      <c r="E19" s="30">
        <v>13345</v>
      </c>
      <c r="F19" s="31"/>
      <c r="G19" s="31"/>
      <c r="H19" s="120">
        <v>59.207</v>
      </c>
      <c r="I19" s="120">
        <v>84.741</v>
      </c>
      <c r="J19" s="120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0"/>
      <c r="I20" s="120"/>
      <c r="J20" s="120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0"/>
      <c r="I21" s="120"/>
      <c r="J21" s="120"/>
      <c r="K21" s="32"/>
    </row>
    <row r="22" spans="1:11" s="42" customFormat="1" ht="11.25" customHeight="1">
      <c r="A22" s="36" t="s">
        <v>18</v>
      </c>
      <c r="B22" s="37"/>
      <c r="C22" s="38">
        <v>14097</v>
      </c>
      <c r="D22" s="38">
        <v>13345</v>
      </c>
      <c r="E22" s="38">
        <v>13345</v>
      </c>
      <c r="F22" s="39">
        <f>IF(D22&gt;0,100*E22/D22,0)</f>
        <v>100</v>
      </c>
      <c r="G22" s="40"/>
      <c r="H22" s="121">
        <v>59.207</v>
      </c>
      <c r="I22" s="122">
        <v>84.741</v>
      </c>
      <c r="J22" s="12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0"/>
      <c r="I23" s="120"/>
      <c r="J23" s="120"/>
      <c r="K23" s="32"/>
    </row>
    <row r="24" spans="1:11" s="42" customFormat="1" ht="11.25" customHeight="1">
      <c r="A24" s="36" t="s">
        <v>19</v>
      </c>
      <c r="B24" s="37"/>
      <c r="C24" s="38">
        <v>85501</v>
      </c>
      <c r="D24" s="38">
        <v>83380</v>
      </c>
      <c r="E24" s="38">
        <v>86000</v>
      </c>
      <c r="F24" s="39">
        <f>IF(D24&gt;0,100*E24/D24,0)</f>
        <v>103.14224034540658</v>
      </c>
      <c r="G24" s="40"/>
      <c r="H24" s="121">
        <v>314.121</v>
      </c>
      <c r="I24" s="122">
        <v>397.768</v>
      </c>
      <c r="J24" s="12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0"/>
      <c r="I25" s="120"/>
      <c r="J25" s="120"/>
      <c r="K25" s="32"/>
    </row>
    <row r="26" spans="1:11" s="42" customFormat="1" ht="11.25" customHeight="1">
      <c r="A26" s="36" t="s">
        <v>20</v>
      </c>
      <c r="B26" s="37"/>
      <c r="C26" s="38">
        <v>18677</v>
      </c>
      <c r="D26" s="38">
        <v>17600</v>
      </c>
      <c r="E26" s="38">
        <v>18500</v>
      </c>
      <c r="F26" s="39">
        <f>IF(D26&gt;0,100*E26/D26,0)</f>
        <v>105.11363636363636</v>
      </c>
      <c r="G26" s="40"/>
      <c r="H26" s="121">
        <v>65.581</v>
      </c>
      <c r="I26" s="122">
        <v>90</v>
      </c>
      <c r="J26" s="122">
        <v>68.5</v>
      </c>
      <c r="K26" s="41">
        <f>IF(I26&gt;0,100*J26/I26,0)</f>
        <v>76.11111111111111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0"/>
      <c r="I27" s="120"/>
      <c r="J27" s="120"/>
      <c r="K27" s="32"/>
    </row>
    <row r="28" spans="1:11" s="33" customFormat="1" ht="11.25" customHeight="1">
      <c r="A28" s="35" t="s">
        <v>21</v>
      </c>
      <c r="B28" s="29"/>
      <c r="C28" s="30">
        <v>179026</v>
      </c>
      <c r="D28" s="30">
        <v>189073</v>
      </c>
      <c r="E28" s="30">
        <v>182509</v>
      </c>
      <c r="F28" s="31"/>
      <c r="G28" s="31"/>
      <c r="H28" s="120">
        <v>596.093</v>
      </c>
      <c r="I28" s="120">
        <v>870.082</v>
      </c>
      <c r="J28" s="120">
        <v>544.577</v>
      </c>
      <c r="K28" s="32"/>
    </row>
    <row r="29" spans="1:11" s="33" customFormat="1" ht="11.25" customHeight="1">
      <c r="A29" s="35" t="s">
        <v>22</v>
      </c>
      <c r="B29" s="29"/>
      <c r="C29" s="30">
        <v>104424</v>
      </c>
      <c r="D29" s="30">
        <v>89053</v>
      </c>
      <c r="E29" s="30">
        <v>89053</v>
      </c>
      <c r="F29" s="31"/>
      <c r="G29" s="31"/>
      <c r="H29" s="120">
        <v>177.973</v>
      </c>
      <c r="I29" s="120">
        <v>223.472</v>
      </c>
      <c r="J29" s="120">
        <v>239.278</v>
      </c>
      <c r="K29" s="32"/>
    </row>
    <row r="30" spans="1:11" s="33" customFormat="1" ht="11.25" customHeight="1">
      <c r="A30" s="35" t="s">
        <v>23</v>
      </c>
      <c r="B30" s="29"/>
      <c r="C30" s="30">
        <v>164313</v>
      </c>
      <c r="D30" s="30">
        <v>156418</v>
      </c>
      <c r="E30" s="30">
        <v>156418</v>
      </c>
      <c r="F30" s="31"/>
      <c r="G30" s="31"/>
      <c r="H30" s="120">
        <v>391.821</v>
      </c>
      <c r="I30" s="120">
        <v>528.068</v>
      </c>
      <c r="J30" s="120">
        <v>483.14</v>
      </c>
      <c r="K30" s="32"/>
    </row>
    <row r="31" spans="1:11" s="42" customFormat="1" ht="11.25" customHeight="1">
      <c r="A31" s="43" t="s">
        <v>24</v>
      </c>
      <c r="B31" s="37"/>
      <c r="C31" s="38">
        <v>447763</v>
      </c>
      <c r="D31" s="38">
        <v>434544</v>
      </c>
      <c r="E31" s="38">
        <v>427980</v>
      </c>
      <c r="F31" s="39">
        <f>IF(D31&gt;0,100*E31/D31,0)</f>
        <v>98.48945101071467</v>
      </c>
      <c r="G31" s="40"/>
      <c r="H31" s="121">
        <v>1165.8870000000002</v>
      </c>
      <c r="I31" s="122">
        <v>1621.622</v>
      </c>
      <c r="J31" s="122">
        <v>1266.995</v>
      </c>
      <c r="K31" s="41">
        <f>IF(I31&gt;0,100*J31/I31,0)</f>
        <v>78.1313401026873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0"/>
      <c r="I32" s="120"/>
      <c r="J32" s="120"/>
      <c r="K32" s="32"/>
    </row>
    <row r="33" spans="1:11" s="33" customFormat="1" ht="11.25" customHeight="1">
      <c r="A33" s="35" t="s">
        <v>25</v>
      </c>
      <c r="B33" s="29"/>
      <c r="C33" s="30">
        <v>37330</v>
      </c>
      <c r="D33" s="30">
        <v>36850</v>
      </c>
      <c r="E33" s="30">
        <v>37000</v>
      </c>
      <c r="F33" s="31"/>
      <c r="G33" s="31"/>
      <c r="H33" s="120">
        <v>84.487</v>
      </c>
      <c r="I33" s="120">
        <v>164.56</v>
      </c>
      <c r="J33" s="120"/>
      <c r="K33" s="32"/>
    </row>
    <row r="34" spans="1:11" s="33" customFormat="1" ht="11.25" customHeight="1">
      <c r="A34" s="35" t="s">
        <v>26</v>
      </c>
      <c r="B34" s="29"/>
      <c r="C34" s="30">
        <v>20096</v>
      </c>
      <c r="D34" s="30">
        <v>20120</v>
      </c>
      <c r="E34" s="30">
        <v>19500</v>
      </c>
      <c r="F34" s="31"/>
      <c r="G34" s="31"/>
      <c r="H34" s="120">
        <v>74.62400000000001</v>
      </c>
      <c r="I34" s="120">
        <v>83.1</v>
      </c>
      <c r="J34" s="120"/>
      <c r="K34" s="32"/>
    </row>
    <row r="35" spans="1:11" s="33" customFormat="1" ht="11.25" customHeight="1">
      <c r="A35" s="35" t="s">
        <v>27</v>
      </c>
      <c r="B35" s="29"/>
      <c r="C35" s="30">
        <v>105011</v>
      </c>
      <c r="D35" s="30">
        <v>105000</v>
      </c>
      <c r="E35" s="30">
        <v>105000</v>
      </c>
      <c r="F35" s="31"/>
      <c r="G35" s="31"/>
      <c r="H35" s="120">
        <v>279.392</v>
      </c>
      <c r="I35" s="120">
        <v>390.5</v>
      </c>
      <c r="J35" s="120">
        <v>390.5</v>
      </c>
      <c r="K35" s="32"/>
    </row>
    <row r="36" spans="1:11" s="33" customFormat="1" ht="11.25" customHeight="1">
      <c r="A36" s="35" t="s">
        <v>28</v>
      </c>
      <c r="B36" s="29"/>
      <c r="C36" s="30">
        <v>15121</v>
      </c>
      <c r="D36" s="30">
        <v>14480</v>
      </c>
      <c r="E36" s="30">
        <v>14552.4</v>
      </c>
      <c r="F36" s="31"/>
      <c r="G36" s="31"/>
      <c r="H36" s="120">
        <v>39.308</v>
      </c>
      <c r="I36" s="120">
        <v>57.92</v>
      </c>
      <c r="J36" s="120">
        <v>58.2096</v>
      </c>
      <c r="K36" s="32"/>
    </row>
    <row r="37" spans="1:11" s="42" customFormat="1" ht="11.25" customHeight="1">
      <c r="A37" s="36" t="s">
        <v>29</v>
      </c>
      <c r="B37" s="37"/>
      <c r="C37" s="38">
        <v>177558</v>
      </c>
      <c r="D37" s="38">
        <v>176450</v>
      </c>
      <c r="E37" s="38">
        <v>176052.4</v>
      </c>
      <c r="F37" s="39">
        <f>IF(D37&gt;0,100*E37/D37,0)</f>
        <v>99.77466704448852</v>
      </c>
      <c r="G37" s="40"/>
      <c r="H37" s="121">
        <v>477.811</v>
      </c>
      <c r="I37" s="122">
        <v>696.08</v>
      </c>
      <c r="J37" s="12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0"/>
      <c r="I38" s="120"/>
      <c r="J38" s="120"/>
      <c r="K38" s="32"/>
    </row>
    <row r="39" spans="1:11" s="42" customFormat="1" ht="11.25" customHeight="1">
      <c r="A39" s="36" t="s">
        <v>30</v>
      </c>
      <c r="B39" s="37"/>
      <c r="C39" s="38">
        <v>19111</v>
      </c>
      <c r="D39" s="38">
        <v>19135</v>
      </c>
      <c r="E39" s="38">
        <v>21360</v>
      </c>
      <c r="F39" s="39">
        <f>IF(D39&gt;0,100*E39/D39,0)</f>
        <v>111.62790697674419</v>
      </c>
      <c r="G39" s="40"/>
      <c r="H39" s="121">
        <v>30.883000000000003</v>
      </c>
      <c r="I39" s="122">
        <v>30.8</v>
      </c>
      <c r="J39" s="122">
        <v>34.175</v>
      </c>
      <c r="K39" s="41">
        <f>IF(I39&gt;0,100*J39/I39,0)</f>
        <v>110.9577922077922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0"/>
      <c r="I40" s="120"/>
      <c r="J40" s="120"/>
      <c r="K40" s="32"/>
    </row>
    <row r="41" spans="1:11" s="33" customFormat="1" ht="11.25" customHeight="1">
      <c r="A41" s="28" t="s">
        <v>31</v>
      </c>
      <c r="B41" s="29"/>
      <c r="C41" s="30">
        <v>48756</v>
      </c>
      <c r="D41" s="30">
        <v>51565</v>
      </c>
      <c r="E41" s="30">
        <v>50560</v>
      </c>
      <c r="F41" s="31"/>
      <c r="G41" s="31"/>
      <c r="H41" s="120">
        <v>120.26499999999999</v>
      </c>
      <c r="I41" s="120">
        <v>168.25</v>
      </c>
      <c r="J41" s="120">
        <v>120.217</v>
      </c>
      <c r="K41" s="32"/>
    </row>
    <row r="42" spans="1:11" s="33" customFormat="1" ht="11.25" customHeight="1">
      <c r="A42" s="35" t="s">
        <v>32</v>
      </c>
      <c r="B42" s="29"/>
      <c r="C42" s="30">
        <v>153325</v>
      </c>
      <c r="D42" s="30">
        <v>144496</v>
      </c>
      <c r="E42" s="30">
        <v>144500</v>
      </c>
      <c r="F42" s="31"/>
      <c r="G42" s="31"/>
      <c r="H42" s="120">
        <v>499.046</v>
      </c>
      <c r="I42" s="120">
        <v>632.282</v>
      </c>
      <c r="J42" s="120">
        <v>555.1</v>
      </c>
      <c r="K42" s="32"/>
    </row>
    <row r="43" spans="1:11" s="33" customFormat="1" ht="11.25" customHeight="1">
      <c r="A43" s="35" t="s">
        <v>33</v>
      </c>
      <c r="B43" s="29"/>
      <c r="C43" s="30">
        <v>18939</v>
      </c>
      <c r="D43" s="30">
        <v>19666</v>
      </c>
      <c r="E43" s="30">
        <v>19400</v>
      </c>
      <c r="F43" s="31"/>
      <c r="G43" s="31"/>
      <c r="H43" s="120">
        <v>61.669</v>
      </c>
      <c r="I43" s="120">
        <v>82.827</v>
      </c>
      <c r="J43" s="120">
        <v>62.18</v>
      </c>
      <c r="K43" s="32"/>
    </row>
    <row r="44" spans="1:11" s="33" customFormat="1" ht="11.25" customHeight="1">
      <c r="A44" s="35" t="s">
        <v>34</v>
      </c>
      <c r="B44" s="29"/>
      <c r="C44" s="30">
        <v>123339</v>
      </c>
      <c r="D44" s="30">
        <v>124456</v>
      </c>
      <c r="E44" s="30">
        <v>121000</v>
      </c>
      <c r="F44" s="31"/>
      <c r="G44" s="31"/>
      <c r="H44" s="120">
        <v>378.83700000000005</v>
      </c>
      <c r="I44" s="120">
        <v>572.081</v>
      </c>
      <c r="J44" s="120">
        <v>350.5</v>
      </c>
      <c r="K44" s="32"/>
    </row>
    <row r="45" spans="1:11" s="33" customFormat="1" ht="11.25" customHeight="1">
      <c r="A45" s="35" t="s">
        <v>35</v>
      </c>
      <c r="B45" s="29"/>
      <c r="C45" s="30">
        <v>36613</v>
      </c>
      <c r="D45" s="30">
        <v>37981</v>
      </c>
      <c r="E45" s="30">
        <v>39000</v>
      </c>
      <c r="F45" s="31"/>
      <c r="G45" s="31"/>
      <c r="H45" s="120">
        <v>96.712</v>
      </c>
      <c r="I45" s="120">
        <v>146.815</v>
      </c>
      <c r="J45" s="120">
        <v>114</v>
      </c>
      <c r="K45" s="32"/>
    </row>
    <row r="46" spans="1:11" s="33" customFormat="1" ht="11.25" customHeight="1">
      <c r="A46" s="35" t="s">
        <v>36</v>
      </c>
      <c r="B46" s="29"/>
      <c r="C46" s="30">
        <v>79448</v>
      </c>
      <c r="D46" s="30">
        <v>74922</v>
      </c>
      <c r="E46" s="30">
        <v>76000</v>
      </c>
      <c r="F46" s="31"/>
      <c r="G46" s="31"/>
      <c r="H46" s="120">
        <v>194.208</v>
      </c>
      <c r="I46" s="120">
        <v>252.763</v>
      </c>
      <c r="J46" s="120">
        <v>205.2</v>
      </c>
      <c r="K46" s="32"/>
    </row>
    <row r="47" spans="1:11" s="33" customFormat="1" ht="11.25" customHeight="1">
      <c r="A47" s="35" t="s">
        <v>37</v>
      </c>
      <c r="B47" s="29"/>
      <c r="C47" s="30">
        <v>99638</v>
      </c>
      <c r="D47" s="30">
        <v>90890</v>
      </c>
      <c r="E47" s="30">
        <v>92040</v>
      </c>
      <c r="F47" s="31"/>
      <c r="G47" s="31"/>
      <c r="H47" s="120">
        <v>275.978</v>
      </c>
      <c r="I47" s="120">
        <v>349.336</v>
      </c>
      <c r="J47" s="120">
        <v>272.572</v>
      </c>
      <c r="K47" s="32"/>
    </row>
    <row r="48" spans="1:11" s="33" customFormat="1" ht="11.25" customHeight="1">
      <c r="A48" s="35" t="s">
        <v>38</v>
      </c>
      <c r="B48" s="29"/>
      <c r="C48" s="30">
        <v>189481</v>
      </c>
      <c r="D48" s="30">
        <v>185725</v>
      </c>
      <c r="E48" s="30">
        <v>185800</v>
      </c>
      <c r="F48" s="31"/>
      <c r="G48" s="31"/>
      <c r="H48" s="120">
        <v>530.7420000000001</v>
      </c>
      <c r="I48" s="120">
        <v>842.261</v>
      </c>
      <c r="J48" s="120">
        <v>520.16</v>
      </c>
      <c r="K48" s="32"/>
    </row>
    <row r="49" spans="1:11" s="33" customFormat="1" ht="11.25" customHeight="1">
      <c r="A49" s="35" t="s">
        <v>39</v>
      </c>
      <c r="B49" s="29"/>
      <c r="C49" s="30">
        <v>54422</v>
      </c>
      <c r="D49" s="30">
        <v>56586</v>
      </c>
      <c r="E49" s="30">
        <v>56400</v>
      </c>
      <c r="F49" s="31"/>
      <c r="G49" s="31"/>
      <c r="H49" s="120">
        <v>142.575</v>
      </c>
      <c r="I49" s="120">
        <v>245.321</v>
      </c>
      <c r="J49" s="120">
        <v>163.8</v>
      </c>
      <c r="K49" s="32"/>
    </row>
    <row r="50" spans="1:11" s="42" customFormat="1" ht="11.25" customHeight="1">
      <c r="A50" s="43" t="s">
        <v>40</v>
      </c>
      <c r="B50" s="37"/>
      <c r="C50" s="38">
        <v>803961</v>
      </c>
      <c r="D50" s="38">
        <v>786287</v>
      </c>
      <c r="E50" s="38">
        <v>784700</v>
      </c>
      <c r="F50" s="39">
        <f>IF(D50&gt;0,100*E50/D50,0)</f>
        <v>99.79816530096517</v>
      </c>
      <c r="G50" s="40"/>
      <c r="H50" s="121">
        <v>2300.032</v>
      </c>
      <c r="I50" s="122">
        <v>3291.936</v>
      </c>
      <c r="J50" s="122">
        <v>2363.729</v>
      </c>
      <c r="K50" s="41">
        <f>IF(I50&gt;0,100*J50/I50,0)</f>
        <v>71.80361343598418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0"/>
      <c r="I51" s="120"/>
      <c r="J51" s="120"/>
      <c r="K51" s="32"/>
    </row>
    <row r="52" spans="1:11" s="42" customFormat="1" ht="11.25" customHeight="1">
      <c r="A52" s="36" t="s">
        <v>41</v>
      </c>
      <c r="B52" s="37"/>
      <c r="C52" s="38">
        <v>37032</v>
      </c>
      <c r="D52" s="38">
        <v>37032</v>
      </c>
      <c r="E52" s="38">
        <v>37032</v>
      </c>
      <c r="F52" s="39">
        <f>IF(D52&gt;0,100*E52/D52,0)</f>
        <v>100</v>
      </c>
      <c r="G52" s="40"/>
      <c r="H52" s="121">
        <v>80.081</v>
      </c>
      <c r="I52" s="122">
        <v>80.081</v>
      </c>
      <c r="J52" s="122">
        <v>80.081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0"/>
      <c r="I53" s="120"/>
      <c r="J53" s="120"/>
      <c r="K53" s="32"/>
    </row>
    <row r="54" spans="1:11" s="33" customFormat="1" ht="11.25" customHeight="1">
      <c r="A54" s="35" t="s">
        <v>42</v>
      </c>
      <c r="B54" s="29"/>
      <c r="C54" s="30">
        <v>154614</v>
      </c>
      <c r="D54" s="30">
        <v>143000</v>
      </c>
      <c r="E54" s="30">
        <v>140700</v>
      </c>
      <c r="F54" s="31"/>
      <c r="G54" s="31"/>
      <c r="H54" s="120">
        <v>307.702</v>
      </c>
      <c r="I54" s="120">
        <v>440.719</v>
      </c>
      <c r="J54" s="120">
        <v>358.98</v>
      </c>
      <c r="K54" s="32"/>
    </row>
    <row r="55" spans="1:11" s="33" customFormat="1" ht="11.25" customHeight="1">
      <c r="A55" s="35" t="s">
        <v>43</v>
      </c>
      <c r="B55" s="29"/>
      <c r="C55" s="30">
        <v>142446</v>
      </c>
      <c r="D55" s="30">
        <v>149573</v>
      </c>
      <c r="E55" s="30">
        <v>150800</v>
      </c>
      <c r="F55" s="31"/>
      <c r="G55" s="31"/>
      <c r="H55" s="120">
        <v>334.00800000000004</v>
      </c>
      <c r="I55" s="120">
        <v>432.7</v>
      </c>
      <c r="J55" s="120">
        <v>331.8</v>
      </c>
      <c r="K55" s="32"/>
    </row>
    <row r="56" spans="1:11" s="33" customFormat="1" ht="11.25" customHeight="1">
      <c r="A56" s="35" t="s">
        <v>44</v>
      </c>
      <c r="B56" s="29"/>
      <c r="C56" s="30">
        <v>239467</v>
      </c>
      <c r="D56" s="30">
        <v>271000</v>
      </c>
      <c r="E56" s="30">
        <v>268000</v>
      </c>
      <c r="F56" s="31"/>
      <c r="G56" s="31"/>
      <c r="H56" s="120">
        <v>806.93</v>
      </c>
      <c r="I56" s="120">
        <v>800</v>
      </c>
      <c r="J56" s="120">
        <v>858</v>
      </c>
      <c r="K56" s="32"/>
    </row>
    <row r="57" spans="1:11" s="33" customFormat="1" ht="11.25" customHeight="1">
      <c r="A57" s="35" t="s">
        <v>45</v>
      </c>
      <c r="B57" s="29"/>
      <c r="C57" s="30">
        <v>90128</v>
      </c>
      <c r="D57" s="30">
        <v>86670</v>
      </c>
      <c r="E57" s="30">
        <v>86670</v>
      </c>
      <c r="F57" s="31"/>
      <c r="G57" s="31"/>
      <c r="H57" s="120">
        <v>155.81900000000002</v>
      </c>
      <c r="I57" s="120">
        <v>433.35</v>
      </c>
      <c r="J57" s="120">
        <v>433.35</v>
      </c>
      <c r="K57" s="32"/>
    </row>
    <row r="58" spans="1:11" s="33" customFormat="1" ht="11.25" customHeight="1">
      <c r="A58" s="35" t="s">
        <v>46</v>
      </c>
      <c r="B58" s="29"/>
      <c r="C58" s="30">
        <v>149374</v>
      </c>
      <c r="D58" s="30">
        <v>145970</v>
      </c>
      <c r="E58" s="30">
        <v>146021</v>
      </c>
      <c r="F58" s="31"/>
      <c r="G58" s="31"/>
      <c r="H58" s="120">
        <v>234.352</v>
      </c>
      <c r="I58" s="120">
        <v>559.866</v>
      </c>
      <c r="J58" s="120">
        <v>325.812</v>
      </c>
      <c r="K58" s="32"/>
    </row>
    <row r="59" spans="1:11" s="42" customFormat="1" ht="11.25" customHeight="1">
      <c r="A59" s="36" t="s">
        <v>47</v>
      </c>
      <c r="B59" s="37"/>
      <c r="C59" s="38">
        <v>776029</v>
      </c>
      <c r="D59" s="38">
        <v>796213</v>
      </c>
      <c r="E59" s="38">
        <v>792191</v>
      </c>
      <c r="F59" s="39">
        <f>IF(D59&gt;0,100*E59/D59,0)</f>
        <v>99.49485878778668</v>
      </c>
      <c r="G59" s="40"/>
      <c r="H59" s="121">
        <v>1838.811</v>
      </c>
      <c r="I59" s="122">
        <v>2666.6349999999998</v>
      </c>
      <c r="J59" s="122">
        <v>2307.942</v>
      </c>
      <c r="K59" s="41">
        <f>IF(I59&gt;0,100*J59/I59,0)</f>
        <v>86.54885276762663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0"/>
      <c r="I60" s="120"/>
      <c r="J60" s="120"/>
      <c r="K60" s="32"/>
    </row>
    <row r="61" spans="1:11" s="33" customFormat="1" ht="11.25" customHeight="1">
      <c r="A61" s="35" t="s">
        <v>48</v>
      </c>
      <c r="B61" s="29"/>
      <c r="C61" s="30">
        <v>4018</v>
      </c>
      <c r="D61" s="30">
        <v>3100</v>
      </c>
      <c r="E61" s="30">
        <v>3373.7000000000007</v>
      </c>
      <c r="F61" s="31"/>
      <c r="G61" s="31"/>
      <c r="H61" s="120">
        <v>5.577</v>
      </c>
      <c r="I61" s="120">
        <v>3.52625</v>
      </c>
      <c r="J61" s="120">
        <v>7.697195</v>
      </c>
      <c r="K61" s="32"/>
    </row>
    <row r="62" spans="1:11" s="33" customFormat="1" ht="11.25" customHeight="1">
      <c r="A62" s="35" t="s">
        <v>49</v>
      </c>
      <c r="B62" s="29"/>
      <c r="C62" s="30">
        <v>4413</v>
      </c>
      <c r="D62" s="30">
        <v>3655</v>
      </c>
      <c r="E62" s="30">
        <v>3655</v>
      </c>
      <c r="F62" s="31"/>
      <c r="G62" s="31"/>
      <c r="H62" s="120">
        <v>8.49</v>
      </c>
      <c r="I62" s="120">
        <v>5.996</v>
      </c>
      <c r="J62" s="120"/>
      <c r="K62" s="32"/>
    </row>
    <row r="63" spans="1:11" s="33" customFormat="1" ht="11.25" customHeight="1">
      <c r="A63" s="35" t="s">
        <v>50</v>
      </c>
      <c r="B63" s="29"/>
      <c r="C63" s="30">
        <v>10659</v>
      </c>
      <c r="D63" s="30">
        <v>9057</v>
      </c>
      <c r="E63" s="30">
        <v>9145</v>
      </c>
      <c r="F63" s="31"/>
      <c r="G63" s="31"/>
      <c r="H63" s="120">
        <v>14.691</v>
      </c>
      <c r="I63" s="120">
        <v>6.37663469978275</v>
      </c>
      <c r="J63" s="120"/>
      <c r="K63" s="32"/>
    </row>
    <row r="64" spans="1:11" s="42" customFormat="1" ht="11.25" customHeight="1">
      <c r="A64" s="36" t="s">
        <v>51</v>
      </c>
      <c r="B64" s="37"/>
      <c r="C64" s="38">
        <v>19090</v>
      </c>
      <c r="D64" s="38">
        <v>15812</v>
      </c>
      <c r="E64" s="38">
        <v>16173.7</v>
      </c>
      <c r="F64" s="39">
        <f>IF(D64&gt;0,100*E64/D64,0)</f>
        <v>102.28750316215533</v>
      </c>
      <c r="G64" s="40"/>
      <c r="H64" s="121">
        <v>28.758000000000003</v>
      </c>
      <c r="I64" s="122">
        <v>15.89888469978275</v>
      </c>
      <c r="J64" s="12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0"/>
      <c r="I65" s="120"/>
      <c r="J65" s="120"/>
      <c r="K65" s="32"/>
    </row>
    <row r="66" spans="1:11" s="42" customFormat="1" ht="11.25" customHeight="1">
      <c r="A66" s="36" t="s">
        <v>52</v>
      </c>
      <c r="B66" s="37"/>
      <c r="C66" s="38">
        <v>28556</v>
      </c>
      <c r="D66" s="38">
        <v>20346</v>
      </c>
      <c r="E66" s="38">
        <v>22226</v>
      </c>
      <c r="F66" s="39">
        <f>IF(D66&gt;0,100*E66/D66,0)</f>
        <v>109.24014548314165</v>
      </c>
      <c r="G66" s="40"/>
      <c r="H66" s="121">
        <v>28.4</v>
      </c>
      <c r="I66" s="122">
        <v>12.533</v>
      </c>
      <c r="J66" s="122">
        <v>23.706</v>
      </c>
      <c r="K66" s="41">
        <f>IF(I66&gt;0,100*J66/I66,0)</f>
        <v>189.1486475704141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0"/>
      <c r="I67" s="120"/>
      <c r="J67" s="120"/>
      <c r="K67" s="32"/>
    </row>
    <row r="68" spans="1:11" s="33" customFormat="1" ht="11.25" customHeight="1">
      <c r="A68" s="35" t="s">
        <v>53</v>
      </c>
      <c r="B68" s="29"/>
      <c r="C68" s="30">
        <v>46990</v>
      </c>
      <c r="D68" s="30">
        <v>54000</v>
      </c>
      <c r="E68" s="30">
        <v>55000</v>
      </c>
      <c r="F68" s="31"/>
      <c r="G68" s="31"/>
      <c r="H68" s="120">
        <v>96.991</v>
      </c>
      <c r="I68" s="120">
        <v>107</v>
      </c>
      <c r="J68" s="120">
        <v>102</v>
      </c>
      <c r="K68" s="32"/>
    </row>
    <row r="69" spans="1:11" s="33" customFormat="1" ht="11.25" customHeight="1">
      <c r="A69" s="35" t="s">
        <v>54</v>
      </c>
      <c r="B69" s="29"/>
      <c r="C69" s="30">
        <v>741</v>
      </c>
      <c r="D69" s="30">
        <v>770</v>
      </c>
      <c r="E69" s="30">
        <v>800</v>
      </c>
      <c r="F69" s="31"/>
      <c r="G69" s="31"/>
      <c r="H69" s="120">
        <v>1.3</v>
      </c>
      <c r="I69" s="120">
        <v>1.2</v>
      </c>
      <c r="J69" s="120">
        <v>1.2</v>
      </c>
      <c r="K69" s="32"/>
    </row>
    <row r="70" spans="1:11" s="42" customFormat="1" ht="11.25" customHeight="1">
      <c r="A70" s="36" t="s">
        <v>55</v>
      </c>
      <c r="B70" s="37"/>
      <c r="C70" s="38">
        <v>47731</v>
      </c>
      <c r="D70" s="38">
        <v>54770</v>
      </c>
      <c r="E70" s="38">
        <v>55800</v>
      </c>
      <c r="F70" s="39">
        <f>IF(D70&gt;0,100*E70/D70,0)</f>
        <v>101.88059156472521</v>
      </c>
      <c r="G70" s="40"/>
      <c r="H70" s="121">
        <v>98.291</v>
      </c>
      <c r="I70" s="122">
        <v>108.2</v>
      </c>
      <c r="J70" s="122">
        <v>103.2</v>
      </c>
      <c r="K70" s="41">
        <f>IF(I70&gt;0,100*J70/I70,0)</f>
        <v>95.37892791127541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0"/>
      <c r="I71" s="120"/>
      <c r="J71" s="120"/>
      <c r="K71" s="32"/>
    </row>
    <row r="72" spans="1:11" s="33" customFormat="1" ht="11.25" customHeight="1">
      <c r="A72" s="35" t="s">
        <v>56</v>
      </c>
      <c r="B72" s="29"/>
      <c r="C72" s="30">
        <v>11359</v>
      </c>
      <c r="D72" s="30">
        <v>9627</v>
      </c>
      <c r="E72" s="30">
        <v>9905</v>
      </c>
      <c r="F72" s="31"/>
      <c r="G72" s="31"/>
      <c r="H72" s="120">
        <v>18.197</v>
      </c>
      <c r="I72" s="120">
        <v>3.022</v>
      </c>
      <c r="J72" s="120">
        <v>17.598</v>
      </c>
      <c r="K72" s="32"/>
    </row>
    <row r="73" spans="1:11" s="33" customFormat="1" ht="11.25" customHeight="1">
      <c r="A73" s="35" t="s">
        <v>57</v>
      </c>
      <c r="B73" s="29"/>
      <c r="C73" s="30">
        <v>9015</v>
      </c>
      <c r="D73" s="30">
        <v>7900</v>
      </c>
      <c r="E73" s="30">
        <v>7900</v>
      </c>
      <c r="F73" s="31"/>
      <c r="G73" s="31"/>
      <c r="H73" s="120">
        <v>24.224</v>
      </c>
      <c r="I73" s="120">
        <v>19.455</v>
      </c>
      <c r="J73" s="120">
        <v>19.455</v>
      </c>
      <c r="K73" s="32"/>
    </row>
    <row r="74" spans="1:11" s="33" customFormat="1" ht="11.25" customHeight="1">
      <c r="A74" s="35" t="s">
        <v>58</v>
      </c>
      <c r="B74" s="29"/>
      <c r="C74" s="30">
        <v>10101</v>
      </c>
      <c r="D74" s="30">
        <v>11009</v>
      </c>
      <c r="E74" s="30">
        <v>10903</v>
      </c>
      <c r="F74" s="31"/>
      <c r="G74" s="31"/>
      <c r="H74" s="120">
        <v>15.994</v>
      </c>
      <c r="I74" s="120">
        <v>16.513</v>
      </c>
      <c r="J74" s="120">
        <v>18.862</v>
      </c>
      <c r="K74" s="32"/>
    </row>
    <row r="75" spans="1:11" s="33" customFormat="1" ht="11.25" customHeight="1">
      <c r="A75" s="35" t="s">
        <v>59</v>
      </c>
      <c r="B75" s="29"/>
      <c r="C75" s="30">
        <v>54438</v>
      </c>
      <c r="D75" s="30">
        <v>48569.671500000004</v>
      </c>
      <c r="E75" s="30">
        <v>46961</v>
      </c>
      <c r="F75" s="31"/>
      <c r="G75" s="31"/>
      <c r="H75" s="120">
        <v>53.701</v>
      </c>
      <c r="I75" s="120">
        <v>65.63779727524404</v>
      </c>
      <c r="J75" s="120">
        <v>111.851053</v>
      </c>
      <c r="K75" s="32"/>
    </row>
    <row r="76" spans="1:11" s="33" customFormat="1" ht="11.25" customHeight="1">
      <c r="A76" s="35" t="s">
        <v>60</v>
      </c>
      <c r="B76" s="29"/>
      <c r="C76" s="30">
        <v>1303</v>
      </c>
      <c r="D76" s="30">
        <v>1130</v>
      </c>
      <c r="E76" s="30">
        <v>1050</v>
      </c>
      <c r="F76" s="31"/>
      <c r="G76" s="31"/>
      <c r="H76" s="120">
        <v>3.378</v>
      </c>
      <c r="I76" s="120">
        <v>4.089</v>
      </c>
      <c r="J76" s="120">
        <v>3.515</v>
      </c>
      <c r="K76" s="32"/>
    </row>
    <row r="77" spans="1:11" s="33" customFormat="1" ht="11.25" customHeight="1">
      <c r="A77" s="35" t="s">
        <v>61</v>
      </c>
      <c r="B77" s="29"/>
      <c r="C77" s="30">
        <v>8250</v>
      </c>
      <c r="D77" s="30">
        <v>7084</v>
      </c>
      <c r="E77" s="30">
        <v>7500</v>
      </c>
      <c r="F77" s="31"/>
      <c r="G77" s="31"/>
      <c r="H77" s="120">
        <v>24.32</v>
      </c>
      <c r="I77" s="120">
        <v>14.442</v>
      </c>
      <c r="J77" s="120">
        <v>12.48</v>
      </c>
      <c r="K77" s="32"/>
    </row>
    <row r="78" spans="1:11" s="33" customFormat="1" ht="11.25" customHeight="1">
      <c r="A78" s="35" t="s">
        <v>62</v>
      </c>
      <c r="B78" s="29"/>
      <c r="C78" s="30">
        <v>13448</v>
      </c>
      <c r="D78" s="30">
        <v>13692</v>
      </c>
      <c r="E78" s="30">
        <v>13692</v>
      </c>
      <c r="F78" s="31"/>
      <c r="G78" s="31"/>
      <c r="H78" s="120">
        <v>34.213</v>
      </c>
      <c r="I78" s="120">
        <v>33.885</v>
      </c>
      <c r="J78" s="120">
        <v>33.885</v>
      </c>
      <c r="K78" s="32"/>
    </row>
    <row r="79" spans="1:11" s="33" customFormat="1" ht="11.25" customHeight="1">
      <c r="A79" s="35" t="s">
        <v>63</v>
      </c>
      <c r="B79" s="29"/>
      <c r="C79" s="30">
        <v>14925</v>
      </c>
      <c r="D79" s="30">
        <v>14983</v>
      </c>
      <c r="E79" s="30">
        <v>15287</v>
      </c>
      <c r="F79" s="31"/>
      <c r="G79" s="31"/>
      <c r="H79" s="120">
        <v>41.492</v>
      </c>
      <c r="I79" s="120">
        <v>35.017</v>
      </c>
      <c r="J79" s="120">
        <v>46.733</v>
      </c>
      <c r="K79" s="32"/>
    </row>
    <row r="80" spans="1:11" s="42" customFormat="1" ht="11.25" customHeight="1">
      <c r="A80" s="43" t="s">
        <v>64</v>
      </c>
      <c r="B80" s="37"/>
      <c r="C80" s="38">
        <v>122839</v>
      </c>
      <c r="D80" s="38">
        <v>113994.6715</v>
      </c>
      <c r="E80" s="38">
        <v>113198</v>
      </c>
      <c r="F80" s="39">
        <f>IF(D80&gt;0,100*E80/D80,0)</f>
        <v>99.30113268496063</v>
      </c>
      <c r="G80" s="40"/>
      <c r="H80" s="121">
        <v>215.51899999999998</v>
      </c>
      <c r="I80" s="122">
        <v>192.06079727524403</v>
      </c>
      <c r="J80" s="122">
        <v>264.37905299999994</v>
      </c>
      <c r="K80" s="41">
        <f>IF(I80&gt;0,100*J80/I80,0)</f>
        <v>137.65383500991928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0"/>
      <c r="I81" s="120"/>
      <c r="J81" s="120"/>
      <c r="K81" s="32"/>
    </row>
    <row r="82" spans="1:11" s="33" customFormat="1" ht="11.25" customHeight="1">
      <c r="A82" s="35" t="s">
        <v>65</v>
      </c>
      <c r="B82" s="29"/>
      <c r="C82" s="30">
        <v>129</v>
      </c>
      <c r="D82" s="30">
        <v>129</v>
      </c>
      <c r="E82" s="30">
        <v>130</v>
      </c>
      <c r="F82" s="31"/>
      <c r="G82" s="31"/>
      <c r="H82" s="120">
        <v>0.194</v>
      </c>
      <c r="I82" s="120">
        <v>0.194</v>
      </c>
      <c r="J82" s="120">
        <v>0.194</v>
      </c>
      <c r="K82" s="32"/>
    </row>
    <row r="83" spans="1:11" s="33" customFormat="1" ht="11.25" customHeight="1">
      <c r="A83" s="35" t="s">
        <v>66</v>
      </c>
      <c r="B83" s="29"/>
      <c r="C83" s="30">
        <v>58</v>
      </c>
      <c r="D83" s="30">
        <v>59</v>
      </c>
      <c r="E83" s="30">
        <v>60</v>
      </c>
      <c r="F83" s="31"/>
      <c r="G83" s="31"/>
      <c r="H83" s="120">
        <v>0.059</v>
      </c>
      <c r="I83" s="120">
        <v>0.06</v>
      </c>
      <c r="J83" s="120"/>
      <c r="K83" s="32"/>
    </row>
    <row r="84" spans="1:11" s="42" customFormat="1" ht="11.25" customHeight="1">
      <c r="A84" s="36" t="s">
        <v>67</v>
      </c>
      <c r="B84" s="37"/>
      <c r="C84" s="38">
        <v>187</v>
      </c>
      <c r="D84" s="38">
        <v>188</v>
      </c>
      <c r="E84" s="38">
        <v>190</v>
      </c>
      <c r="F84" s="39">
        <f>IF(D84&gt;0,100*E84/D84,0)</f>
        <v>101.06382978723404</v>
      </c>
      <c r="G84" s="40"/>
      <c r="H84" s="121">
        <v>0.253</v>
      </c>
      <c r="I84" s="122">
        <v>0.254</v>
      </c>
      <c r="J84" s="12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0"/>
      <c r="I85" s="120"/>
      <c r="J85" s="12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3"/>
      <c r="I86" s="124"/>
      <c r="J86" s="124"/>
      <c r="K86" s="50"/>
    </row>
    <row r="87" spans="1:11" s="42" customFormat="1" ht="11.25" customHeight="1">
      <c r="A87" s="51" t="s">
        <v>68</v>
      </c>
      <c r="B87" s="52"/>
      <c r="C87" s="53">
        <v>2598896</v>
      </c>
      <c r="D87" s="53">
        <v>2569649.6715</v>
      </c>
      <c r="E87" s="53">
        <v>2565313.1</v>
      </c>
      <c r="F87" s="54">
        <f>IF(D87&gt;0,100*E87/D87,0)</f>
        <v>99.83123880472513</v>
      </c>
      <c r="G87" s="40"/>
      <c r="H87" s="125">
        <v>6705.106</v>
      </c>
      <c r="I87" s="126">
        <v>9289.75668197503</v>
      </c>
      <c r="J87" s="12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Ramón</dc:creator>
  <cp:keywords/>
  <dc:description/>
  <cp:lastModifiedBy>rcarrillo</cp:lastModifiedBy>
  <cp:lastPrinted>2017-04-10T09:48:52Z</cp:lastPrinted>
  <dcterms:created xsi:type="dcterms:W3CDTF">2017-04-03T17:48:40Z</dcterms:created>
  <dcterms:modified xsi:type="dcterms:W3CDTF">2017-04-10T09:49:04Z</dcterms:modified>
  <cp:category/>
  <cp:version/>
  <cp:contentType/>
  <cp:contentStatus/>
</cp:coreProperties>
</file>