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732" windowWidth="18552" windowHeight="9168" activeTab="1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  <sheet name="Hoja_del_programa" sheetId="45" r:id="rId45"/>
  </sheets>
  <externalReferences>
    <externalReference r:id="rId48"/>
    <externalReference r:id="rId49"/>
    <externalReference r:id="rId50"/>
  </externalReferences>
  <definedNames>
    <definedName name="_xlnm.Print_Area" localSheetId="0">'portada'!$A$1:$K$70</definedName>
    <definedName name="_xlnm.Print_Area" localSheetId="2">'resumen nacional'!$A$1:$AB$95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0">'[3]tri0ndo'!#REF!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<sst xmlns="http://schemas.openxmlformats.org/spreadsheetml/2006/main" count="3213" uniqueCount="302">
  <si>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</si>
  <si>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</si>
  <si>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</si>
  <si>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</si>
  <si>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</si>
  <si>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</si>
  <si>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</si>
  <si>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</si>
  <si>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</si>
  <si>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</si>
  <si>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</si>
  <si>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</si>
  <si>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</si>
  <si>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</si>
  <si>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</si>
  <si>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</si>
  <si>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</si>
  <si>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</si>
  <si>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</si>
  <si>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</si>
  <si>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</si>
  <si>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</si>
  <si>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</si>
  <si>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</si>
  <si>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</si>
  <si>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</si>
  <si>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</si>
  <si>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</si>
  <si>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</si>
  <si>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</si>
  <si>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</si>
  <si>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</si>
  <si>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</si>
  <si>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</si>
  <si>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</si>
  <si>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</si>
  <si>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</si>
  <si>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</si>
  <si>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</si>
  <si>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</si>
  <si>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</si>
  <si>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</si>
  <si>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</si>
  <si>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</si>
  <si>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</si>
  <si>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</si>
  <si>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</si>
  <si>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</si>
  <si>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</si>
  <si>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</si>
  <si>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</si>
  <si>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</si>
  <si>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</si>
  <si>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</si>
  <si>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</si>
  <si>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</si>
  <si>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</si>
  <si>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</si>
  <si>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</si>
  <si>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</si>
  <si>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</si>
  <si>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</si>
  <si>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</si>
  <si>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</si>
  <si>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</si>
  <si>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</si>
  <si>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</si>
  <si>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</si>
  <si>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</si>
  <si>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</si>
  <si>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2016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</si>
  <si>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</si>
  <si>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</si>
  <si>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</si>
  <si>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</si>
  <si>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</si>
  <si>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</si>
  <si>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</si>
  <si>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</si>
  <si>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</si>
  <si>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</si>
  <si>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</si>
  <si>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</si>
  <si>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</si>
  <si>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</si>
  <si>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</si>
  <si>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</si>
  <si>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</si>
  <si>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</si>
  <si>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</si>
  <si>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</si>
  <si>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</si>
  <si>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</si>
  <si>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</si>
  <si>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</si>
  <si>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</si>
  <si>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</si>
  <si>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</si>
  <si>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</si>
  <si>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</si>
  <si>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</si>
  <si>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</si>
  <si>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</si>
  <si>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</si>
  <si>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</si>
  <si>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</si>
  <si>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</si>
  <si>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</si>
  <si>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</si>
  <si>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</si>
  <si>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</si>
  <si>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</si>
  <si>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</si>
  <si>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</si>
  <si>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</si>
  <si>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</si>
  <si>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</si>
  <si>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</si>
  <si>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</si>
  <si>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FEBRERO 2016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</si>
  <si>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</si>
  <si>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</si>
  <si>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</si>
  <si>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</si>
  <si>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</si>
  <si>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</si>
  <si>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</si>
  <si>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</si>
  <si>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</si>
  <si>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</si>
  <si>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</si>
  <si>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</si>
  <si>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</si>
  <si>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</si>
  <si>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</si>
  <si>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</si>
  <si>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</si>
  <si>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</si>
  <si>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</si>
  <si>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</si>
  <si>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</si>
  <si>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</si>
  <si>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</si>
  <si>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</si>
  <si>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</si>
  <si>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</si>
  <si>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</si>
  <si>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</si>
  <si>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</si>
  <si>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</si>
  <si>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</si>
  <si>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</si>
  <si>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</si>
  <si>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</si>
  <si>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</si>
  <si>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</si>
  <si>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</si>
  <si>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</si>
  <si>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</si>
  <si>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</si>
  <si>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</si>
  <si>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</si>
  <si>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</si>
  <si>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</si>
  <si>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</si>
  <si>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</si>
  <si>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</si>
  <si>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</si>
  <si>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</si>
  <si>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</si>
  <si>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</si>
  <si>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</si>
  <si>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</si>
  <si>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</si>
  <si>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</si>
  <si>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</si>
  <si>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</si>
  <si>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</si>
  <si>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</si>
  <si>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</si>
  <si>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</si>
  <si>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</si>
  <si>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</si>
  <si>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</si>
  <si>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</si>
  <si>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</si>
  <si>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</si>
  <si>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</si>
  <si>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</si>
  <si>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</si>
  <si>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</si>
  <si>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</si>
  <si>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</si>
  <si>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</si>
  <si>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</si>
  <si>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</si>
  <si>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</si>
  <si>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</si>
  <si>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</si>
  <si>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</si>
  <si>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</si>
  <si>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</si>
  <si>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</si>
  <si>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</si>
  <si>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</si>
  <si>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</si>
  <si>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</si>
  <si>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</si>
  <si>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</si>
  <si>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</si>
  <si>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</si>
  <si>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</si>
  <si>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</si>
  <si>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</si>
  <si>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</si>
  <si>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</si>
  <si>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</si>
  <si>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</si>
  <si>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</si>
  <si>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</si>
  <si>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</si>
  <si>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</si>
  <si>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</si>
  <si>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</si>
  <si>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</si>
  <si>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</si>
  <si>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</si>
  <si>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</si>
  <si>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</si>
  <si>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</si>
  <si>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</si>
  <si>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</si>
  <si>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</si>
  <si>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</si>
  <si>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</si>
  <si>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</si>
  <si>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</si>
  <si>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</si>
  <si>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</si>
  <si>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</si>
  <si>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</si>
  <si>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</si>
  <si>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</si>
  <si>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</si>
  <si>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</si>
  <si>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</si>
  <si>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</si>
  <si>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</si>
  <si>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</si>
  <si>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</si>
  <si>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</si>
  <si>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</si>
  <si>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</si>
  <si>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</si>
  <si>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</si>
  <si>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</si>
  <si>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</si>
  <si>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</si>
  <si>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</si>
  <si>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</si>
  <si>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</si>
  <si>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</si>
  <si>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</si>
  <si>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</si>
  <si>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</si>
  <si>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</si>
  <si>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</si>
  <si>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</si>
  <si>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</si>
  <si>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</si>
  <si>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</si>
  <si>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</si>
  <si>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</si>
  <si>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</si>
  <si>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</si>
  <si>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</si>
  <si>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 xml:space="preserve">     http://www.magrama.es/</t>
  </si>
  <si>
    <t>ESTIMACIONES DE FEBRERO</t>
  </si>
  <si>
    <t>DEFINITIVO</t>
  </si>
  <si>
    <t>DEFINIT.</t>
  </si>
  <si>
    <t>cereales otoño invierno</t>
  </si>
  <si>
    <t>remolacha total</t>
  </si>
  <si>
    <t>manzana total</t>
  </si>
  <si>
    <t>mandarina total</t>
  </si>
  <si>
    <t>endivias   (**)</t>
  </si>
  <si>
    <t>champiñón   (**)</t>
  </si>
  <si>
    <t>otras setas   (**)</t>
  </si>
  <si>
    <t>pepinillo   (**)</t>
  </si>
  <si>
    <t>rábano   (**)</t>
  </si>
  <si>
    <t>limón (***)</t>
  </si>
  <si>
    <t>pomelo (***)</t>
  </si>
  <si>
    <t>vino + mosto (****)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</si>
  <si>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</si>
  <si>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</si>
  <si>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</si>
  <si>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</si>
  <si>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Nota.- En la Comunidad Autónoma de Madrid, sin actualizar por falta de envío de los datos requeridos</t>
  </si>
  <si>
    <t>MINISTERIO DE AGRICULTURA, ALIMENTACIÓN Y MEDIO AMBIENTE</t>
  </si>
  <si>
    <t>SUBDIRECCIÓN GENERAL DE ESTADÍSTICA</t>
  </si>
  <si>
    <t xml:space="preserve">Área de Estadísticas Físicas </t>
  </si>
  <si>
    <t xml:space="preserve"> DISPONIBLE EN LA WEB DEL MAGRAMA:</t>
  </si>
  <si>
    <t>FECHA:  29/02/2016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</si>
</sst>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Fill="1" applyAlignment="1">
      <alignment horizontal="right"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7" fillId="0" borderId="0" xfId="54" applyFont="1" applyAlignment="1">
      <alignment horizontal="fill" vertical="justify"/>
      <protection/>
    </xf>
    <xf numFmtId="164" fontId="4" fillId="0" borderId="0" xfId="54" applyNumberFormat="1" applyFont="1" applyAlignment="1" applyProtection="1">
      <alignment vertical="justify"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165" fontId="4" fillId="0" borderId="0" xfId="54" applyNumberFormat="1" applyFont="1" applyFill="1" applyAlignment="1">
      <alignment horizontal="right" vertical="justify"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6" fontId="4" fillId="0" borderId="0" xfId="54" applyNumberFormat="1" applyFont="1" applyFill="1" applyAlignment="1" applyProtection="1">
      <alignment vertical="justify"/>
      <protection/>
    </xf>
    <xf numFmtId="167" fontId="6" fillId="34" borderId="0" xfId="51" applyNumberFormat="1" applyFont="1" applyFill="1" applyBorder="1" applyAlignment="1">
      <alignment vertical="justify"/>
      <protection/>
    </xf>
    <xf numFmtId="164" fontId="7" fillId="33" borderId="35" xfId="51" applyNumberFormat="1" applyFont="1" applyFill="1" applyBorder="1" applyAlignment="1" applyProtection="1">
      <alignment vertical="justify"/>
      <protection/>
    </xf>
    <xf numFmtId="165" fontId="6" fillId="34" borderId="22" xfId="51" applyNumberFormat="1" applyFont="1" applyFill="1" applyBorder="1" applyAlignment="1" applyProtection="1">
      <alignment vertical="justify"/>
      <protection/>
    </xf>
    <xf numFmtId="0" fontId="7" fillId="0" borderId="0" xfId="54" applyNumberFormat="1" applyFont="1" applyAlignment="1">
      <alignment vertical="center"/>
      <protection/>
    </xf>
    <xf numFmtId="0" fontId="7" fillId="0" borderId="0" xfId="54" applyNumberFormat="1" applyFont="1" applyAlignment="1">
      <alignment vertical="justify"/>
      <protection/>
    </xf>
    <xf numFmtId="0" fontId="0" fillId="0" borderId="0" xfId="0" applyNumberFormat="1" applyAlignment="1">
      <alignment/>
    </xf>
    <xf numFmtId="0" fontId="7" fillId="0" borderId="0" xfId="54" applyNumberFormat="1" applyFont="1" applyAlignment="1">
      <alignment/>
      <protection/>
    </xf>
    <xf numFmtId="0" fontId="0" fillId="0" borderId="0" xfId="0" applyNumberFormat="1" applyAlignment="1">
      <alignment vertical="justify"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2" fillId="33" borderId="0" xfId="52" applyFill="1" applyAlignment="1">
      <alignment/>
      <protection/>
    </xf>
    <xf numFmtId="0" fontId="2" fillId="33" borderId="19" xfId="52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7" fillId="33" borderId="0" xfId="52" applyFont="1" applyFill="1" applyAlignment="1">
      <alignment horizontal="center"/>
      <protection/>
    </xf>
    <xf numFmtId="0" fontId="2" fillId="34" borderId="36" xfId="52" applyFill="1" applyBorder="1">
      <alignment/>
      <protection/>
    </xf>
    <xf numFmtId="0" fontId="2" fillId="34" borderId="37" xfId="52" applyFill="1" applyBorder="1">
      <alignment/>
      <protection/>
    </xf>
    <xf numFmtId="0" fontId="2" fillId="34" borderId="38" xfId="52" applyFill="1" applyBorder="1">
      <alignment/>
      <protection/>
    </xf>
    <xf numFmtId="0" fontId="2" fillId="34" borderId="39" xfId="52" applyFill="1" applyBorder="1">
      <alignment/>
      <protection/>
    </xf>
    <xf numFmtId="0" fontId="2" fillId="34" borderId="0" xfId="52" applyFill="1" applyBorder="1">
      <alignment/>
      <protection/>
    </xf>
    <xf numFmtId="0" fontId="2" fillId="34" borderId="40" xfId="52" applyFill="1" applyBorder="1">
      <alignment/>
      <protection/>
    </xf>
    <xf numFmtId="0" fontId="2" fillId="34" borderId="41" xfId="52" applyFill="1" applyBorder="1">
      <alignment/>
      <protection/>
    </xf>
    <xf numFmtId="0" fontId="2" fillId="34" borderId="42" xfId="52" applyFill="1" applyBorder="1">
      <alignment/>
      <protection/>
    </xf>
    <xf numFmtId="0" fontId="2" fillId="34" borderId="43" xfId="52" applyFill="1" applyBorder="1">
      <alignment/>
      <protection/>
    </xf>
    <xf numFmtId="0" fontId="10" fillId="33" borderId="0" xfId="52" applyFont="1" applyFill="1" applyAlignment="1">
      <alignment/>
      <protection/>
    </xf>
    <xf numFmtId="0" fontId="13" fillId="33" borderId="0" xfId="52" applyFont="1" applyFill="1">
      <alignment/>
      <protection/>
    </xf>
    <xf numFmtId="0" fontId="3" fillId="33" borderId="0" xfId="52" applyFont="1" applyFill="1" applyAlignment="1">
      <alignment horizontal="center"/>
      <protection/>
    </xf>
    <xf numFmtId="0" fontId="10" fillId="33" borderId="0" xfId="52" applyFont="1" applyFill="1" applyBorder="1" applyAlignment="1" quotePrefix="1">
      <alignment horizontal="center" vertical="center"/>
      <protection/>
    </xf>
    <xf numFmtId="0" fontId="13" fillId="0" borderId="0" xfId="52" applyFont="1">
      <alignment/>
      <protection/>
    </xf>
    <xf numFmtId="0" fontId="2" fillId="0" borderId="0" xfId="52" applyBorder="1">
      <alignment/>
      <protection/>
    </xf>
    <xf numFmtId="0" fontId="2" fillId="33" borderId="0" xfId="52" applyFill="1" applyAlignment="1">
      <alignment horizontal="center" vertical="center" wrapText="1"/>
      <protection/>
    </xf>
    <xf numFmtId="0" fontId="4" fillId="33" borderId="28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4" fillId="33" borderId="30" xfId="52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horizontal="left"/>
      <protection/>
    </xf>
    <xf numFmtId="0" fontId="4" fillId="33" borderId="33" xfId="52" applyFont="1" applyFill="1" applyBorder="1" applyAlignment="1">
      <alignment horizontal="left"/>
      <protection/>
    </xf>
    <xf numFmtId="0" fontId="4" fillId="33" borderId="34" xfId="52" applyFont="1" applyFill="1" applyBorder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left"/>
      <protection/>
    </xf>
    <xf numFmtId="0" fontId="10" fillId="33" borderId="44" xfId="52" applyFont="1" applyFill="1" applyBorder="1" applyAlignment="1">
      <alignment horizontal="center" vertical="center"/>
      <protection/>
    </xf>
    <xf numFmtId="0" fontId="10" fillId="33" borderId="45" xfId="52" applyFont="1" applyFill="1" applyBorder="1" applyAlignment="1" quotePrefix="1">
      <alignment horizontal="center" vertical="center"/>
      <protection/>
    </xf>
    <xf numFmtId="0" fontId="10" fillId="33" borderId="46" xfId="52" applyFont="1" applyFill="1" applyBorder="1" applyAlignment="1" quotePrefix="1">
      <alignment horizontal="center" vertical="center"/>
      <protection/>
    </xf>
    <xf numFmtId="0" fontId="12" fillId="34" borderId="39" xfId="52" applyFont="1" applyFill="1" applyBorder="1" applyAlignment="1">
      <alignment horizontal="center" vertical="center"/>
      <protection/>
    </xf>
    <xf numFmtId="0" fontId="12" fillId="34" borderId="0" xfId="52" applyFont="1" applyFill="1" applyBorder="1" applyAlignment="1">
      <alignment horizontal="center" vertical="center"/>
      <protection/>
    </xf>
    <xf numFmtId="0" fontId="12" fillId="34" borderId="40" xfId="52" applyFont="1" applyFill="1" applyBorder="1" applyAlignment="1">
      <alignment horizontal="center" vertical="center"/>
      <protection/>
    </xf>
    <xf numFmtId="0" fontId="10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4" applyNumberFormat="1" applyFont="1" applyAlignment="1">
      <alignment vertical="justify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6" fillId="0" borderId="0" xfId="54" applyNumberFormat="1" applyFont="1" applyAlignment="1">
      <alignment vertical="justify" wrapText="1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6" fillId="34" borderId="49" xfId="54" applyFont="1" applyFill="1" applyBorder="1" applyAlignment="1" quotePrefix="1">
      <alignment horizontal="center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6\Avances%20Enero%202016\Cuaderno%20Enero%202016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6\Avances%20Enero%202016\Cuaderno%20Enero%202016\cuaderno_Ener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pat10ana"/>
      <sheetName val="pat11ana"/>
      <sheetName val="rem12no)"/>
      <sheetName val="alg13dón"/>
      <sheetName val="lec14tal"/>
      <sheetName val="tom15-V)"/>
      <sheetName val="alc16ofa"/>
      <sheetName val="col17lor"/>
      <sheetName val="ajo18ajo"/>
      <sheetName val="ceb19osa"/>
      <sheetName val="ceb20ano"/>
      <sheetName val="gui21des"/>
      <sheetName val="hab22des"/>
      <sheetName val="esc23las"/>
      <sheetName val="esp24cas"/>
      <sheetName val="otr25tas"/>
      <sheetName val="bró26oli"/>
      <sheetName val="ber27ena"/>
      <sheetName val="zan28ria"/>
      <sheetName val="cle29nas"/>
      <sheetName val="híb30na)"/>
      <sheetName val="agu31ate"/>
      <sheetName val="ace32ara"/>
      <sheetName val="ace33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view="pageBreakPreview" zoomScale="60" zoomScalePageLayoutView="0" workbookViewId="0" topLeftCell="B16">
      <selection activeCell="P44" sqref="P44"/>
    </sheetView>
  </sheetViews>
  <sheetFormatPr defaultColWidth="11.421875" defaultRowHeight="15"/>
  <cols>
    <col min="1" max="10" width="11.57421875" style="141" customWidth="1"/>
    <col min="11" max="11" width="1.57421875" style="141" customWidth="1"/>
    <col min="12" max="16384" width="11.57421875" style="141" customWidth="1"/>
  </cols>
  <sheetData>
    <row r="1" spans="1:11" ht="12.75">
      <c r="A1" s="140"/>
      <c r="B1" s="164" t="s">
        <v>297</v>
      </c>
      <c r="C1" s="164"/>
      <c r="D1" s="164"/>
      <c r="E1" s="140"/>
      <c r="F1" s="140"/>
      <c r="G1" s="140"/>
      <c r="H1" s="140"/>
      <c r="I1" s="140"/>
      <c r="J1" s="140"/>
      <c r="K1" s="140"/>
    </row>
    <row r="2" spans="1:11" ht="12.75">
      <c r="A2" s="140"/>
      <c r="B2" s="164"/>
      <c r="C2" s="164"/>
      <c r="D2" s="164"/>
      <c r="E2" s="140"/>
      <c r="F2" s="140"/>
      <c r="G2" s="165"/>
      <c r="H2" s="166"/>
      <c r="I2" s="166"/>
      <c r="J2" s="167"/>
      <c r="K2" s="142"/>
    </row>
    <row r="3" spans="1:11" ht="5.25" customHeight="1">
      <c r="A3" s="140"/>
      <c r="B3" s="164"/>
      <c r="C3" s="164"/>
      <c r="D3" s="164"/>
      <c r="E3" s="140"/>
      <c r="F3" s="140"/>
      <c r="G3" s="143"/>
      <c r="H3" s="144"/>
      <c r="I3" s="144"/>
      <c r="J3" s="145"/>
      <c r="K3" s="142"/>
    </row>
    <row r="4" spans="1:11" ht="12.75">
      <c r="A4" s="140"/>
      <c r="B4" s="164"/>
      <c r="C4" s="164"/>
      <c r="D4" s="164"/>
      <c r="E4" s="140"/>
      <c r="F4" s="140"/>
      <c r="G4" s="168" t="s">
        <v>274</v>
      </c>
      <c r="H4" s="169"/>
      <c r="I4" s="169"/>
      <c r="J4" s="170"/>
      <c r="K4" s="142"/>
    </row>
    <row r="5" spans="1:11" ht="12.75">
      <c r="A5" s="140"/>
      <c r="B5" s="140"/>
      <c r="C5" s="140"/>
      <c r="D5" s="140"/>
      <c r="E5" s="140"/>
      <c r="F5" s="140"/>
      <c r="G5" s="171"/>
      <c r="H5" s="172"/>
      <c r="I5" s="172"/>
      <c r="J5" s="173"/>
      <c r="K5" s="142"/>
    </row>
    <row r="6" spans="1:11" ht="12.75">
      <c r="A6" s="140"/>
      <c r="B6" s="140"/>
      <c r="C6" s="140"/>
      <c r="D6" s="140"/>
      <c r="E6" s="140"/>
      <c r="F6" s="140"/>
      <c r="G6" s="146"/>
      <c r="H6" s="146"/>
      <c r="I6" s="146"/>
      <c r="J6" s="146"/>
      <c r="K6" s="142"/>
    </row>
    <row r="7" spans="1:11" ht="5.25" customHeight="1">
      <c r="A7" s="140"/>
      <c r="B7" s="140"/>
      <c r="C7" s="140"/>
      <c r="D7" s="140"/>
      <c r="E7" s="140"/>
      <c r="F7" s="140"/>
      <c r="G7" s="147"/>
      <c r="H7" s="147"/>
      <c r="I7" s="147"/>
      <c r="J7" s="147"/>
      <c r="K7" s="142"/>
    </row>
    <row r="8" spans="1:11" ht="12.75">
      <c r="A8" s="140"/>
      <c r="B8" s="140"/>
      <c r="C8" s="140"/>
      <c r="D8" s="140"/>
      <c r="E8" s="140"/>
      <c r="F8" s="140"/>
      <c r="G8" s="174" t="s">
        <v>298</v>
      </c>
      <c r="H8" s="174"/>
      <c r="I8" s="174"/>
      <c r="J8" s="174"/>
      <c r="K8" s="174"/>
    </row>
    <row r="9" spans="1:11" ht="16.5" customHeight="1">
      <c r="A9" s="140"/>
      <c r="B9" s="140"/>
      <c r="C9" s="140"/>
      <c r="D9" s="148"/>
      <c r="E9" s="148"/>
      <c r="F9" s="140"/>
      <c r="G9" s="174" t="s">
        <v>299</v>
      </c>
      <c r="H9" s="174"/>
      <c r="I9" s="174"/>
      <c r="J9" s="174"/>
      <c r="K9" s="174"/>
    </row>
    <row r="10" spans="1:11" ht="12.7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1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1" ht="12.7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12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2.7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12.7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2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1" ht="13.5" thickBo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4" spans="1:11" ht="13.5" thickTop="1">
      <c r="A24" s="140"/>
      <c r="B24" s="140"/>
      <c r="C24" s="149"/>
      <c r="D24" s="150"/>
      <c r="E24" s="150"/>
      <c r="F24" s="150"/>
      <c r="G24" s="150"/>
      <c r="H24" s="150"/>
      <c r="I24" s="151"/>
      <c r="J24" s="140"/>
      <c r="K24" s="140"/>
    </row>
    <row r="25" spans="1:11" ht="12.75">
      <c r="A25" s="140"/>
      <c r="B25" s="140"/>
      <c r="C25" s="152"/>
      <c r="D25" s="153"/>
      <c r="E25" s="153"/>
      <c r="F25" s="153"/>
      <c r="G25" s="153"/>
      <c r="H25" s="153"/>
      <c r="I25" s="154"/>
      <c r="J25" s="140"/>
      <c r="K25" s="140"/>
    </row>
    <row r="26" spans="1:11" ht="12.75">
      <c r="A26" s="140"/>
      <c r="B26" s="140"/>
      <c r="C26" s="152"/>
      <c r="D26" s="153"/>
      <c r="E26" s="153"/>
      <c r="F26" s="153"/>
      <c r="G26" s="153"/>
      <c r="H26" s="153"/>
      <c r="I26" s="154"/>
      <c r="J26" s="140"/>
      <c r="K26" s="140"/>
    </row>
    <row r="27" spans="1:11" ht="18.75" customHeight="1">
      <c r="A27" s="140"/>
      <c r="B27" s="140"/>
      <c r="C27" s="179" t="s">
        <v>275</v>
      </c>
      <c r="D27" s="180"/>
      <c r="E27" s="180"/>
      <c r="F27" s="180"/>
      <c r="G27" s="180"/>
      <c r="H27" s="180"/>
      <c r="I27" s="181"/>
      <c r="J27" s="140"/>
      <c r="K27" s="140"/>
    </row>
    <row r="28" spans="1:11" ht="12.75">
      <c r="A28" s="140"/>
      <c r="B28" s="140"/>
      <c r="C28" s="152"/>
      <c r="D28" s="153"/>
      <c r="E28" s="153"/>
      <c r="F28" s="153"/>
      <c r="G28" s="153"/>
      <c r="H28" s="153"/>
      <c r="I28" s="154"/>
      <c r="J28" s="140"/>
      <c r="K28" s="140"/>
    </row>
    <row r="29" spans="1:11" ht="12.75">
      <c r="A29" s="140"/>
      <c r="B29" s="140"/>
      <c r="C29" s="152"/>
      <c r="D29" s="153"/>
      <c r="E29" s="153"/>
      <c r="F29" s="153"/>
      <c r="G29" s="153"/>
      <c r="H29" s="153"/>
      <c r="I29" s="154"/>
      <c r="J29" s="140"/>
      <c r="K29" s="140"/>
    </row>
    <row r="30" spans="1:11" ht="18.75" customHeight="1">
      <c r="A30" s="140"/>
      <c r="B30" s="140"/>
      <c r="C30" s="179" t="s">
        <v>277</v>
      </c>
      <c r="D30" s="180"/>
      <c r="E30" s="180"/>
      <c r="F30" s="180"/>
      <c r="G30" s="180"/>
      <c r="H30" s="180"/>
      <c r="I30" s="181"/>
      <c r="J30" s="140"/>
      <c r="K30" s="140"/>
    </row>
    <row r="31" spans="1:11" ht="12.75">
      <c r="A31" s="140"/>
      <c r="B31" s="140"/>
      <c r="C31" s="152"/>
      <c r="D31" s="153"/>
      <c r="E31" s="153"/>
      <c r="F31" s="153"/>
      <c r="G31" s="153"/>
      <c r="H31" s="153"/>
      <c r="I31" s="154"/>
      <c r="J31" s="140"/>
      <c r="K31" s="140"/>
    </row>
    <row r="32" spans="1:11" ht="12.75">
      <c r="A32" s="140"/>
      <c r="B32" s="140"/>
      <c r="C32" s="152"/>
      <c r="D32" s="153"/>
      <c r="E32" s="153"/>
      <c r="F32" s="153"/>
      <c r="G32" s="153"/>
      <c r="H32" s="153"/>
      <c r="I32" s="154"/>
      <c r="J32" s="140"/>
      <c r="K32" s="140"/>
    </row>
    <row r="33" spans="1:11" ht="12.75">
      <c r="A33" s="140"/>
      <c r="B33" s="140"/>
      <c r="C33" s="152"/>
      <c r="D33" s="153"/>
      <c r="E33" s="153"/>
      <c r="F33" s="153"/>
      <c r="G33" s="153"/>
      <c r="H33" s="153"/>
      <c r="I33" s="154"/>
      <c r="J33" s="140"/>
      <c r="K33" s="140"/>
    </row>
    <row r="34" spans="1:11" ht="13.5" thickBot="1">
      <c r="A34" s="140"/>
      <c r="B34" s="140"/>
      <c r="C34" s="155"/>
      <c r="D34" s="156"/>
      <c r="E34" s="156"/>
      <c r="F34" s="156"/>
      <c r="G34" s="156"/>
      <c r="H34" s="156"/>
      <c r="I34" s="157"/>
      <c r="J34" s="140"/>
      <c r="K34" s="140"/>
    </row>
    <row r="35" spans="1:11" ht="13.5" thickTop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2.7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12.7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1" ht="12.7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</row>
    <row r="40" spans="1:11" ht="15">
      <c r="A40" s="140"/>
      <c r="B40" s="140"/>
      <c r="C40" s="140"/>
      <c r="D40" s="140"/>
      <c r="E40" s="182"/>
      <c r="F40" s="182"/>
      <c r="G40" s="182"/>
      <c r="H40" s="140"/>
      <c r="I40" s="140"/>
      <c r="J40" s="140"/>
      <c r="K40" s="140"/>
    </row>
    <row r="41" spans="1:11" ht="12.75">
      <c r="A41" s="140"/>
      <c r="B41" s="140"/>
      <c r="C41" s="140"/>
      <c r="D41" s="140"/>
      <c r="E41" s="183"/>
      <c r="F41" s="183"/>
      <c r="G41" s="183"/>
      <c r="H41" s="140"/>
      <c r="I41" s="140"/>
      <c r="J41" s="140"/>
      <c r="K41" s="140"/>
    </row>
    <row r="42" spans="1:11" ht="15">
      <c r="A42" s="140"/>
      <c r="B42" s="140"/>
      <c r="C42" s="140"/>
      <c r="D42" s="140"/>
      <c r="E42" s="182"/>
      <c r="F42" s="182"/>
      <c r="G42" s="182"/>
      <c r="H42" s="140"/>
      <c r="I42" s="140"/>
      <c r="J42" s="140"/>
      <c r="K42" s="140"/>
    </row>
    <row r="43" spans="1:11" ht="12.75">
      <c r="A43" s="140"/>
      <c r="B43" s="140"/>
      <c r="C43" s="140"/>
      <c r="D43" s="140"/>
      <c r="E43" s="183"/>
      <c r="F43" s="183"/>
      <c r="G43" s="183"/>
      <c r="H43" s="140"/>
      <c r="I43" s="140"/>
      <c r="J43" s="140"/>
      <c r="K43" s="140"/>
    </row>
    <row r="44" spans="1:11" ht="15">
      <c r="A44" s="140"/>
      <c r="B44" s="140"/>
      <c r="C44" s="140"/>
      <c r="D44" s="140"/>
      <c r="E44" s="158" t="s">
        <v>300</v>
      </c>
      <c r="F44" s="158"/>
      <c r="G44" s="158"/>
      <c r="H44" s="140"/>
      <c r="I44" s="140"/>
      <c r="J44" s="140"/>
      <c r="K44" s="140"/>
    </row>
    <row r="45" spans="1:11" ht="12.75">
      <c r="A45" s="140"/>
      <c r="B45" s="140"/>
      <c r="C45" s="140"/>
      <c r="D45" s="140"/>
      <c r="E45" s="175" t="s">
        <v>276</v>
      </c>
      <c r="F45" s="175"/>
      <c r="G45" s="175"/>
      <c r="H45" s="140"/>
      <c r="I45" s="140"/>
      <c r="J45" s="140"/>
      <c r="K45" s="140"/>
    </row>
    <row r="46" spans="1:11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12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1" ht="12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1:11" ht="12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12.7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12.7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1:11" ht="12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5">
      <c r="A53" s="140"/>
      <c r="B53" s="140"/>
      <c r="C53" s="140"/>
      <c r="D53" s="159"/>
      <c r="E53" s="140"/>
      <c r="F53" s="160"/>
      <c r="G53" s="160"/>
      <c r="H53" s="140"/>
      <c r="I53" s="140"/>
      <c r="J53" s="140"/>
      <c r="K53" s="140"/>
    </row>
    <row r="54" spans="1:11" ht="12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1:11" ht="12.7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1" ht="12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 ht="12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12.7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12.7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1" ht="12.7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1:11" ht="12.7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1" ht="12.7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1" ht="12.7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12.7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1:11" ht="12.7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</row>
    <row r="66" spans="1:11" ht="12.7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</row>
    <row r="67" spans="1:11" ht="13.5" thickBo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</row>
    <row r="68" spans="1:11" ht="19.5" customHeight="1" thickBot="1" thickTop="1">
      <c r="A68" s="140"/>
      <c r="B68" s="140"/>
      <c r="C68" s="140"/>
      <c r="D68" s="140"/>
      <c r="E68" s="140"/>
      <c r="F68" s="140"/>
      <c r="G68" s="140"/>
      <c r="H68" s="176" t="s">
        <v>301</v>
      </c>
      <c r="I68" s="177"/>
      <c r="J68" s="178"/>
      <c r="K68" s="161"/>
    </row>
    <row r="69" spans="1:11" s="162" customFormat="1" ht="12.75" customHeight="1" thickTop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1" ht="12.7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</row>
    <row r="71" spans="1:11" ht="12.7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</row>
    <row r="72" spans="1:11" ht="12.7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</row>
    <row r="73" spans="1:11" ht="12.7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6" spans="1:4" ht="12.75">
      <c r="A76" s="163"/>
      <c r="B76" s="163"/>
      <c r="C76" s="163"/>
      <c r="D76" s="163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22</v>
      </c>
      <c r="E9" s="31">
        <v>22</v>
      </c>
      <c r="F9" s="32"/>
      <c r="G9" s="32"/>
      <c r="H9" s="124">
        <v>0.01</v>
      </c>
      <c r="I9" s="124">
        <v>0.032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60</v>
      </c>
      <c r="D10" s="31">
        <v>60.258118389855255</v>
      </c>
      <c r="E10" s="31">
        <v>60</v>
      </c>
      <c r="F10" s="32"/>
      <c r="G10" s="32"/>
      <c r="H10" s="124">
        <v>0.085</v>
      </c>
      <c r="I10" s="124">
        <v>0.085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42</v>
      </c>
      <c r="D11" s="31">
        <v>65</v>
      </c>
      <c r="E11" s="31">
        <v>7</v>
      </c>
      <c r="F11" s="32"/>
      <c r="G11" s="32"/>
      <c r="H11" s="124">
        <v>0.059</v>
      </c>
      <c r="I11" s="124">
        <v>0.093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41</v>
      </c>
      <c r="D12" s="31">
        <v>40.63252854836936</v>
      </c>
      <c r="E12" s="31">
        <v>40</v>
      </c>
      <c r="F12" s="32"/>
      <c r="G12" s="32"/>
      <c r="H12" s="124">
        <v>0.058</v>
      </c>
      <c r="I12" s="124">
        <v>0.05742026404341364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150</v>
      </c>
      <c r="D13" s="39">
        <v>187.89064693822462</v>
      </c>
      <c r="E13" s="39">
        <v>129</v>
      </c>
      <c r="F13" s="40">
        <f>IF(D13&gt;0,100*E13/D13,0)</f>
        <v>68.6569566405363</v>
      </c>
      <c r="G13" s="41"/>
      <c r="H13" s="125">
        <v>0.212</v>
      </c>
      <c r="I13" s="126">
        <v>0.2674202640434137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28</v>
      </c>
      <c r="D17" s="39">
        <v>79.18</v>
      </c>
      <c r="E17" s="39">
        <v>79</v>
      </c>
      <c r="F17" s="40">
        <f>IF(D17&gt;0,100*E17/D17,0)</f>
        <v>99.7726698661278</v>
      </c>
      <c r="G17" s="41"/>
      <c r="H17" s="125">
        <v>0.028</v>
      </c>
      <c r="I17" s="126">
        <v>0.119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7206</v>
      </c>
      <c r="D19" s="31">
        <v>5683</v>
      </c>
      <c r="E19" s="31">
        <v>5683</v>
      </c>
      <c r="F19" s="32"/>
      <c r="G19" s="32"/>
      <c r="H19" s="124">
        <v>33.868</v>
      </c>
      <c r="I19" s="124">
        <v>21.595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7206</v>
      </c>
      <c r="D22" s="39">
        <v>5683</v>
      </c>
      <c r="E22" s="39">
        <v>5683</v>
      </c>
      <c r="F22" s="40">
        <f>IF(D22&gt;0,100*E22/D22,0)</f>
        <v>100</v>
      </c>
      <c r="G22" s="41"/>
      <c r="H22" s="125">
        <v>33.868</v>
      </c>
      <c r="I22" s="126">
        <v>21.595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9136</v>
      </c>
      <c r="D24" s="39">
        <v>9265</v>
      </c>
      <c r="E24" s="39">
        <v>9750</v>
      </c>
      <c r="F24" s="40">
        <f>IF(D24&gt;0,100*E24/D24,0)</f>
        <v>105.23475445223961</v>
      </c>
      <c r="G24" s="41"/>
      <c r="H24" s="125">
        <v>38.927</v>
      </c>
      <c r="I24" s="126">
        <v>31.728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225</v>
      </c>
      <c r="D26" s="39">
        <v>310</v>
      </c>
      <c r="E26" s="39">
        <v>250</v>
      </c>
      <c r="F26" s="40">
        <f>IF(D26&gt;0,100*E26/D26,0)</f>
        <v>80.64516129032258</v>
      </c>
      <c r="G26" s="41"/>
      <c r="H26" s="125">
        <v>0.829</v>
      </c>
      <c r="I26" s="126">
        <v>0.95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1475</v>
      </c>
      <c r="D28" s="31">
        <v>2385</v>
      </c>
      <c r="E28" s="31">
        <v>2600</v>
      </c>
      <c r="F28" s="32"/>
      <c r="G28" s="32"/>
      <c r="H28" s="124">
        <v>4.626</v>
      </c>
      <c r="I28" s="124">
        <v>6.885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16269</v>
      </c>
      <c r="D29" s="31">
        <v>16227</v>
      </c>
      <c r="E29" s="31">
        <v>16249</v>
      </c>
      <c r="F29" s="32"/>
      <c r="G29" s="32"/>
      <c r="H29" s="124">
        <v>17.706</v>
      </c>
      <c r="I29" s="124">
        <v>32.062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6448</v>
      </c>
      <c r="D30" s="31">
        <v>7562</v>
      </c>
      <c r="E30" s="31">
        <v>7562</v>
      </c>
      <c r="F30" s="32"/>
      <c r="G30" s="32"/>
      <c r="H30" s="124">
        <v>6.952</v>
      </c>
      <c r="I30" s="124">
        <v>7.974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24192</v>
      </c>
      <c r="D31" s="39">
        <v>26174</v>
      </c>
      <c r="E31" s="39">
        <v>26411</v>
      </c>
      <c r="F31" s="40">
        <f>IF(D31&gt;0,100*E31/D31,0)</f>
        <v>100.9054787193398</v>
      </c>
      <c r="G31" s="41"/>
      <c r="H31" s="125">
        <v>29.284</v>
      </c>
      <c r="I31" s="126">
        <v>46.92099999999999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1975</v>
      </c>
      <c r="D33" s="31">
        <v>1750</v>
      </c>
      <c r="E33" s="31">
        <v>2000</v>
      </c>
      <c r="F33" s="32"/>
      <c r="G33" s="32"/>
      <c r="H33" s="124">
        <v>2.74</v>
      </c>
      <c r="I33" s="124">
        <v>1.75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4465</v>
      </c>
      <c r="D34" s="31">
        <v>7960</v>
      </c>
      <c r="E34" s="31">
        <v>6459</v>
      </c>
      <c r="F34" s="32"/>
      <c r="G34" s="32"/>
      <c r="H34" s="124">
        <v>9.892</v>
      </c>
      <c r="I34" s="124">
        <v>15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2351</v>
      </c>
      <c r="D35" s="31">
        <v>2500</v>
      </c>
      <c r="E35" s="31">
        <v>2000</v>
      </c>
      <c r="F35" s="32"/>
      <c r="G35" s="32"/>
      <c r="H35" s="124">
        <v>4.397</v>
      </c>
      <c r="I35" s="124">
        <v>5.1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1239</v>
      </c>
      <c r="D36" s="31">
        <v>1625</v>
      </c>
      <c r="E36" s="31">
        <v>1539</v>
      </c>
      <c r="F36" s="32"/>
      <c r="G36" s="32"/>
      <c r="H36" s="124">
        <v>2.481</v>
      </c>
      <c r="I36" s="124">
        <v>2.925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10030</v>
      </c>
      <c r="D37" s="39">
        <v>13835</v>
      </c>
      <c r="E37" s="39">
        <v>11998</v>
      </c>
      <c r="F37" s="40">
        <f>IF(D37&gt;0,100*E37/D37,0)</f>
        <v>86.7220816769064</v>
      </c>
      <c r="G37" s="41"/>
      <c r="H37" s="125">
        <v>19.509999999999998</v>
      </c>
      <c r="I37" s="126">
        <v>24.775000000000002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18755</v>
      </c>
      <c r="D39" s="39">
        <v>18755</v>
      </c>
      <c r="E39" s="39">
        <v>14480</v>
      </c>
      <c r="F39" s="40">
        <f>IF(D39&gt;0,100*E39/D39,0)</f>
        <v>77.20607837909891</v>
      </c>
      <c r="G39" s="41"/>
      <c r="H39" s="125">
        <v>12.435</v>
      </c>
      <c r="I39" s="126">
        <v>11.19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1594</v>
      </c>
      <c r="D41" s="31">
        <v>1567</v>
      </c>
      <c r="E41" s="31">
        <v>1580</v>
      </c>
      <c r="F41" s="32"/>
      <c r="G41" s="32"/>
      <c r="H41" s="124">
        <v>1.487</v>
      </c>
      <c r="I41" s="124">
        <v>2.877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7263</v>
      </c>
      <c r="D42" s="31">
        <v>7814</v>
      </c>
      <c r="E42" s="31">
        <v>8175</v>
      </c>
      <c r="F42" s="32"/>
      <c r="G42" s="32"/>
      <c r="H42" s="124">
        <v>24.031</v>
      </c>
      <c r="I42" s="124">
        <v>24.34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9782</v>
      </c>
      <c r="D43" s="31">
        <v>11723</v>
      </c>
      <c r="E43" s="31">
        <v>11700</v>
      </c>
      <c r="F43" s="32"/>
      <c r="G43" s="32"/>
      <c r="H43" s="124">
        <v>19.585</v>
      </c>
      <c r="I43" s="124">
        <v>26.697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11599</v>
      </c>
      <c r="D44" s="31">
        <v>16570</v>
      </c>
      <c r="E44" s="31">
        <v>16500</v>
      </c>
      <c r="F44" s="32"/>
      <c r="G44" s="32"/>
      <c r="H44" s="124">
        <v>32.351</v>
      </c>
      <c r="I44" s="124">
        <v>46.862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11257</v>
      </c>
      <c r="D45" s="31">
        <v>10955</v>
      </c>
      <c r="E45" s="31">
        <v>12000</v>
      </c>
      <c r="F45" s="32"/>
      <c r="G45" s="32"/>
      <c r="H45" s="124">
        <v>17.611</v>
      </c>
      <c r="I45" s="124">
        <v>20.05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1406</v>
      </c>
      <c r="D46" s="31">
        <v>2350</v>
      </c>
      <c r="E46" s="31">
        <v>2350</v>
      </c>
      <c r="F46" s="32"/>
      <c r="G46" s="32"/>
      <c r="H46" s="124">
        <v>1.889</v>
      </c>
      <c r="I46" s="124">
        <v>2.912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615</v>
      </c>
      <c r="D47" s="31">
        <v>859</v>
      </c>
      <c r="E47" s="31">
        <v>940</v>
      </c>
      <c r="F47" s="32"/>
      <c r="G47" s="32"/>
      <c r="H47" s="124">
        <v>0.874</v>
      </c>
      <c r="I47" s="124">
        <v>1.209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4752</v>
      </c>
      <c r="D48" s="31">
        <v>7964</v>
      </c>
      <c r="E48" s="31">
        <v>7900</v>
      </c>
      <c r="F48" s="32"/>
      <c r="G48" s="32"/>
      <c r="H48" s="124">
        <v>6.061</v>
      </c>
      <c r="I48" s="124">
        <v>10.822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9016</v>
      </c>
      <c r="D49" s="31">
        <v>9887</v>
      </c>
      <c r="E49" s="31">
        <v>10000</v>
      </c>
      <c r="F49" s="32"/>
      <c r="G49" s="32"/>
      <c r="H49" s="124">
        <v>12.208</v>
      </c>
      <c r="I49" s="124">
        <v>17.402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57284</v>
      </c>
      <c r="D50" s="39">
        <v>69689</v>
      </c>
      <c r="E50" s="39">
        <v>71145</v>
      </c>
      <c r="F50" s="40">
        <f>IF(D50&gt;0,100*E50/D50,0)</f>
        <v>102.08928238315947</v>
      </c>
      <c r="G50" s="41"/>
      <c r="H50" s="125">
        <v>116.09700000000001</v>
      </c>
      <c r="I50" s="126">
        <v>153.171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4102</v>
      </c>
      <c r="D52" s="39">
        <v>4102</v>
      </c>
      <c r="E52" s="39">
        <v>4102</v>
      </c>
      <c r="F52" s="40">
        <f>IF(D52&gt;0,100*E52/D52,0)</f>
        <v>100</v>
      </c>
      <c r="G52" s="41"/>
      <c r="H52" s="125">
        <v>4.992</v>
      </c>
      <c r="I52" s="126">
        <v>4.992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29935</v>
      </c>
      <c r="D54" s="31">
        <v>37294</v>
      </c>
      <c r="E54" s="31">
        <v>37000</v>
      </c>
      <c r="F54" s="32"/>
      <c r="G54" s="32"/>
      <c r="H54" s="124">
        <v>36.804</v>
      </c>
      <c r="I54" s="124">
        <v>58.203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67727</v>
      </c>
      <c r="D55" s="31">
        <v>79208</v>
      </c>
      <c r="E55" s="31">
        <v>70300</v>
      </c>
      <c r="F55" s="32"/>
      <c r="G55" s="32"/>
      <c r="H55" s="124">
        <v>78.063</v>
      </c>
      <c r="I55" s="124">
        <v>126.036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7518</v>
      </c>
      <c r="D56" s="31">
        <v>11000</v>
      </c>
      <c r="E56" s="31">
        <v>9000</v>
      </c>
      <c r="F56" s="32"/>
      <c r="G56" s="32"/>
      <c r="H56" s="124">
        <v>20.306</v>
      </c>
      <c r="I56" s="124">
        <v>16.5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3545</v>
      </c>
      <c r="D57" s="31">
        <v>4175</v>
      </c>
      <c r="E57" s="31">
        <v>4175</v>
      </c>
      <c r="F57" s="32"/>
      <c r="G57" s="32"/>
      <c r="H57" s="124">
        <v>6.065</v>
      </c>
      <c r="I57" s="124">
        <v>2.9945500000000003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37128</v>
      </c>
      <c r="D58" s="31">
        <v>42779</v>
      </c>
      <c r="E58" s="31">
        <v>42779</v>
      </c>
      <c r="F58" s="32"/>
      <c r="G58" s="32"/>
      <c r="H58" s="124">
        <v>40.696</v>
      </c>
      <c r="I58" s="124">
        <v>32.222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145853</v>
      </c>
      <c r="D59" s="39">
        <v>174456</v>
      </c>
      <c r="E59" s="39">
        <v>163254</v>
      </c>
      <c r="F59" s="40">
        <f>IF(D59&gt;0,100*E59/D59,0)</f>
        <v>93.57889668455083</v>
      </c>
      <c r="G59" s="41"/>
      <c r="H59" s="125">
        <v>181.934</v>
      </c>
      <c r="I59" s="126">
        <v>235.95555000000002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2252</v>
      </c>
      <c r="D61" s="31">
        <v>3000</v>
      </c>
      <c r="E61" s="31">
        <v>2700</v>
      </c>
      <c r="F61" s="32"/>
      <c r="G61" s="32"/>
      <c r="H61" s="124">
        <v>3.825</v>
      </c>
      <c r="I61" s="124">
        <v>5.425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1007</v>
      </c>
      <c r="D62" s="31">
        <v>900</v>
      </c>
      <c r="E62" s="31">
        <v>855</v>
      </c>
      <c r="F62" s="32"/>
      <c r="G62" s="32"/>
      <c r="H62" s="124">
        <v>0.394</v>
      </c>
      <c r="I62" s="124">
        <v>0.758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1834</v>
      </c>
      <c r="D63" s="31">
        <v>2059</v>
      </c>
      <c r="E63" s="31">
        <v>1736</v>
      </c>
      <c r="F63" s="32"/>
      <c r="G63" s="32"/>
      <c r="H63" s="124">
        <v>0.7</v>
      </c>
      <c r="I63" s="124">
        <v>2.1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5093</v>
      </c>
      <c r="D64" s="39">
        <v>5959</v>
      </c>
      <c r="E64" s="39">
        <v>5291</v>
      </c>
      <c r="F64" s="40">
        <f>IF(D64&gt;0,100*E64/D64,0)</f>
        <v>88.79006544722269</v>
      </c>
      <c r="G64" s="41"/>
      <c r="H64" s="125">
        <v>4.9190000000000005</v>
      </c>
      <c r="I64" s="126">
        <v>8.283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14371</v>
      </c>
      <c r="D66" s="39">
        <v>14371</v>
      </c>
      <c r="E66" s="39">
        <v>11684</v>
      </c>
      <c r="F66" s="40">
        <f>IF(D66&gt;0,100*E66/D66,0)</f>
        <v>81.30262333866816</v>
      </c>
      <c r="G66" s="41"/>
      <c r="H66" s="125">
        <v>6.577</v>
      </c>
      <c r="I66" s="126">
        <v>9.838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43244</v>
      </c>
      <c r="D68" s="31">
        <v>44500</v>
      </c>
      <c r="E68" s="31">
        <v>42000</v>
      </c>
      <c r="F68" s="32"/>
      <c r="G68" s="32"/>
      <c r="H68" s="124">
        <v>51.114</v>
      </c>
      <c r="I68" s="124">
        <v>65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8253</v>
      </c>
      <c r="D69" s="31">
        <v>7500</v>
      </c>
      <c r="E69" s="31">
        <v>7500</v>
      </c>
      <c r="F69" s="32"/>
      <c r="G69" s="32"/>
      <c r="H69" s="124">
        <v>7.956</v>
      </c>
      <c r="I69" s="124">
        <v>7.5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51497</v>
      </c>
      <c r="D70" s="39">
        <v>52000</v>
      </c>
      <c r="E70" s="39">
        <v>49500</v>
      </c>
      <c r="F70" s="40">
        <f>IF(D70&gt;0,100*E70/D70,0)</f>
        <v>95.1923076923077</v>
      </c>
      <c r="G70" s="41"/>
      <c r="H70" s="125">
        <v>59.07</v>
      </c>
      <c r="I70" s="126">
        <v>72.5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3576</v>
      </c>
      <c r="D72" s="31">
        <v>4830</v>
      </c>
      <c r="E72" s="31">
        <v>4758</v>
      </c>
      <c r="F72" s="32"/>
      <c r="G72" s="32"/>
      <c r="H72" s="124">
        <v>0.832</v>
      </c>
      <c r="I72" s="124">
        <v>5.943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9088</v>
      </c>
      <c r="D73" s="31">
        <v>11332</v>
      </c>
      <c r="E73" s="31">
        <v>11100</v>
      </c>
      <c r="F73" s="32"/>
      <c r="G73" s="32"/>
      <c r="H73" s="124">
        <v>33.711</v>
      </c>
      <c r="I73" s="124">
        <v>25.8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19576</v>
      </c>
      <c r="D74" s="31">
        <v>25329</v>
      </c>
      <c r="E74" s="31">
        <v>25350</v>
      </c>
      <c r="F74" s="32"/>
      <c r="G74" s="32"/>
      <c r="H74" s="124">
        <v>37.94</v>
      </c>
      <c r="I74" s="124">
        <v>32.928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23333</v>
      </c>
      <c r="D75" s="31">
        <v>26000</v>
      </c>
      <c r="E75" s="31">
        <v>26000</v>
      </c>
      <c r="F75" s="32"/>
      <c r="G75" s="32"/>
      <c r="H75" s="124">
        <v>19.097</v>
      </c>
      <c r="I75" s="124">
        <v>30.264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2025</v>
      </c>
      <c r="D76" s="31">
        <v>1947</v>
      </c>
      <c r="E76" s="31">
        <v>2000</v>
      </c>
      <c r="F76" s="32"/>
      <c r="G76" s="32"/>
      <c r="H76" s="124">
        <v>3.3</v>
      </c>
      <c r="I76" s="124">
        <v>4.868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3921</v>
      </c>
      <c r="D77" s="31">
        <v>5138</v>
      </c>
      <c r="E77" s="31">
        <v>5000</v>
      </c>
      <c r="F77" s="32"/>
      <c r="G77" s="32"/>
      <c r="H77" s="124">
        <v>5.98</v>
      </c>
      <c r="I77" s="124">
        <v>11.8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8323</v>
      </c>
      <c r="D78" s="31">
        <v>9600</v>
      </c>
      <c r="E78" s="31">
        <v>9500</v>
      </c>
      <c r="F78" s="32"/>
      <c r="G78" s="32"/>
      <c r="H78" s="124">
        <v>17.729</v>
      </c>
      <c r="I78" s="124">
        <v>20.64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12184</v>
      </c>
      <c r="D79" s="31">
        <v>13000</v>
      </c>
      <c r="E79" s="31">
        <v>13500</v>
      </c>
      <c r="F79" s="32"/>
      <c r="G79" s="32"/>
      <c r="H79" s="124">
        <v>21.593</v>
      </c>
      <c r="I79" s="124">
        <v>24.7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82026</v>
      </c>
      <c r="D80" s="39">
        <v>97176</v>
      </c>
      <c r="E80" s="39">
        <v>97208</v>
      </c>
      <c r="F80" s="40">
        <f>IF(D80&gt;0,100*E80/D80,0)</f>
        <v>100.03292994154936</v>
      </c>
      <c r="G80" s="41"/>
      <c r="H80" s="125">
        <v>140.18200000000002</v>
      </c>
      <c r="I80" s="126">
        <v>156.94299999999998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141</v>
      </c>
      <c r="D82" s="31"/>
      <c r="E82" s="31"/>
      <c r="F82" s="32"/>
      <c r="G82" s="32"/>
      <c r="H82" s="124">
        <v>0.099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330</v>
      </c>
      <c r="D83" s="31">
        <v>330</v>
      </c>
      <c r="E83" s="31">
        <v>330</v>
      </c>
      <c r="F83" s="32"/>
      <c r="G83" s="32"/>
      <c r="H83" s="124">
        <v>0.231</v>
      </c>
      <c r="I83" s="124">
        <v>0.231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471</v>
      </c>
      <c r="D84" s="39">
        <v>330</v>
      </c>
      <c r="E84" s="39">
        <v>330</v>
      </c>
      <c r="F84" s="40">
        <f>IF(D84&gt;0,100*E84/D84,0)</f>
        <v>100</v>
      </c>
      <c r="G84" s="41"/>
      <c r="H84" s="125">
        <v>0.33</v>
      </c>
      <c r="I84" s="126">
        <v>0.231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430419</v>
      </c>
      <c r="D87" s="54">
        <v>492372.0706469382</v>
      </c>
      <c r="E87" s="54">
        <v>471294</v>
      </c>
      <c r="F87" s="55">
        <f>IF(D87&gt;0,100*E87/D87,0)</f>
        <v>95.71907670976478</v>
      </c>
      <c r="G87" s="41"/>
      <c r="H87" s="129">
        <v>649.1940000000001</v>
      </c>
      <c r="I87" s="130">
        <v>779.4589702640434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59</v>
      </c>
      <c r="D9" s="31">
        <v>57</v>
      </c>
      <c r="E9" s="31">
        <v>57</v>
      </c>
      <c r="F9" s="32"/>
      <c r="G9" s="32"/>
      <c r="H9" s="124">
        <v>0.139</v>
      </c>
      <c r="I9" s="124">
        <v>0.138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862</v>
      </c>
      <c r="D10" s="31">
        <v>862.0184893709975</v>
      </c>
      <c r="E10" s="31">
        <v>852</v>
      </c>
      <c r="F10" s="32"/>
      <c r="G10" s="32"/>
      <c r="H10" s="124">
        <v>1.288</v>
      </c>
      <c r="I10" s="124">
        <v>1.287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5175</v>
      </c>
      <c r="D11" s="31">
        <v>5175.004281389003</v>
      </c>
      <c r="E11" s="31">
        <v>4897</v>
      </c>
      <c r="F11" s="32"/>
      <c r="G11" s="32"/>
      <c r="H11" s="124">
        <v>12.389</v>
      </c>
      <c r="I11" s="124">
        <v>12.39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42</v>
      </c>
      <c r="D12" s="31">
        <v>41.956233884364735</v>
      </c>
      <c r="E12" s="31">
        <v>5</v>
      </c>
      <c r="F12" s="32"/>
      <c r="G12" s="32"/>
      <c r="H12" s="124">
        <v>0.076</v>
      </c>
      <c r="I12" s="124">
        <v>0.07562611157656744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6138</v>
      </c>
      <c r="D13" s="39">
        <v>6135.979004644365</v>
      </c>
      <c r="E13" s="39">
        <v>5811</v>
      </c>
      <c r="F13" s="40">
        <f>IF(D13&gt;0,100*E13/D13,0)</f>
        <v>94.70371387518787</v>
      </c>
      <c r="G13" s="41"/>
      <c r="H13" s="125">
        <v>13.892</v>
      </c>
      <c r="I13" s="126">
        <v>13.89062611157657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20</v>
      </c>
      <c r="D17" s="39">
        <v>45.11</v>
      </c>
      <c r="E17" s="39">
        <v>45</v>
      </c>
      <c r="F17" s="40">
        <f>IF(D17&gt;0,100*E17/D17,0)</f>
        <v>99.75615162935048</v>
      </c>
      <c r="G17" s="41"/>
      <c r="H17" s="125">
        <v>0.024</v>
      </c>
      <c r="I17" s="126">
        <v>0.081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212</v>
      </c>
      <c r="D19" s="31">
        <v>271</v>
      </c>
      <c r="E19" s="31">
        <v>271</v>
      </c>
      <c r="F19" s="32"/>
      <c r="G19" s="32"/>
      <c r="H19" s="124">
        <v>0.89</v>
      </c>
      <c r="I19" s="124">
        <v>0.949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212</v>
      </c>
      <c r="D22" s="39">
        <v>271</v>
      </c>
      <c r="E22" s="39">
        <v>271</v>
      </c>
      <c r="F22" s="40">
        <f>IF(D22&gt;0,100*E22/D22,0)</f>
        <v>100</v>
      </c>
      <c r="G22" s="41"/>
      <c r="H22" s="125">
        <v>0.89</v>
      </c>
      <c r="I22" s="126">
        <v>0.949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237</v>
      </c>
      <c r="D24" s="39">
        <v>145</v>
      </c>
      <c r="E24" s="39">
        <v>150</v>
      </c>
      <c r="F24" s="40">
        <f>IF(D24&gt;0,100*E24/D24,0)</f>
        <v>103.44827586206897</v>
      </c>
      <c r="G24" s="41"/>
      <c r="H24" s="125">
        <v>0.578</v>
      </c>
      <c r="I24" s="126">
        <v>0.526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174</v>
      </c>
      <c r="D26" s="39">
        <v>200</v>
      </c>
      <c r="E26" s="39">
        <v>180</v>
      </c>
      <c r="F26" s="40">
        <f>IF(D26&gt;0,100*E26/D26,0)</f>
        <v>90</v>
      </c>
      <c r="G26" s="41"/>
      <c r="H26" s="125">
        <v>0.532</v>
      </c>
      <c r="I26" s="126">
        <v>0.65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458</v>
      </c>
      <c r="D28" s="31">
        <v>427</v>
      </c>
      <c r="E28" s="31">
        <v>530</v>
      </c>
      <c r="F28" s="32"/>
      <c r="G28" s="32"/>
      <c r="H28" s="124">
        <v>1.431</v>
      </c>
      <c r="I28" s="124">
        <v>1.078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8323</v>
      </c>
      <c r="D29" s="31">
        <v>10470</v>
      </c>
      <c r="E29" s="31">
        <v>14306</v>
      </c>
      <c r="F29" s="32"/>
      <c r="G29" s="32"/>
      <c r="H29" s="124">
        <v>14.919</v>
      </c>
      <c r="I29" s="124">
        <v>22.697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2862</v>
      </c>
      <c r="D30" s="31">
        <v>3976</v>
      </c>
      <c r="E30" s="31">
        <v>3976</v>
      </c>
      <c r="F30" s="32"/>
      <c r="G30" s="32"/>
      <c r="H30" s="124">
        <v>4.3</v>
      </c>
      <c r="I30" s="124">
        <v>5.993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11643</v>
      </c>
      <c r="D31" s="39">
        <v>14873</v>
      </c>
      <c r="E31" s="39">
        <v>18812</v>
      </c>
      <c r="F31" s="40">
        <f>IF(D31&gt;0,100*E31/D31,0)</f>
        <v>126.4842331742083</v>
      </c>
      <c r="G31" s="41"/>
      <c r="H31" s="125">
        <v>20.650000000000002</v>
      </c>
      <c r="I31" s="126">
        <v>29.768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43</v>
      </c>
      <c r="D33" s="31">
        <v>50</v>
      </c>
      <c r="E33" s="31">
        <v>50</v>
      </c>
      <c r="F33" s="32"/>
      <c r="G33" s="32"/>
      <c r="H33" s="124">
        <v>0.102</v>
      </c>
      <c r="I33" s="124">
        <v>0.09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325</v>
      </c>
      <c r="D34" s="31">
        <v>615</v>
      </c>
      <c r="E34" s="31">
        <v>554</v>
      </c>
      <c r="F34" s="32"/>
      <c r="G34" s="32"/>
      <c r="H34" s="124">
        <v>0.961</v>
      </c>
      <c r="I34" s="124">
        <v>1.75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319</v>
      </c>
      <c r="D35" s="31">
        <v>500</v>
      </c>
      <c r="E35" s="31">
        <v>450</v>
      </c>
      <c r="F35" s="32"/>
      <c r="G35" s="32"/>
      <c r="H35" s="124">
        <v>1.134</v>
      </c>
      <c r="I35" s="124">
        <v>1.2</v>
      </c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>
        <v>5</v>
      </c>
      <c r="E36" s="31">
        <v>7</v>
      </c>
      <c r="F36" s="32"/>
      <c r="G36" s="32"/>
      <c r="H36" s="124"/>
      <c r="I36" s="124">
        <v>0.01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687</v>
      </c>
      <c r="D37" s="39">
        <v>1170</v>
      </c>
      <c r="E37" s="39">
        <v>1061</v>
      </c>
      <c r="F37" s="40">
        <f>IF(D37&gt;0,100*E37/D37,0)</f>
        <v>90.68376068376068</v>
      </c>
      <c r="G37" s="41"/>
      <c r="H37" s="125">
        <v>2.197</v>
      </c>
      <c r="I37" s="126">
        <v>3.05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/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13035</v>
      </c>
      <c r="D41" s="31">
        <v>15780</v>
      </c>
      <c r="E41" s="31">
        <v>17000</v>
      </c>
      <c r="F41" s="32"/>
      <c r="G41" s="32"/>
      <c r="H41" s="124">
        <v>14.584</v>
      </c>
      <c r="I41" s="124">
        <v>23.075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2384</v>
      </c>
      <c r="D42" s="31">
        <v>2851</v>
      </c>
      <c r="E42" s="31">
        <v>2625</v>
      </c>
      <c r="F42" s="32"/>
      <c r="G42" s="32"/>
      <c r="H42" s="124">
        <v>6.396</v>
      </c>
      <c r="I42" s="124">
        <v>7.598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8209</v>
      </c>
      <c r="D43" s="31">
        <v>9198</v>
      </c>
      <c r="E43" s="31">
        <v>9800</v>
      </c>
      <c r="F43" s="32"/>
      <c r="G43" s="32"/>
      <c r="H43" s="124">
        <v>13.304</v>
      </c>
      <c r="I43" s="124">
        <v>22.453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16343</v>
      </c>
      <c r="D44" s="31">
        <v>16080</v>
      </c>
      <c r="E44" s="31">
        <v>16100</v>
      </c>
      <c r="F44" s="32"/>
      <c r="G44" s="32"/>
      <c r="H44" s="124">
        <v>41.083</v>
      </c>
      <c r="I44" s="124">
        <v>43.212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10083</v>
      </c>
      <c r="D45" s="31">
        <v>10980</v>
      </c>
      <c r="E45" s="31">
        <v>12000</v>
      </c>
      <c r="F45" s="32"/>
      <c r="G45" s="32"/>
      <c r="H45" s="124">
        <v>13.501</v>
      </c>
      <c r="I45" s="124">
        <v>17.579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10350</v>
      </c>
      <c r="D46" s="31">
        <v>13077</v>
      </c>
      <c r="E46" s="31">
        <v>13000</v>
      </c>
      <c r="F46" s="32"/>
      <c r="G46" s="32"/>
      <c r="H46" s="124">
        <v>15.575</v>
      </c>
      <c r="I46" s="124">
        <v>18.721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8449</v>
      </c>
      <c r="D47" s="31">
        <v>11328</v>
      </c>
      <c r="E47" s="31">
        <v>12250</v>
      </c>
      <c r="F47" s="32"/>
      <c r="G47" s="32"/>
      <c r="H47" s="124">
        <v>20.446</v>
      </c>
      <c r="I47" s="124">
        <v>30.637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13701</v>
      </c>
      <c r="D48" s="31">
        <v>14020</v>
      </c>
      <c r="E48" s="31">
        <v>14000</v>
      </c>
      <c r="F48" s="32"/>
      <c r="G48" s="32"/>
      <c r="H48" s="124">
        <v>31.074</v>
      </c>
      <c r="I48" s="124">
        <v>32.877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7074</v>
      </c>
      <c r="D49" s="31">
        <v>5157</v>
      </c>
      <c r="E49" s="31">
        <v>5500</v>
      </c>
      <c r="F49" s="32"/>
      <c r="G49" s="32"/>
      <c r="H49" s="124">
        <v>10.652</v>
      </c>
      <c r="I49" s="124">
        <v>9.854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89628</v>
      </c>
      <c r="D50" s="39">
        <v>98471</v>
      </c>
      <c r="E50" s="39">
        <v>102275</v>
      </c>
      <c r="F50" s="40">
        <f>IF(D50&gt;0,100*E50/D50,0)</f>
        <v>103.86306628347432</v>
      </c>
      <c r="G50" s="41"/>
      <c r="H50" s="125">
        <v>166.61499999999998</v>
      </c>
      <c r="I50" s="126">
        <v>206.00600000000003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711</v>
      </c>
      <c r="D52" s="39">
        <v>711</v>
      </c>
      <c r="E52" s="39">
        <v>711</v>
      </c>
      <c r="F52" s="40">
        <f>IF(D52&gt;0,100*E52/D52,0)</f>
        <v>100</v>
      </c>
      <c r="G52" s="41"/>
      <c r="H52" s="125">
        <v>0.896</v>
      </c>
      <c r="I52" s="126">
        <v>0.896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7605</v>
      </c>
      <c r="D54" s="31">
        <v>6274</v>
      </c>
      <c r="E54" s="31">
        <v>5750</v>
      </c>
      <c r="F54" s="32"/>
      <c r="G54" s="32"/>
      <c r="H54" s="124">
        <v>7.574</v>
      </c>
      <c r="I54" s="124">
        <v>6.647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1434</v>
      </c>
      <c r="D55" s="31">
        <v>2124</v>
      </c>
      <c r="E55" s="31">
        <v>1850</v>
      </c>
      <c r="F55" s="32"/>
      <c r="G55" s="32"/>
      <c r="H55" s="124">
        <v>1.197</v>
      </c>
      <c r="I55" s="124">
        <v>2.386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1969</v>
      </c>
      <c r="D56" s="31">
        <v>990</v>
      </c>
      <c r="E56" s="31">
        <v>3000</v>
      </c>
      <c r="F56" s="32"/>
      <c r="G56" s="32"/>
      <c r="H56" s="124">
        <v>4.159</v>
      </c>
      <c r="I56" s="124">
        <v>0.743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3207</v>
      </c>
      <c r="D57" s="31">
        <v>3698</v>
      </c>
      <c r="E57" s="31">
        <v>3698</v>
      </c>
      <c r="F57" s="32"/>
      <c r="G57" s="32"/>
      <c r="H57" s="124">
        <v>4.815</v>
      </c>
      <c r="I57" s="124">
        <v>5.547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6198</v>
      </c>
      <c r="D58" s="31">
        <v>7965</v>
      </c>
      <c r="E58" s="31">
        <v>7965</v>
      </c>
      <c r="F58" s="32"/>
      <c r="G58" s="32"/>
      <c r="H58" s="124">
        <v>5.548</v>
      </c>
      <c r="I58" s="124">
        <v>5.512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20413</v>
      </c>
      <c r="D59" s="39">
        <v>21051</v>
      </c>
      <c r="E59" s="39">
        <v>22263</v>
      </c>
      <c r="F59" s="40">
        <f>IF(D59&gt;0,100*E59/D59,0)</f>
        <v>105.75744620208066</v>
      </c>
      <c r="G59" s="41"/>
      <c r="H59" s="125">
        <v>23.293</v>
      </c>
      <c r="I59" s="126">
        <v>20.835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19</v>
      </c>
      <c r="D61" s="31">
        <v>30</v>
      </c>
      <c r="E61" s="31">
        <v>30</v>
      </c>
      <c r="F61" s="32"/>
      <c r="G61" s="32"/>
      <c r="H61" s="124">
        <v>0.004</v>
      </c>
      <c r="I61" s="124">
        <v>0.04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417</v>
      </c>
      <c r="D62" s="31">
        <v>450</v>
      </c>
      <c r="E62" s="31">
        <v>405</v>
      </c>
      <c r="F62" s="32"/>
      <c r="G62" s="32"/>
      <c r="H62" s="124">
        <v>0.126</v>
      </c>
      <c r="I62" s="124">
        <v>0.291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248</v>
      </c>
      <c r="D63" s="31">
        <v>290</v>
      </c>
      <c r="E63" s="31">
        <v>236</v>
      </c>
      <c r="F63" s="32"/>
      <c r="G63" s="32"/>
      <c r="H63" s="124">
        <v>0.064</v>
      </c>
      <c r="I63" s="124">
        <v>0.22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684</v>
      </c>
      <c r="D64" s="39">
        <v>770</v>
      </c>
      <c r="E64" s="39">
        <v>671</v>
      </c>
      <c r="F64" s="40">
        <f>IF(D64&gt;0,100*E64/D64,0)</f>
        <v>87.14285714285714</v>
      </c>
      <c r="G64" s="41"/>
      <c r="H64" s="125">
        <v>0.194</v>
      </c>
      <c r="I64" s="126">
        <v>0.5509999999999999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1035</v>
      </c>
      <c r="D66" s="39">
        <v>1035</v>
      </c>
      <c r="E66" s="39">
        <v>850</v>
      </c>
      <c r="F66" s="40">
        <f>IF(D66&gt;0,100*E66/D66,0)</f>
        <v>82.1256038647343</v>
      </c>
      <c r="G66" s="41"/>
      <c r="H66" s="125">
        <v>0.163</v>
      </c>
      <c r="I66" s="126">
        <v>0.65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421</v>
      </c>
      <c r="D68" s="31">
        <v>150</v>
      </c>
      <c r="E68" s="31">
        <v>150</v>
      </c>
      <c r="F68" s="32"/>
      <c r="G68" s="32"/>
      <c r="H68" s="124">
        <v>0.304</v>
      </c>
      <c r="I68" s="124">
        <v>0.1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92</v>
      </c>
      <c r="D69" s="31">
        <v>80</v>
      </c>
      <c r="E69" s="31">
        <v>100</v>
      </c>
      <c r="F69" s="32"/>
      <c r="G69" s="32"/>
      <c r="H69" s="124">
        <v>0.07</v>
      </c>
      <c r="I69" s="124">
        <v>0.06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513</v>
      </c>
      <c r="D70" s="39">
        <v>230</v>
      </c>
      <c r="E70" s="39">
        <v>250</v>
      </c>
      <c r="F70" s="40">
        <f>IF(D70&gt;0,100*E70/D70,0)</f>
        <v>108.69565217391305</v>
      </c>
      <c r="G70" s="41"/>
      <c r="H70" s="125">
        <v>0.374</v>
      </c>
      <c r="I70" s="126">
        <v>0.16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34</v>
      </c>
      <c r="D72" s="31">
        <v>106</v>
      </c>
      <c r="E72" s="31">
        <v>99</v>
      </c>
      <c r="F72" s="32"/>
      <c r="G72" s="32"/>
      <c r="H72" s="124">
        <v>0.008</v>
      </c>
      <c r="I72" s="124">
        <v>0.139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153</v>
      </c>
      <c r="D73" s="31">
        <v>4</v>
      </c>
      <c r="E73" s="31">
        <v>10</v>
      </c>
      <c r="F73" s="32"/>
      <c r="G73" s="32"/>
      <c r="H73" s="124">
        <v>0.459</v>
      </c>
      <c r="I73" s="124">
        <v>0.009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117</v>
      </c>
      <c r="D74" s="31">
        <v>195</v>
      </c>
      <c r="E74" s="31">
        <v>195</v>
      </c>
      <c r="F74" s="32"/>
      <c r="G74" s="32"/>
      <c r="H74" s="124">
        <v>0.138</v>
      </c>
      <c r="I74" s="124">
        <v>0.166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922</v>
      </c>
      <c r="D75" s="31">
        <v>800</v>
      </c>
      <c r="E75" s="31">
        <v>800</v>
      </c>
      <c r="F75" s="32"/>
      <c r="G75" s="32"/>
      <c r="H75" s="124">
        <v>0.351</v>
      </c>
      <c r="I75" s="124">
        <v>0.4664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86</v>
      </c>
      <c r="D76" s="31">
        <v>100</v>
      </c>
      <c r="E76" s="31">
        <v>120</v>
      </c>
      <c r="F76" s="32"/>
      <c r="G76" s="32"/>
      <c r="H76" s="124">
        <v>0.043</v>
      </c>
      <c r="I76" s="124">
        <v>0.2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144</v>
      </c>
      <c r="D77" s="31">
        <v>31</v>
      </c>
      <c r="E77" s="31">
        <v>35</v>
      </c>
      <c r="F77" s="32"/>
      <c r="G77" s="32"/>
      <c r="H77" s="124">
        <v>0.16</v>
      </c>
      <c r="I77" s="124">
        <v>0.043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87</v>
      </c>
      <c r="D78" s="31">
        <v>5</v>
      </c>
      <c r="E78" s="31">
        <v>10</v>
      </c>
      <c r="F78" s="32"/>
      <c r="G78" s="32"/>
      <c r="H78" s="124">
        <v>0.07</v>
      </c>
      <c r="I78" s="124">
        <v>0.005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732</v>
      </c>
      <c r="D79" s="31">
        <v>160</v>
      </c>
      <c r="E79" s="31">
        <v>200</v>
      </c>
      <c r="F79" s="32"/>
      <c r="G79" s="32"/>
      <c r="H79" s="124">
        <v>1.88</v>
      </c>
      <c r="I79" s="124">
        <v>0.305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2275</v>
      </c>
      <c r="D80" s="39">
        <v>1401</v>
      </c>
      <c r="E80" s="39">
        <v>1469</v>
      </c>
      <c r="F80" s="40">
        <f>IF(D80&gt;0,100*E80/D80,0)</f>
        <v>104.85367594575304</v>
      </c>
      <c r="G80" s="41"/>
      <c r="H80" s="125">
        <v>3.109</v>
      </c>
      <c r="I80" s="126">
        <v>1.3333999999999997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81</v>
      </c>
      <c r="D82" s="31"/>
      <c r="E82" s="31"/>
      <c r="F82" s="32"/>
      <c r="G82" s="32"/>
      <c r="H82" s="124">
        <v>0.057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112</v>
      </c>
      <c r="D83" s="31">
        <v>112</v>
      </c>
      <c r="E83" s="31">
        <v>100</v>
      </c>
      <c r="F83" s="32"/>
      <c r="G83" s="32"/>
      <c r="H83" s="124">
        <v>0.078</v>
      </c>
      <c r="I83" s="124">
        <v>0.078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193</v>
      </c>
      <c r="D84" s="39">
        <v>112</v>
      </c>
      <c r="E84" s="39">
        <v>100</v>
      </c>
      <c r="F84" s="40">
        <f>IF(D84&gt;0,100*E84/D84,0)</f>
        <v>89.28571428571429</v>
      </c>
      <c r="G84" s="41"/>
      <c r="H84" s="125">
        <v>0.135</v>
      </c>
      <c r="I84" s="126">
        <v>0.078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134563</v>
      </c>
      <c r="D87" s="54">
        <v>146621.08900464437</v>
      </c>
      <c r="E87" s="54">
        <v>154919</v>
      </c>
      <c r="F87" s="55">
        <f>IF(D87&gt;0,100*E87/D87,0)</f>
        <v>105.65942529255992</v>
      </c>
      <c r="G87" s="41"/>
      <c r="H87" s="129">
        <v>233.54199999999997</v>
      </c>
      <c r="I87" s="130">
        <v>279.42402611157655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</v>
      </c>
      <c r="D9" s="31">
        <v>36</v>
      </c>
      <c r="E9" s="31">
        <v>2</v>
      </c>
      <c r="F9" s="32"/>
      <c r="G9" s="32"/>
      <c r="H9" s="124">
        <v>0.004</v>
      </c>
      <c r="I9" s="124">
        <v>0.08</v>
      </c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>
        <v>3</v>
      </c>
      <c r="E10" s="31">
        <v>3</v>
      </c>
      <c r="F10" s="32"/>
      <c r="G10" s="32"/>
      <c r="H10" s="124"/>
      <c r="I10" s="124">
        <v>0.007</v>
      </c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>
        <v>92</v>
      </c>
      <c r="E11" s="31">
        <v>92</v>
      </c>
      <c r="F11" s="32"/>
      <c r="G11" s="32"/>
      <c r="H11" s="124"/>
      <c r="I11" s="124">
        <v>0.204</v>
      </c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>
        <v>2</v>
      </c>
      <c r="E12" s="31"/>
      <c r="F12" s="32"/>
      <c r="G12" s="32"/>
      <c r="H12" s="124"/>
      <c r="I12" s="124">
        <v>0.004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2</v>
      </c>
      <c r="D13" s="39">
        <v>133</v>
      </c>
      <c r="E13" s="39">
        <v>97</v>
      </c>
      <c r="F13" s="40">
        <f>IF(D13&gt;0,100*E13/D13,0)</f>
        <v>72.93233082706767</v>
      </c>
      <c r="G13" s="41"/>
      <c r="H13" s="125">
        <v>0.004</v>
      </c>
      <c r="I13" s="126">
        <v>0.295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>
        <v>225</v>
      </c>
      <c r="E19" s="31">
        <v>225</v>
      </c>
      <c r="F19" s="32"/>
      <c r="G19" s="32"/>
      <c r="H19" s="124"/>
      <c r="I19" s="124">
        <v>0.9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>
        <v>225</v>
      </c>
      <c r="E22" s="39">
        <v>225</v>
      </c>
      <c r="F22" s="40">
        <f>IF(D22&gt;0,100*E22/D22,0)</f>
        <v>100</v>
      </c>
      <c r="G22" s="41"/>
      <c r="H22" s="125"/>
      <c r="I22" s="126">
        <v>0.9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617</v>
      </c>
      <c r="D24" s="39">
        <v>1300</v>
      </c>
      <c r="E24" s="39">
        <v>1000</v>
      </c>
      <c r="F24" s="40">
        <f>IF(D24&gt;0,100*E24/D24,0)</f>
        <v>76.92307692307692</v>
      </c>
      <c r="G24" s="41"/>
      <c r="H24" s="125">
        <v>2.099</v>
      </c>
      <c r="I24" s="126">
        <v>3.8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1291</v>
      </c>
      <c r="D26" s="39">
        <v>1400</v>
      </c>
      <c r="E26" s="39">
        <v>1400</v>
      </c>
      <c r="F26" s="40">
        <f>IF(D26&gt;0,100*E26/D26,0)</f>
        <v>100</v>
      </c>
      <c r="G26" s="41"/>
      <c r="H26" s="125">
        <v>5.486</v>
      </c>
      <c r="I26" s="126">
        <v>4.4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3910</v>
      </c>
      <c r="D28" s="31">
        <v>4898</v>
      </c>
      <c r="E28" s="31">
        <v>6800</v>
      </c>
      <c r="F28" s="32"/>
      <c r="G28" s="32"/>
      <c r="H28" s="124">
        <v>13.956</v>
      </c>
      <c r="I28" s="124">
        <v>13.524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7314</v>
      </c>
      <c r="D29" s="31">
        <v>11862</v>
      </c>
      <c r="E29" s="31">
        <v>13682</v>
      </c>
      <c r="F29" s="32"/>
      <c r="G29" s="32"/>
      <c r="H29" s="124">
        <v>12.842</v>
      </c>
      <c r="I29" s="124">
        <v>24.542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5173</v>
      </c>
      <c r="D30" s="31">
        <v>6602</v>
      </c>
      <c r="E30" s="31">
        <v>5006</v>
      </c>
      <c r="F30" s="32"/>
      <c r="G30" s="32"/>
      <c r="H30" s="124">
        <v>7.994</v>
      </c>
      <c r="I30" s="124">
        <v>9.65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16397</v>
      </c>
      <c r="D31" s="39">
        <v>23362</v>
      </c>
      <c r="E31" s="39">
        <v>25488</v>
      </c>
      <c r="F31" s="40">
        <f>IF(D31&gt;0,100*E31/D31,0)</f>
        <v>109.10024826641555</v>
      </c>
      <c r="G31" s="41"/>
      <c r="H31" s="125">
        <v>34.792</v>
      </c>
      <c r="I31" s="126">
        <v>47.716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1101</v>
      </c>
      <c r="D33" s="31">
        <v>1100</v>
      </c>
      <c r="E33" s="31">
        <v>1100</v>
      </c>
      <c r="F33" s="32"/>
      <c r="G33" s="32"/>
      <c r="H33" s="124">
        <v>3.347</v>
      </c>
      <c r="I33" s="124">
        <v>4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2917</v>
      </c>
      <c r="D34" s="31">
        <v>1720</v>
      </c>
      <c r="E34" s="31">
        <v>2000</v>
      </c>
      <c r="F34" s="32"/>
      <c r="G34" s="32"/>
      <c r="H34" s="124">
        <v>6.836</v>
      </c>
      <c r="I34" s="124">
        <v>3.9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3226</v>
      </c>
      <c r="D35" s="31">
        <v>4000</v>
      </c>
      <c r="E35" s="31">
        <v>3500</v>
      </c>
      <c r="F35" s="32"/>
      <c r="G35" s="32"/>
      <c r="H35" s="124">
        <v>12.96</v>
      </c>
      <c r="I35" s="124">
        <v>8.9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528</v>
      </c>
      <c r="D36" s="31">
        <v>767</v>
      </c>
      <c r="E36" s="31">
        <v>764</v>
      </c>
      <c r="F36" s="32"/>
      <c r="G36" s="32"/>
      <c r="H36" s="124">
        <v>0.942</v>
      </c>
      <c r="I36" s="124">
        <v>1.918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7772</v>
      </c>
      <c r="D37" s="39">
        <v>7587</v>
      </c>
      <c r="E37" s="39">
        <v>7364</v>
      </c>
      <c r="F37" s="40">
        <f>IF(D37&gt;0,100*E37/D37,0)</f>
        <v>97.0607618294451</v>
      </c>
      <c r="G37" s="41"/>
      <c r="H37" s="125">
        <v>24.085</v>
      </c>
      <c r="I37" s="126">
        <v>18.718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1426</v>
      </c>
      <c r="D39" s="39">
        <v>1425</v>
      </c>
      <c r="E39" s="39">
        <v>1475</v>
      </c>
      <c r="F39" s="40">
        <f>IF(D39&gt;0,100*E39/D39,0)</f>
        <v>103.50877192982456</v>
      </c>
      <c r="G39" s="41"/>
      <c r="H39" s="125">
        <v>1.823</v>
      </c>
      <c r="I39" s="126">
        <v>1.638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487</v>
      </c>
      <c r="D41" s="31">
        <v>571</v>
      </c>
      <c r="E41" s="31">
        <v>580</v>
      </c>
      <c r="F41" s="32"/>
      <c r="G41" s="32"/>
      <c r="H41" s="124">
        <v>0.692</v>
      </c>
      <c r="I41" s="124">
        <v>1.085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5110</v>
      </c>
      <c r="D42" s="31">
        <v>5814</v>
      </c>
      <c r="E42" s="31">
        <v>6300</v>
      </c>
      <c r="F42" s="32"/>
      <c r="G42" s="32"/>
      <c r="H42" s="124">
        <v>17.024</v>
      </c>
      <c r="I42" s="124">
        <v>19.023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878</v>
      </c>
      <c r="D43" s="31">
        <v>2314</v>
      </c>
      <c r="E43" s="31">
        <v>2300</v>
      </c>
      <c r="F43" s="32"/>
      <c r="G43" s="32"/>
      <c r="H43" s="124">
        <v>2.006</v>
      </c>
      <c r="I43" s="124">
        <v>5.83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5026</v>
      </c>
      <c r="D44" s="31">
        <v>5429</v>
      </c>
      <c r="E44" s="31">
        <v>5400</v>
      </c>
      <c r="F44" s="32"/>
      <c r="G44" s="32"/>
      <c r="H44" s="124">
        <v>13.023</v>
      </c>
      <c r="I44" s="124">
        <v>17.516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2215</v>
      </c>
      <c r="D45" s="31">
        <v>3671</v>
      </c>
      <c r="E45" s="31">
        <v>3500</v>
      </c>
      <c r="F45" s="32"/>
      <c r="G45" s="32"/>
      <c r="H45" s="124">
        <v>4.76</v>
      </c>
      <c r="I45" s="124">
        <v>7.709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1680</v>
      </c>
      <c r="D46" s="31">
        <v>1961</v>
      </c>
      <c r="E46" s="31">
        <v>1900</v>
      </c>
      <c r="F46" s="32"/>
      <c r="G46" s="32"/>
      <c r="H46" s="124">
        <v>3.36</v>
      </c>
      <c r="I46" s="124">
        <v>4.782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3317</v>
      </c>
      <c r="D47" s="31">
        <v>4424</v>
      </c>
      <c r="E47" s="31">
        <v>4600</v>
      </c>
      <c r="F47" s="32"/>
      <c r="G47" s="32"/>
      <c r="H47" s="124">
        <v>8.379</v>
      </c>
      <c r="I47" s="124">
        <v>12.186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3794</v>
      </c>
      <c r="D48" s="31">
        <v>3154</v>
      </c>
      <c r="E48" s="31">
        <v>3100</v>
      </c>
      <c r="F48" s="32"/>
      <c r="G48" s="32"/>
      <c r="H48" s="124">
        <v>8.393</v>
      </c>
      <c r="I48" s="124">
        <v>6.978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4132</v>
      </c>
      <c r="D49" s="31">
        <v>5166</v>
      </c>
      <c r="E49" s="31">
        <v>5166</v>
      </c>
      <c r="F49" s="32"/>
      <c r="G49" s="32"/>
      <c r="H49" s="124">
        <v>7.803</v>
      </c>
      <c r="I49" s="124">
        <v>7.112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26639</v>
      </c>
      <c r="D50" s="39">
        <v>32504</v>
      </c>
      <c r="E50" s="39">
        <v>32846</v>
      </c>
      <c r="F50" s="40">
        <f>IF(D50&gt;0,100*E50/D50,0)</f>
        <v>101.05217819345312</v>
      </c>
      <c r="G50" s="41"/>
      <c r="H50" s="125">
        <v>65.44</v>
      </c>
      <c r="I50" s="126">
        <v>82.22099999999999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3387</v>
      </c>
      <c r="D52" s="39">
        <v>3387</v>
      </c>
      <c r="E52" s="39">
        <v>3387</v>
      </c>
      <c r="F52" s="40">
        <f>IF(D52&gt;0,100*E52/D52,0)</f>
        <v>100</v>
      </c>
      <c r="G52" s="41"/>
      <c r="H52" s="125">
        <v>5.085</v>
      </c>
      <c r="I52" s="126">
        <v>5.085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8165</v>
      </c>
      <c r="D54" s="31">
        <v>10650</v>
      </c>
      <c r="E54" s="31">
        <v>10650</v>
      </c>
      <c r="F54" s="32"/>
      <c r="G54" s="32"/>
      <c r="H54" s="124">
        <v>8.789</v>
      </c>
      <c r="I54" s="124">
        <v>15.99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10628</v>
      </c>
      <c r="D55" s="31">
        <v>13901</v>
      </c>
      <c r="E55" s="31">
        <v>12200</v>
      </c>
      <c r="F55" s="32"/>
      <c r="G55" s="32"/>
      <c r="H55" s="124">
        <v>12.399</v>
      </c>
      <c r="I55" s="124">
        <v>25.282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9249</v>
      </c>
      <c r="D56" s="31">
        <v>6350</v>
      </c>
      <c r="E56" s="31">
        <v>7000</v>
      </c>
      <c r="F56" s="32"/>
      <c r="G56" s="32"/>
      <c r="H56" s="124">
        <v>25.487</v>
      </c>
      <c r="I56" s="124">
        <v>12.82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9507</v>
      </c>
      <c r="D57" s="31">
        <v>12855</v>
      </c>
      <c r="E57" s="31">
        <v>12855</v>
      </c>
      <c r="F57" s="32"/>
      <c r="G57" s="32"/>
      <c r="H57" s="124">
        <v>17.182</v>
      </c>
      <c r="I57" s="124">
        <v>10.335799999999999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21700</v>
      </c>
      <c r="D58" s="31">
        <v>30333</v>
      </c>
      <c r="E58" s="31">
        <v>30333</v>
      </c>
      <c r="F58" s="32"/>
      <c r="G58" s="32"/>
      <c r="H58" s="124">
        <v>36.34</v>
      </c>
      <c r="I58" s="124">
        <v>40.473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59249</v>
      </c>
      <c r="D59" s="39">
        <v>74089</v>
      </c>
      <c r="E59" s="39">
        <v>73038</v>
      </c>
      <c r="F59" s="40">
        <f>IF(D59&gt;0,100*E59/D59,0)</f>
        <v>98.5814358406781</v>
      </c>
      <c r="G59" s="41"/>
      <c r="H59" s="125">
        <v>100.197</v>
      </c>
      <c r="I59" s="126">
        <v>104.90079999999999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</v>
      </c>
      <c r="D61" s="31"/>
      <c r="E61" s="31"/>
      <c r="F61" s="32"/>
      <c r="G61" s="32"/>
      <c r="H61" s="124">
        <v>0.0002</v>
      </c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>
        <v>54</v>
      </c>
      <c r="D62" s="31">
        <v>120</v>
      </c>
      <c r="E62" s="31">
        <v>120</v>
      </c>
      <c r="F62" s="32"/>
      <c r="G62" s="32"/>
      <c r="H62" s="124">
        <v>0.023</v>
      </c>
      <c r="I62" s="124">
        <v>0.136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181</v>
      </c>
      <c r="D63" s="31">
        <v>180</v>
      </c>
      <c r="E63" s="31">
        <v>163</v>
      </c>
      <c r="F63" s="32"/>
      <c r="G63" s="32"/>
      <c r="H63" s="124">
        <v>0.063</v>
      </c>
      <c r="I63" s="124">
        <v>0.06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237</v>
      </c>
      <c r="D64" s="39">
        <v>300</v>
      </c>
      <c r="E64" s="39">
        <v>283</v>
      </c>
      <c r="F64" s="40">
        <f>IF(D64&gt;0,100*E64/D64,0)</f>
        <v>94.33333333333333</v>
      </c>
      <c r="G64" s="41"/>
      <c r="H64" s="125">
        <v>0.0862</v>
      </c>
      <c r="I64" s="126">
        <v>0.196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164</v>
      </c>
      <c r="D66" s="39">
        <v>154</v>
      </c>
      <c r="E66" s="39">
        <v>326</v>
      </c>
      <c r="F66" s="40">
        <f>IF(D66&gt;0,100*E66/D66,0)</f>
        <v>211.6883116883117</v>
      </c>
      <c r="G66" s="41"/>
      <c r="H66" s="125">
        <v>0.463</v>
      </c>
      <c r="I66" s="126">
        <v>0.555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14554</v>
      </c>
      <c r="D68" s="31">
        <v>13500</v>
      </c>
      <c r="E68" s="31">
        <v>13500</v>
      </c>
      <c r="F68" s="32"/>
      <c r="G68" s="32"/>
      <c r="H68" s="124">
        <v>17.508</v>
      </c>
      <c r="I68" s="124">
        <v>26.4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2535</v>
      </c>
      <c r="D69" s="31">
        <v>2700</v>
      </c>
      <c r="E69" s="31">
        <v>2500</v>
      </c>
      <c r="F69" s="32"/>
      <c r="G69" s="32"/>
      <c r="H69" s="124">
        <v>2.984</v>
      </c>
      <c r="I69" s="124">
        <v>6.2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17089</v>
      </c>
      <c r="D70" s="39">
        <v>16200</v>
      </c>
      <c r="E70" s="39">
        <v>16000</v>
      </c>
      <c r="F70" s="40">
        <f>IF(D70&gt;0,100*E70/D70,0)</f>
        <v>98.76543209876543</v>
      </c>
      <c r="G70" s="41"/>
      <c r="H70" s="125">
        <v>20.491999999999997</v>
      </c>
      <c r="I70" s="126">
        <v>32.6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3</v>
      </c>
      <c r="D72" s="31">
        <v>75</v>
      </c>
      <c r="E72" s="31">
        <v>70</v>
      </c>
      <c r="F72" s="32"/>
      <c r="G72" s="32"/>
      <c r="H72" s="124">
        <v>0.001</v>
      </c>
      <c r="I72" s="124">
        <v>0.023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19966</v>
      </c>
      <c r="D73" s="31">
        <v>15212</v>
      </c>
      <c r="E73" s="31">
        <v>15200</v>
      </c>
      <c r="F73" s="32"/>
      <c r="G73" s="32"/>
      <c r="H73" s="124">
        <v>79.85</v>
      </c>
      <c r="I73" s="124">
        <v>57.8056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4399</v>
      </c>
      <c r="D74" s="31">
        <v>3922</v>
      </c>
      <c r="E74" s="31">
        <v>3950</v>
      </c>
      <c r="F74" s="32"/>
      <c r="G74" s="32"/>
      <c r="H74" s="124">
        <v>9.095</v>
      </c>
      <c r="I74" s="124">
        <v>5.883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1621</v>
      </c>
      <c r="D75" s="31">
        <v>1728</v>
      </c>
      <c r="E75" s="31">
        <v>1728</v>
      </c>
      <c r="F75" s="32"/>
      <c r="G75" s="32"/>
      <c r="H75" s="124">
        <v>1.408</v>
      </c>
      <c r="I75" s="124">
        <v>2.137536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6993</v>
      </c>
      <c r="D76" s="31">
        <v>6471</v>
      </c>
      <c r="E76" s="31">
        <v>6500</v>
      </c>
      <c r="F76" s="32"/>
      <c r="G76" s="32"/>
      <c r="H76" s="124">
        <v>21.716</v>
      </c>
      <c r="I76" s="124">
        <v>21.235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844</v>
      </c>
      <c r="D77" s="31">
        <v>1004</v>
      </c>
      <c r="E77" s="31">
        <v>1000</v>
      </c>
      <c r="F77" s="32"/>
      <c r="G77" s="32"/>
      <c r="H77" s="124">
        <v>0.687</v>
      </c>
      <c r="I77" s="124">
        <v>1.6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2530</v>
      </c>
      <c r="D78" s="31">
        <v>2000</v>
      </c>
      <c r="E78" s="31">
        <v>2000</v>
      </c>
      <c r="F78" s="32"/>
      <c r="G78" s="32"/>
      <c r="H78" s="124">
        <v>4.947</v>
      </c>
      <c r="I78" s="124">
        <v>5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25055</v>
      </c>
      <c r="D79" s="31">
        <v>18720</v>
      </c>
      <c r="E79" s="31">
        <v>19000</v>
      </c>
      <c r="F79" s="32"/>
      <c r="G79" s="32"/>
      <c r="H79" s="124">
        <v>71.918</v>
      </c>
      <c r="I79" s="124">
        <v>43.1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61411</v>
      </c>
      <c r="D80" s="39">
        <v>49132</v>
      </c>
      <c r="E80" s="39">
        <v>49448</v>
      </c>
      <c r="F80" s="40">
        <f>IF(D80&gt;0,100*E80/D80,0)</f>
        <v>100.64316535048441</v>
      </c>
      <c r="G80" s="41"/>
      <c r="H80" s="125">
        <v>189.622</v>
      </c>
      <c r="I80" s="126">
        <v>136.784136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/>
      <c r="E82" s="31"/>
      <c r="F82" s="32"/>
      <c r="G82" s="32"/>
      <c r="H82" s="124">
        <v>0.001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1</v>
      </c>
      <c r="D83" s="31"/>
      <c r="E83" s="31"/>
      <c r="F83" s="32"/>
      <c r="G83" s="32"/>
      <c r="H83" s="124">
        <v>0.001</v>
      </c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>
        <v>3</v>
      </c>
      <c r="D84" s="39"/>
      <c r="E84" s="39"/>
      <c r="F84" s="40"/>
      <c r="G84" s="41"/>
      <c r="H84" s="125">
        <v>0.002</v>
      </c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195684</v>
      </c>
      <c r="D87" s="54">
        <v>211198</v>
      </c>
      <c r="E87" s="54">
        <v>212377</v>
      </c>
      <c r="F87" s="55">
        <f>IF(D87&gt;0,100*E87/D87,0)</f>
        <v>100.55824392276442</v>
      </c>
      <c r="G87" s="133"/>
      <c r="H87" s="132">
        <v>449.6762</v>
      </c>
      <c r="I87" s="130">
        <v>439.808936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1829</v>
      </c>
      <c r="D24" s="39">
        <v>2173</v>
      </c>
      <c r="E24" s="39"/>
      <c r="F24" s="40"/>
      <c r="G24" s="41"/>
      <c r="H24" s="125">
        <v>12.364</v>
      </c>
      <c r="I24" s="126">
        <v>16.005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4038</v>
      </c>
      <c r="D28" s="31">
        <v>3597</v>
      </c>
      <c r="E28" s="31"/>
      <c r="F28" s="32"/>
      <c r="G28" s="32"/>
      <c r="H28" s="124">
        <v>22.209</v>
      </c>
      <c r="I28" s="124">
        <v>21.582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45</v>
      </c>
      <c r="D29" s="31">
        <v>47</v>
      </c>
      <c r="E29" s="31"/>
      <c r="F29" s="32"/>
      <c r="G29" s="32"/>
      <c r="H29" s="124">
        <v>0.202</v>
      </c>
      <c r="I29" s="124">
        <v>0.212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2652</v>
      </c>
      <c r="D30" s="31">
        <v>2327</v>
      </c>
      <c r="E30" s="31"/>
      <c r="F30" s="32"/>
      <c r="G30" s="32"/>
      <c r="H30" s="124">
        <v>13.843</v>
      </c>
      <c r="I30" s="124">
        <v>12.089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6735</v>
      </c>
      <c r="D31" s="39">
        <v>5971</v>
      </c>
      <c r="E31" s="39"/>
      <c r="F31" s="40"/>
      <c r="G31" s="41"/>
      <c r="H31" s="125">
        <v>36.254000000000005</v>
      </c>
      <c r="I31" s="126">
        <v>33.883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>
        <v>943</v>
      </c>
      <c r="D34" s="31">
        <v>947</v>
      </c>
      <c r="E34" s="31"/>
      <c r="F34" s="32"/>
      <c r="G34" s="32"/>
      <c r="H34" s="124">
        <v>5.611</v>
      </c>
      <c r="I34" s="124">
        <v>6.54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25</v>
      </c>
      <c r="E35" s="31"/>
      <c r="F35" s="32"/>
      <c r="G35" s="32"/>
      <c r="H35" s="124">
        <v>0.226</v>
      </c>
      <c r="I35" s="124">
        <v>0.183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19807</v>
      </c>
      <c r="D36" s="31">
        <v>20017</v>
      </c>
      <c r="E36" s="31"/>
      <c r="F36" s="32"/>
      <c r="G36" s="32"/>
      <c r="H36" s="124">
        <v>126.052</v>
      </c>
      <c r="I36" s="124">
        <v>130.109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20779</v>
      </c>
      <c r="D37" s="39">
        <v>20989</v>
      </c>
      <c r="E37" s="39"/>
      <c r="F37" s="40"/>
      <c r="G37" s="41"/>
      <c r="H37" s="125">
        <v>131.889</v>
      </c>
      <c r="I37" s="126">
        <v>136.83200000000002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30</v>
      </c>
      <c r="D39" s="39">
        <v>30</v>
      </c>
      <c r="E39" s="39"/>
      <c r="F39" s="40"/>
      <c r="G39" s="41"/>
      <c r="H39" s="125">
        <v>0.048</v>
      </c>
      <c r="I39" s="126">
        <v>0.045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/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/>
      <c r="F52" s="40"/>
      <c r="G52" s="41"/>
      <c r="H52" s="125">
        <v>0.006</v>
      </c>
      <c r="I52" s="126">
        <v>0.006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110</v>
      </c>
      <c r="D54" s="31">
        <v>87</v>
      </c>
      <c r="E54" s="31"/>
      <c r="F54" s="32"/>
      <c r="G54" s="32"/>
      <c r="H54" s="124">
        <v>0.726</v>
      </c>
      <c r="I54" s="124">
        <v>0.566</v>
      </c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>
        <v>110</v>
      </c>
      <c r="D59" s="39">
        <v>87</v>
      </c>
      <c r="E59" s="39"/>
      <c r="F59" s="40"/>
      <c r="G59" s="41"/>
      <c r="H59" s="125">
        <v>0.726</v>
      </c>
      <c r="I59" s="126">
        <v>0.566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297</v>
      </c>
      <c r="D61" s="31">
        <v>310</v>
      </c>
      <c r="E61" s="31"/>
      <c r="F61" s="32"/>
      <c r="G61" s="32"/>
      <c r="H61" s="124">
        <v>1.262</v>
      </c>
      <c r="I61" s="124">
        <v>1.3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153</v>
      </c>
      <c r="D62" s="31">
        <v>153</v>
      </c>
      <c r="E62" s="31"/>
      <c r="F62" s="32"/>
      <c r="G62" s="32"/>
      <c r="H62" s="124">
        <v>1.251</v>
      </c>
      <c r="I62" s="124">
        <v>1.075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14609</v>
      </c>
      <c r="D63" s="31">
        <v>14624</v>
      </c>
      <c r="E63" s="31"/>
      <c r="F63" s="32"/>
      <c r="G63" s="32"/>
      <c r="H63" s="124">
        <v>120.451</v>
      </c>
      <c r="I63" s="124">
        <v>97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15059</v>
      </c>
      <c r="D64" s="39">
        <v>15087</v>
      </c>
      <c r="E64" s="39"/>
      <c r="F64" s="40"/>
      <c r="G64" s="41"/>
      <c r="H64" s="125">
        <v>122.964</v>
      </c>
      <c r="I64" s="126">
        <v>99.375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438</v>
      </c>
      <c r="D66" s="39">
        <v>411</v>
      </c>
      <c r="E66" s="39"/>
      <c r="F66" s="40"/>
      <c r="G66" s="41"/>
      <c r="H66" s="125">
        <v>2.409</v>
      </c>
      <c r="I66" s="126">
        <v>1.644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19470</v>
      </c>
      <c r="D68" s="31">
        <v>18920</v>
      </c>
      <c r="E68" s="31"/>
      <c r="F68" s="32"/>
      <c r="G68" s="32"/>
      <c r="H68" s="124">
        <v>138.007</v>
      </c>
      <c r="I68" s="124">
        <v>136.5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5584</v>
      </c>
      <c r="D69" s="31">
        <v>5650</v>
      </c>
      <c r="E69" s="31"/>
      <c r="F69" s="32"/>
      <c r="G69" s="32"/>
      <c r="H69" s="124">
        <v>39.229</v>
      </c>
      <c r="I69" s="124">
        <v>40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25054</v>
      </c>
      <c r="D70" s="39">
        <v>24570</v>
      </c>
      <c r="E70" s="39"/>
      <c r="F70" s="40"/>
      <c r="G70" s="41"/>
      <c r="H70" s="125">
        <v>177.236</v>
      </c>
      <c r="I70" s="126">
        <v>176.5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>
        <v>2861</v>
      </c>
      <c r="D73" s="31">
        <v>2788</v>
      </c>
      <c r="E73" s="31"/>
      <c r="F73" s="32"/>
      <c r="G73" s="32"/>
      <c r="H73" s="124">
        <v>22.8</v>
      </c>
      <c r="I73" s="124">
        <v>22.58</v>
      </c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/>
      <c r="I75" s="124"/>
      <c r="J75" s="124"/>
      <c r="K75" s="33"/>
    </row>
    <row r="76" spans="1:11" s="34" customFormat="1" ht="11.25" customHeight="1">
      <c r="A76" s="36" t="s">
        <v>60</v>
      </c>
      <c r="B76" s="30"/>
      <c r="C76" s="31">
        <v>27</v>
      </c>
      <c r="D76" s="31">
        <v>27</v>
      </c>
      <c r="E76" s="31"/>
      <c r="F76" s="32"/>
      <c r="G76" s="32"/>
      <c r="H76" s="124">
        <v>0.257</v>
      </c>
      <c r="I76" s="124">
        <v>0.246</v>
      </c>
      <c r="J76" s="1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/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>
        <v>37496</v>
      </c>
      <c r="D79" s="31">
        <v>37350</v>
      </c>
      <c r="E79" s="31"/>
      <c r="F79" s="32"/>
      <c r="G79" s="32"/>
      <c r="H79" s="124">
        <v>354.15</v>
      </c>
      <c r="I79" s="124">
        <v>354.825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40384</v>
      </c>
      <c r="D80" s="39">
        <v>40165</v>
      </c>
      <c r="E80" s="39"/>
      <c r="F80" s="40"/>
      <c r="G80" s="41"/>
      <c r="H80" s="125">
        <v>377.207</v>
      </c>
      <c r="I80" s="126">
        <v>377.651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110419</v>
      </c>
      <c r="D87" s="54">
        <v>109484</v>
      </c>
      <c r="E87" s="54"/>
      <c r="F87" s="55"/>
      <c r="G87" s="41"/>
      <c r="H87" s="129">
        <v>861.103</v>
      </c>
      <c r="I87" s="130">
        <v>842.5070000000001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5">
        <v>0.001</v>
      </c>
      <c r="I17" s="126">
        <v>0.002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1167</v>
      </c>
      <c r="D19" s="31">
        <v>2479</v>
      </c>
      <c r="E19" s="31">
        <v>2479</v>
      </c>
      <c r="F19" s="32"/>
      <c r="G19" s="32"/>
      <c r="H19" s="124">
        <v>2.918</v>
      </c>
      <c r="I19" s="124">
        <v>3.719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1</v>
      </c>
      <c r="D20" s="31">
        <v>1</v>
      </c>
      <c r="E20" s="31"/>
      <c r="F20" s="32"/>
      <c r="G20" s="32"/>
      <c r="H20" s="124">
        <v>0.002</v>
      </c>
      <c r="I20" s="124">
        <v>0.002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5</v>
      </c>
      <c r="D21" s="31">
        <v>5</v>
      </c>
      <c r="E21" s="31">
        <v>5</v>
      </c>
      <c r="F21" s="32"/>
      <c r="G21" s="32"/>
      <c r="H21" s="124">
        <v>0.006</v>
      </c>
      <c r="I21" s="124">
        <v>0.006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1173</v>
      </c>
      <c r="D22" s="39">
        <v>2485</v>
      </c>
      <c r="E22" s="39">
        <v>2484</v>
      </c>
      <c r="F22" s="40">
        <f>IF(D22&gt;0,100*E22/D22,0)</f>
        <v>99.95975855130784</v>
      </c>
      <c r="G22" s="41"/>
      <c r="H22" s="125">
        <v>2.9259999999999997</v>
      </c>
      <c r="I22" s="126">
        <v>3.7269999999999994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2284</v>
      </c>
      <c r="D24" s="39">
        <v>4463</v>
      </c>
      <c r="E24" s="39">
        <v>4000</v>
      </c>
      <c r="F24" s="40">
        <f>IF(D24&gt;0,100*E24/D24,0)</f>
        <v>89.62581223392337</v>
      </c>
      <c r="G24" s="41"/>
      <c r="H24" s="125">
        <v>5.882</v>
      </c>
      <c r="I24" s="126">
        <v>5.764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27</v>
      </c>
      <c r="D26" s="39">
        <v>100</v>
      </c>
      <c r="E26" s="39">
        <v>110</v>
      </c>
      <c r="F26" s="40">
        <f>IF(D26&gt;0,100*E26/D26,0)</f>
        <v>110</v>
      </c>
      <c r="G26" s="41"/>
      <c r="H26" s="125">
        <v>0.075</v>
      </c>
      <c r="I26" s="126">
        <v>0.25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>
        <v>30</v>
      </c>
      <c r="E28" s="31">
        <v>3</v>
      </c>
      <c r="F28" s="32"/>
      <c r="G28" s="32"/>
      <c r="H28" s="124"/>
      <c r="I28" s="124">
        <v>0.045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1</v>
      </c>
      <c r="D29" s="31"/>
      <c r="E29" s="31"/>
      <c r="F29" s="32"/>
      <c r="G29" s="32"/>
      <c r="H29" s="124">
        <v>0.002</v>
      </c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>
        <v>741</v>
      </c>
      <c r="D30" s="31">
        <v>663</v>
      </c>
      <c r="E30" s="31">
        <v>785</v>
      </c>
      <c r="F30" s="32"/>
      <c r="G30" s="32"/>
      <c r="H30" s="124">
        <v>1.935</v>
      </c>
      <c r="I30" s="124">
        <v>1.747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742</v>
      </c>
      <c r="D31" s="39">
        <v>693</v>
      </c>
      <c r="E31" s="39">
        <v>788</v>
      </c>
      <c r="F31" s="40">
        <f>IF(D31&gt;0,100*E31/D31,0)</f>
        <v>113.7085137085137</v>
      </c>
      <c r="G31" s="41"/>
      <c r="H31" s="125">
        <v>1.937</v>
      </c>
      <c r="I31" s="126">
        <v>1.792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57</v>
      </c>
      <c r="D33" s="31">
        <v>100</v>
      </c>
      <c r="E33" s="31">
        <v>160</v>
      </c>
      <c r="F33" s="32"/>
      <c r="G33" s="32"/>
      <c r="H33" s="124">
        <v>0.096</v>
      </c>
      <c r="I33" s="124">
        <v>0.15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90</v>
      </c>
      <c r="D34" s="31">
        <v>550</v>
      </c>
      <c r="E34" s="31">
        <v>500</v>
      </c>
      <c r="F34" s="32"/>
      <c r="G34" s="32"/>
      <c r="H34" s="124">
        <v>0.168</v>
      </c>
      <c r="I34" s="124">
        <v>1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80</v>
      </c>
      <c r="D35" s="31">
        <v>65</v>
      </c>
      <c r="E35" s="31">
        <v>70</v>
      </c>
      <c r="F35" s="32"/>
      <c r="G35" s="32"/>
      <c r="H35" s="124">
        <v>0.162</v>
      </c>
      <c r="I35" s="124">
        <v>0.117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4</v>
      </c>
      <c r="D36" s="31">
        <v>23</v>
      </c>
      <c r="E36" s="31">
        <v>27</v>
      </c>
      <c r="F36" s="32"/>
      <c r="G36" s="32"/>
      <c r="H36" s="124">
        <v>0.008</v>
      </c>
      <c r="I36" s="124">
        <v>0.046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231</v>
      </c>
      <c r="D37" s="39">
        <v>738</v>
      </c>
      <c r="E37" s="39">
        <v>757</v>
      </c>
      <c r="F37" s="40">
        <f>IF(D37&gt;0,100*E37/D37,0)</f>
        <v>102.57452574525745</v>
      </c>
      <c r="G37" s="41"/>
      <c r="H37" s="125">
        <v>0.43400000000000005</v>
      </c>
      <c r="I37" s="126">
        <v>1.313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1985</v>
      </c>
      <c r="D39" s="39">
        <v>1985</v>
      </c>
      <c r="E39" s="39">
        <v>2250</v>
      </c>
      <c r="F39" s="40">
        <f>IF(D39&gt;0,100*E39/D39,0)</f>
        <v>113.35012594458438</v>
      </c>
      <c r="G39" s="41"/>
      <c r="H39" s="125">
        <v>1.949</v>
      </c>
      <c r="I39" s="126">
        <v>1.754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10</v>
      </c>
      <c r="D41" s="31"/>
      <c r="E41" s="31"/>
      <c r="F41" s="32"/>
      <c r="G41" s="32"/>
      <c r="H41" s="124">
        <v>0.006</v>
      </c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>
        <v>507</v>
      </c>
      <c r="D42" s="31">
        <v>1133</v>
      </c>
      <c r="E42" s="31">
        <v>1100</v>
      </c>
      <c r="F42" s="32"/>
      <c r="G42" s="32"/>
      <c r="H42" s="124">
        <v>1.268</v>
      </c>
      <c r="I42" s="124">
        <v>2.26</v>
      </c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>
        <v>20</v>
      </c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>
        <v>52</v>
      </c>
      <c r="E44" s="31">
        <v>52</v>
      </c>
      <c r="F44" s="32"/>
      <c r="G44" s="32"/>
      <c r="H44" s="124"/>
      <c r="I44" s="124">
        <v>0.044</v>
      </c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>
        <v>2</v>
      </c>
      <c r="E46" s="31">
        <v>2</v>
      </c>
      <c r="F46" s="32"/>
      <c r="G46" s="32"/>
      <c r="H46" s="124"/>
      <c r="I46" s="124">
        <v>0.001</v>
      </c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>
        <v>2</v>
      </c>
      <c r="D49" s="31">
        <v>18</v>
      </c>
      <c r="E49" s="31">
        <v>18</v>
      </c>
      <c r="F49" s="32"/>
      <c r="G49" s="32"/>
      <c r="H49" s="124">
        <v>0.002</v>
      </c>
      <c r="I49" s="124">
        <v>0.03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519</v>
      </c>
      <c r="D50" s="39">
        <v>1205</v>
      </c>
      <c r="E50" s="39">
        <v>1192</v>
      </c>
      <c r="F50" s="40">
        <f>IF(D50&gt;0,100*E50/D50,0)</f>
        <v>98.92116182572614</v>
      </c>
      <c r="G50" s="41"/>
      <c r="H50" s="125">
        <v>1.276</v>
      </c>
      <c r="I50" s="126">
        <v>2.3349999999999995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5">
        <v>0.001</v>
      </c>
      <c r="I52" s="126">
        <v>0.001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20</v>
      </c>
      <c r="D54" s="31">
        <v>15</v>
      </c>
      <c r="E54" s="31">
        <v>15</v>
      </c>
      <c r="F54" s="32"/>
      <c r="G54" s="32"/>
      <c r="H54" s="124">
        <v>0.012</v>
      </c>
      <c r="I54" s="124">
        <v>0.018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7</v>
      </c>
      <c r="D55" s="31">
        <v>8</v>
      </c>
      <c r="E55" s="31">
        <v>5</v>
      </c>
      <c r="F55" s="32"/>
      <c r="G55" s="32"/>
      <c r="H55" s="124">
        <v>0.006</v>
      </c>
      <c r="I55" s="124">
        <v>0.007</v>
      </c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>
        <v>64</v>
      </c>
      <c r="D57" s="31">
        <v>44</v>
      </c>
      <c r="E57" s="31">
        <v>44</v>
      </c>
      <c r="F57" s="32"/>
      <c r="G57" s="32"/>
      <c r="H57" s="124">
        <v>0.115</v>
      </c>
      <c r="I57" s="124">
        <v>0.079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63</v>
      </c>
      <c r="D58" s="31">
        <v>59</v>
      </c>
      <c r="E58" s="31">
        <v>61</v>
      </c>
      <c r="F58" s="32"/>
      <c r="G58" s="32"/>
      <c r="H58" s="124">
        <v>0.037</v>
      </c>
      <c r="I58" s="124">
        <v>0.037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154</v>
      </c>
      <c r="D59" s="39">
        <v>126</v>
      </c>
      <c r="E59" s="39">
        <v>125</v>
      </c>
      <c r="F59" s="40">
        <f>IF(D59&gt;0,100*E59/D59,0)</f>
        <v>99.2063492063492</v>
      </c>
      <c r="G59" s="41"/>
      <c r="H59" s="125">
        <v>0.17</v>
      </c>
      <c r="I59" s="126">
        <v>0.141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27</v>
      </c>
      <c r="D61" s="31">
        <v>20</v>
      </c>
      <c r="E61" s="31">
        <v>20</v>
      </c>
      <c r="F61" s="32"/>
      <c r="G61" s="32"/>
      <c r="H61" s="124">
        <v>0.063</v>
      </c>
      <c r="I61" s="124">
        <v>0.02</v>
      </c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/>
      <c r="I63" s="124"/>
      <c r="J63" s="124"/>
      <c r="K63" s="33"/>
    </row>
    <row r="64" spans="1:11" s="43" customFormat="1" ht="11.25" customHeight="1">
      <c r="A64" s="37" t="s">
        <v>51</v>
      </c>
      <c r="B64" s="38"/>
      <c r="C64" s="39">
        <v>27</v>
      </c>
      <c r="D64" s="39">
        <v>20</v>
      </c>
      <c r="E64" s="39">
        <v>20</v>
      </c>
      <c r="F64" s="40">
        <f>IF(D64&gt;0,100*E64/D64,0)</f>
        <v>100</v>
      </c>
      <c r="G64" s="41"/>
      <c r="H64" s="125">
        <v>0.063</v>
      </c>
      <c r="I64" s="126">
        <v>0.02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17</v>
      </c>
      <c r="D66" s="39">
        <v>17</v>
      </c>
      <c r="E66" s="39">
        <v>17</v>
      </c>
      <c r="F66" s="40">
        <f>IF(D66&gt;0,100*E66/D66,0)</f>
        <v>100</v>
      </c>
      <c r="G66" s="41"/>
      <c r="H66" s="125">
        <v>0.023</v>
      </c>
      <c r="I66" s="126">
        <v>0.023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1042</v>
      </c>
      <c r="D68" s="31">
        <v>2300</v>
      </c>
      <c r="E68" s="31">
        <v>2500</v>
      </c>
      <c r="F68" s="32"/>
      <c r="G68" s="32"/>
      <c r="H68" s="124">
        <v>0.859</v>
      </c>
      <c r="I68" s="124">
        <v>2.5</v>
      </c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>
        <v>1042</v>
      </c>
      <c r="D70" s="39">
        <v>2300</v>
      </c>
      <c r="E70" s="39">
        <v>2500</v>
      </c>
      <c r="F70" s="40">
        <f>IF(D70&gt;0,100*E70/D70,0)</f>
        <v>108.69565217391305</v>
      </c>
      <c r="G70" s="41"/>
      <c r="H70" s="125">
        <v>0.859</v>
      </c>
      <c r="I70" s="126">
        <v>2.5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7</v>
      </c>
      <c r="D72" s="31">
        <v>15</v>
      </c>
      <c r="E72" s="31">
        <v>10</v>
      </c>
      <c r="F72" s="32"/>
      <c r="G72" s="32"/>
      <c r="H72" s="124">
        <v>0.011</v>
      </c>
      <c r="I72" s="124">
        <v>0.027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2099</v>
      </c>
      <c r="D73" s="31">
        <v>5875</v>
      </c>
      <c r="E73" s="31">
        <v>10100</v>
      </c>
      <c r="F73" s="32"/>
      <c r="G73" s="32"/>
      <c r="H73" s="124">
        <v>1.987</v>
      </c>
      <c r="I73" s="124">
        <v>5.5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3909</v>
      </c>
      <c r="D74" s="31">
        <v>7719</v>
      </c>
      <c r="E74" s="31">
        <v>7720</v>
      </c>
      <c r="F74" s="32"/>
      <c r="G74" s="32"/>
      <c r="H74" s="124">
        <v>5.469</v>
      </c>
      <c r="I74" s="124">
        <v>4.631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163</v>
      </c>
      <c r="D75" s="31">
        <v>420</v>
      </c>
      <c r="E75" s="31">
        <v>420</v>
      </c>
      <c r="F75" s="32"/>
      <c r="G75" s="32"/>
      <c r="H75" s="124">
        <v>0.139</v>
      </c>
      <c r="I75" s="124">
        <v>0.415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408</v>
      </c>
      <c r="D76" s="31">
        <v>914</v>
      </c>
      <c r="E76" s="31">
        <v>950</v>
      </c>
      <c r="F76" s="32"/>
      <c r="G76" s="32"/>
      <c r="H76" s="124">
        <v>0.486</v>
      </c>
      <c r="I76" s="124">
        <v>0.914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266</v>
      </c>
      <c r="D77" s="31">
        <v>669</v>
      </c>
      <c r="E77" s="31">
        <v>550</v>
      </c>
      <c r="F77" s="32"/>
      <c r="G77" s="32"/>
      <c r="H77" s="124">
        <v>0.33</v>
      </c>
      <c r="I77" s="124">
        <v>0.85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2024</v>
      </c>
      <c r="D78" s="31">
        <v>3720</v>
      </c>
      <c r="E78" s="31">
        <v>3740</v>
      </c>
      <c r="F78" s="32"/>
      <c r="G78" s="32"/>
      <c r="H78" s="124">
        <v>4.564</v>
      </c>
      <c r="I78" s="124">
        <v>5.208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6089</v>
      </c>
      <c r="D79" s="31">
        <v>16800</v>
      </c>
      <c r="E79" s="31">
        <v>16000</v>
      </c>
      <c r="F79" s="32"/>
      <c r="G79" s="32"/>
      <c r="H79" s="124">
        <v>10.417</v>
      </c>
      <c r="I79" s="124">
        <v>25.2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14965</v>
      </c>
      <c r="D80" s="39">
        <v>36132</v>
      </c>
      <c r="E80" s="39">
        <v>39490</v>
      </c>
      <c r="F80" s="40">
        <f>IF(D80&gt;0,100*E80/D80,0)</f>
        <v>109.29370087457102</v>
      </c>
      <c r="G80" s="41"/>
      <c r="H80" s="125">
        <v>23.403</v>
      </c>
      <c r="I80" s="126">
        <v>42.745000000000005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16</v>
      </c>
      <c r="D82" s="31">
        <v>10</v>
      </c>
      <c r="E82" s="31">
        <v>16</v>
      </c>
      <c r="F82" s="32"/>
      <c r="G82" s="32"/>
      <c r="H82" s="124">
        <v>0.016</v>
      </c>
      <c r="I82" s="124">
        <v>0.011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36</v>
      </c>
      <c r="D83" s="31">
        <v>36</v>
      </c>
      <c r="E83" s="31">
        <v>36</v>
      </c>
      <c r="F83" s="32"/>
      <c r="G83" s="32"/>
      <c r="H83" s="124">
        <v>0.025</v>
      </c>
      <c r="I83" s="124">
        <v>0.025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52</v>
      </c>
      <c r="D84" s="39">
        <v>46</v>
      </c>
      <c r="E84" s="39">
        <v>52</v>
      </c>
      <c r="F84" s="40">
        <f>IF(D84&gt;0,100*E84/D84,0)</f>
        <v>113.04347826086956</v>
      </c>
      <c r="G84" s="41"/>
      <c r="H84" s="125">
        <v>0.041</v>
      </c>
      <c r="I84" s="126">
        <v>0.036000000000000004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23220</v>
      </c>
      <c r="D87" s="54">
        <v>50312</v>
      </c>
      <c r="E87" s="54">
        <v>53787</v>
      </c>
      <c r="F87" s="55">
        <f>IF(D87&gt;0,100*E87/D87,0)</f>
        <v>106.90690093814597</v>
      </c>
      <c r="G87" s="41"/>
      <c r="H87" s="129">
        <v>39.03999999999999</v>
      </c>
      <c r="I87" s="130">
        <v>62.403000000000006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15</v>
      </c>
      <c r="D19" s="31">
        <v>8</v>
      </c>
      <c r="E19" s="31"/>
      <c r="F19" s="32"/>
      <c r="G19" s="32"/>
      <c r="H19" s="124">
        <v>0.015</v>
      </c>
      <c r="I19" s="124">
        <v>0.01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1</v>
      </c>
      <c r="D20" s="31">
        <v>1</v>
      </c>
      <c r="E20" s="31"/>
      <c r="F20" s="32"/>
      <c r="G20" s="32"/>
      <c r="H20" s="124">
        <v>0.001</v>
      </c>
      <c r="I20" s="124">
        <v>0.001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1</v>
      </c>
      <c r="D21" s="31">
        <v>1</v>
      </c>
      <c r="E21" s="31"/>
      <c r="F21" s="32"/>
      <c r="G21" s="32"/>
      <c r="H21" s="124">
        <v>0.001</v>
      </c>
      <c r="I21" s="124">
        <v>0.001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17</v>
      </c>
      <c r="D22" s="39">
        <v>10</v>
      </c>
      <c r="E22" s="39"/>
      <c r="F22" s="40"/>
      <c r="G22" s="41"/>
      <c r="H22" s="125">
        <v>0.017</v>
      </c>
      <c r="I22" s="126">
        <v>0.012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48</v>
      </c>
      <c r="D24" s="39">
        <v>39</v>
      </c>
      <c r="E24" s="39"/>
      <c r="F24" s="40"/>
      <c r="G24" s="41"/>
      <c r="H24" s="125">
        <v>0.027</v>
      </c>
      <c r="I24" s="126">
        <v>0.055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12</v>
      </c>
      <c r="D28" s="31">
        <v>22</v>
      </c>
      <c r="E28" s="31"/>
      <c r="F28" s="32"/>
      <c r="G28" s="32"/>
      <c r="H28" s="124">
        <v>0.032</v>
      </c>
      <c r="I28" s="124">
        <v>0.07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82</v>
      </c>
      <c r="D29" s="31">
        <v>31</v>
      </c>
      <c r="E29" s="31"/>
      <c r="F29" s="32"/>
      <c r="G29" s="32"/>
      <c r="H29" s="124">
        <v>0.029</v>
      </c>
      <c r="I29" s="124">
        <v>0.011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471</v>
      </c>
      <c r="D30" s="31">
        <v>89</v>
      </c>
      <c r="E30" s="31"/>
      <c r="F30" s="32"/>
      <c r="G30" s="32"/>
      <c r="H30" s="124">
        <v>0.237</v>
      </c>
      <c r="I30" s="124">
        <v>0.045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565</v>
      </c>
      <c r="D31" s="39">
        <v>142</v>
      </c>
      <c r="E31" s="39"/>
      <c r="F31" s="40"/>
      <c r="G31" s="41"/>
      <c r="H31" s="125">
        <v>0.298</v>
      </c>
      <c r="I31" s="126">
        <v>0.126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39</v>
      </c>
      <c r="D33" s="31">
        <v>45</v>
      </c>
      <c r="E33" s="31"/>
      <c r="F33" s="32"/>
      <c r="G33" s="32"/>
      <c r="H33" s="124">
        <v>0.044</v>
      </c>
      <c r="I33" s="124">
        <v>0.04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15</v>
      </c>
      <c r="D34" s="31">
        <v>3</v>
      </c>
      <c r="E34" s="31"/>
      <c r="F34" s="32"/>
      <c r="G34" s="32"/>
      <c r="H34" s="124">
        <v>0.02</v>
      </c>
      <c r="I34" s="124">
        <v>0.005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30</v>
      </c>
      <c r="E35" s="31"/>
      <c r="F35" s="32"/>
      <c r="G35" s="32"/>
      <c r="H35" s="124">
        <v>0.01</v>
      </c>
      <c r="I35" s="124">
        <v>0.029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3</v>
      </c>
      <c r="D36" s="31">
        <v>7</v>
      </c>
      <c r="E36" s="31"/>
      <c r="F36" s="32"/>
      <c r="G36" s="32"/>
      <c r="H36" s="124">
        <v>0.002</v>
      </c>
      <c r="I36" s="124">
        <v>0.006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69</v>
      </c>
      <c r="D37" s="39">
        <v>85</v>
      </c>
      <c r="E37" s="39"/>
      <c r="F37" s="40"/>
      <c r="G37" s="41"/>
      <c r="H37" s="125">
        <v>0.076</v>
      </c>
      <c r="I37" s="126">
        <v>0.08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2</v>
      </c>
      <c r="D39" s="39">
        <v>2</v>
      </c>
      <c r="E39" s="39"/>
      <c r="F39" s="40"/>
      <c r="G39" s="41"/>
      <c r="H39" s="125">
        <v>0.002</v>
      </c>
      <c r="I39" s="126">
        <v>0.002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>
        <v>2</v>
      </c>
      <c r="E41" s="31"/>
      <c r="F41" s="32"/>
      <c r="G41" s="32"/>
      <c r="H41" s="124">
        <v>0.001</v>
      </c>
      <c r="I41" s="124">
        <v>0.001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79</v>
      </c>
      <c r="D42" s="31">
        <v>31</v>
      </c>
      <c r="E42" s="31"/>
      <c r="F42" s="32"/>
      <c r="G42" s="32"/>
      <c r="H42" s="124">
        <v>0.036</v>
      </c>
      <c r="I42" s="124">
        <v>0.019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90</v>
      </c>
      <c r="D43" s="31">
        <v>110</v>
      </c>
      <c r="E43" s="31"/>
      <c r="F43" s="32"/>
      <c r="G43" s="32"/>
      <c r="H43" s="124">
        <v>0.059</v>
      </c>
      <c r="I43" s="124">
        <v>0.055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182</v>
      </c>
      <c r="D44" s="31">
        <v>167</v>
      </c>
      <c r="E44" s="31"/>
      <c r="F44" s="32"/>
      <c r="G44" s="32"/>
      <c r="H44" s="124">
        <v>0.081</v>
      </c>
      <c r="I44" s="124">
        <v>0.054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1367</v>
      </c>
      <c r="D45" s="31">
        <v>1510</v>
      </c>
      <c r="E45" s="31"/>
      <c r="F45" s="32"/>
      <c r="G45" s="32"/>
      <c r="H45" s="124">
        <v>0.921</v>
      </c>
      <c r="I45" s="124">
        <v>0.544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122</v>
      </c>
      <c r="D46" s="31">
        <v>48</v>
      </c>
      <c r="E46" s="31"/>
      <c r="F46" s="32"/>
      <c r="G46" s="32"/>
      <c r="H46" s="124">
        <v>0.073</v>
      </c>
      <c r="I46" s="124">
        <v>0.034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222</v>
      </c>
      <c r="D47" s="31">
        <v>68</v>
      </c>
      <c r="E47" s="31"/>
      <c r="F47" s="32"/>
      <c r="G47" s="32"/>
      <c r="H47" s="124">
        <v>0.09</v>
      </c>
      <c r="I47" s="124">
        <v>0.033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3780</v>
      </c>
      <c r="D48" s="31">
        <v>3976</v>
      </c>
      <c r="E48" s="31"/>
      <c r="F48" s="32"/>
      <c r="G48" s="32"/>
      <c r="H48" s="124">
        <v>1.394</v>
      </c>
      <c r="I48" s="124">
        <v>1.721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44</v>
      </c>
      <c r="D49" s="31">
        <v>104</v>
      </c>
      <c r="E49" s="31"/>
      <c r="F49" s="32"/>
      <c r="G49" s="32"/>
      <c r="H49" s="124">
        <v>0.03</v>
      </c>
      <c r="I49" s="124">
        <v>0.079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5888</v>
      </c>
      <c r="D50" s="39">
        <v>6016</v>
      </c>
      <c r="E50" s="39"/>
      <c r="F50" s="40"/>
      <c r="G50" s="41"/>
      <c r="H50" s="125">
        <v>2.685</v>
      </c>
      <c r="I50" s="126">
        <v>2.54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203</v>
      </c>
      <c r="D52" s="39">
        <v>203</v>
      </c>
      <c r="E52" s="39"/>
      <c r="F52" s="40"/>
      <c r="G52" s="41"/>
      <c r="H52" s="125">
        <v>0.108</v>
      </c>
      <c r="I52" s="126">
        <v>0.108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7825</v>
      </c>
      <c r="D54" s="31">
        <v>7531</v>
      </c>
      <c r="E54" s="31"/>
      <c r="F54" s="32"/>
      <c r="G54" s="32"/>
      <c r="H54" s="124">
        <v>3.981</v>
      </c>
      <c r="I54" s="124">
        <v>4.218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367</v>
      </c>
      <c r="D55" s="31">
        <v>638</v>
      </c>
      <c r="E55" s="31"/>
      <c r="F55" s="32"/>
      <c r="G55" s="32"/>
      <c r="H55" s="124">
        <v>0.215</v>
      </c>
      <c r="I55" s="124">
        <v>0.336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11708</v>
      </c>
      <c r="D56" s="31">
        <v>11925</v>
      </c>
      <c r="E56" s="31"/>
      <c r="F56" s="32"/>
      <c r="G56" s="32"/>
      <c r="H56" s="124">
        <v>14.746</v>
      </c>
      <c r="I56" s="124">
        <v>10.733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257</v>
      </c>
      <c r="D57" s="31">
        <v>461</v>
      </c>
      <c r="E57" s="31"/>
      <c r="F57" s="32"/>
      <c r="G57" s="32"/>
      <c r="H57" s="124">
        <v>0.129</v>
      </c>
      <c r="I57" s="124">
        <v>0.231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4290</v>
      </c>
      <c r="D58" s="31">
        <v>3558</v>
      </c>
      <c r="E58" s="31"/>
      <c r="F58" s="32"/>
      <c r="G58" s="32"/>
      <c r="H58" s="124">
        <v>1.563</v>
      </c>
      <c r="I58" s="124">
        <v>1.54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24447</v>
      </c>
      <c r="D59" s="39">
        <v>24113</v>
      </c>
      <c r="E59" s="39"/>
      <c r="F59" s="40"/>
      <c r="G59" s="41"/>
      <c r="H59" s="125">
        <v>20.634</v>
      </c>
      <c r="I59" s="126">
        <v>17.058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4</v>
      </c>
      <c r="D61" s="31"/>
      <c r="E61" s="31"/>
      <c r="F61" s="32"/>
      <c r="G61" s="32"/>
      <c r="H61" s="124">
        <v>0.001</v>
      </c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>
        <v>3</v>
      </c>
      <c r="D62" s="31">
        <v>5</v>
      </c>
      <c r="E62" s="31"/>
      <c r="F62" s="32"/>
      <c r="G62" s="32"/>
      <c r="H62" s="124">
        <v>0.001</v>
      </c>
      <c r="I62" s="124">
        <v>0.002</v>
      </c>
      <c r="J62" s="124"/>
      <c r="K62" s="33"/>
    </row>
    <row r="63" spans="1:11" s="34" customFormat="1" ht="11.25" customHeight="1">
      <c r="A63" s="36" t="s">
        <v>50</v>
      </c>
      <c r="B63" s="30"/>
      <c r="C63" s="31"/>
      <c r="D63" s="31">
        <v>12</v>
      </c>
      <c r="E63" s="31"/>
      <c r="F63" s="32"/>
      <c r="G63" s="32"/>
      <c r="H63" s="124"/>
      <c r="I63" s="124">
        <v>0.013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7</v>
      </c>
      <c r="D64" s="39">
        <v>17</v>
      </c>
      <c r="E64" s="39"/>
      <c r="F64" s="40"/>
      <c r="G64" s="41"/>
      <c r="H64" s="125">
        <v>0.002</v>
      </c>
      <c r="I64" s="126">
        <v>0.015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5</v>
      </c>
      <c r="D66" s="39">
        <v>5</v>
      </c>
      <c r="E66" s="39"/>
      <c r="F66" s="40"/>
      <c r="G66" s="41"/>
      <c r="H66" s="125">
        <v>0.003</v>
      </c>
      <c r="I66" s="126">
        <v>0.003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20</v>
      </c>
      <c r="D68" s="31">
        <v>40</v>
      </c>
      <c r="E68" s="31"/>
      <c r="F68" s="32"/>
      <c r="G68" s="32"/>
      <c r="H68" s="124">
        <v>0.016</v>
      </c>
      <c r="I68" s="124">
        <v>0.035</v>
      </c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>
        <v>20</v>
      </c>
      <c r="D70" s="39">
        <v>40</v>
      </c>
      <c r="E70" s="39"/>
      <c r="F70" s="40"/>
      <c r="G70" s="41"/>
      <c r="H70" s="125">
        <v>0.016</v>
      </c>
      <c r="I70" s="126">
        <v>0.035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9</v>
      </c>
      <c r="D72" s="31">
        <v>9</v>
      </c>
      <c r="E72" s="31"/>
      <c r="F72" s="32"/>
      <c r="G72" s="32"/>
      <c r="H72" s="124">
        <v>0.003</v>
      </c>
      <c r="I72" s="124">
        <v>0.004</v>
      </c>
      <c r="J72" s="1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/>
      <c r="I73" s="124"/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>
        <v>37</v>
      </c>
      <c r="D75" s="31">
        <v>10</v>
      </c>
      <c r="E75" s="31"/>
      <c r="F75" s="32"/>
      <c r="G75" s="32"/>
      <c r="H75" s="124">
        <v>0.006</v>
      </c>
      <c r="I75" s="124">
        <v>0.002</v>
      </c>
      <c r="J75" s="1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/>
      <c r="I76" s="124"/>
      <c r="J76" s="1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>
        <v>16</v>
      </c>
      <c r="D78" s="31"/>
      <c r="E78" s="31"/>
      <c r="F78" s="32"/>
      <c r="G78" s="32"/>
      <c r="H78" s="124">
        <v>0.016</v>
      </c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/>
      <c r="I79" s="124"/>
      <c r="J79" s="124"/>
      <c r="K79" s="33"/>
    </row>
    <row r="80" spans="1:11" s="43" customFormat="1" ht="11.25" customHeight="1">
      <c r="A80" s="44" t="s">
        <v>64</v>
      </c>
      <c r="B80" s="38"/>
      <c r="C80" s="39">
        <v>62</v>
      </c>
      <c r="D80" s="39">
        <v>19</v>
      </c>
      <c r="E80" s="39"/>
      <c r="F80" s="40"/>
      <c r="G80" s="41"/>
      <c r="H80" s="125">
        <v>0.025</v>
      </c>
      <c r="I80" s="126">
        <v>0.006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16</v>
      </c>
      <c r="D82" s="31">
        <v>22</v>
      </c>
      <c r="E82" s="31"/>
      <c r="F82" s="32"/>
      <c r="G82" s="32"/>
      <c r="H82" s="124">
        <v>0.012</v>
      </c>
      <c r="I82" s="124">
        <v>0.015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1</v>
      </c>
      <c r="D83" s="31"/>
      <c r="E83" s="31"/>
      <c r="F83" s="32"/>
      <c r="G83" s="32"/>
      <c r="H83" s="124">
        <v>0.00075</v>
      </c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>
        <v>17</v>
      </c>
      <c r="D84" s="39">
        <v>22</v>
      </c>
      <c r="E84" s="39"/>
      <c r="F84" s="40"/>
      <c r="G84" s="41"/>
      <c r="H84" s="125">
        <v>0.012750000000000001</v>
      </c>
      <c r="I84" s="126">
        <v>0.015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31350</v>
      </c>
      <c r="D87" s="54">
        <v>30713</v>
      </c>
      <c r="E87" s="54"/>
      <c r="F87" s="55"/>
      <c r="G87" s="41"/>
      <c r="H87" s="129">
        <v>23.905749999999998</v>
      </c>
      <c r="I87" s="130">
        <v>20.055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>
        <v>4</v>
      </c>
      <c r="D10" s="31"/>
      <c r="E10" s="31"/>
      <c r="F10" s="32"/>
      <c r="G10" s="32"/>
      <c r="H10" s="124">
        <v>0.004</v>
      </c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>
        <v>16</v>
      </c>
      <c r="D11" s="31">
        <v>16</v>
      </c>
      <c r="E11" s="31"/>
      <c r="F11" s="32"/>
      <c r="G11" s="32"/>
      <c r="H11" s="124">
        <v>0.015</v>
      </c>
      <c r="I11" s="124">
        <v>0.014361599999999999</v>
      </c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>
        <v>20</v>
      </c>
      <c r="D13" s="39">
        <v>16</v>
      </c>
      <c r="E13" s="39"/>
      <c r="F13" s="40"/>
      <c r="G13" s="41"/>
      <c r="H13" s="125">
        <v>0.019</v>
      </c>
      <c r="I13" s="126">
        <v>0.014361599999999999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>
        <v>1.38</v>
      </c>
      <c r="E17" s="39"/>
      <c r="F17" s="40"/>
      <c r="G17" s="41"/>
      <c r="H17" s="125"/>
      <c r="I17" s="126">
        <v>0.00135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70</v>
      </c>
      <c r="D19" s="31">
        <v>31</v>
      </c>
      <c r="E19" s="31"/>
      <c r="F19" s="32"/>
      <c r="G19" s="32"/>
      <c r="H19" s="124">
        <v>0.105</v>
      </c>
      <c r="I19" s="124">
        <v>0.038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>
        <v>1</v>
      </c>
      <c r="D21" s="31"/>
      <c r="E21" s="31"/>
      <c r="F21" s="32"/>
      <c r="G21" s="32"/>
      <c r="H21" s="124">
        <v>0.001</v>
      </c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71</v>
      </c>
      <c r="D22" s="39">
        <v>31</v>
      </c>
      <c r="E22" s="39"/>
      <c r="F22" s="40"/>
      <c r="G22" s="41"/>
      <c r="H22" s="125">
        <v>0.106</v>
      </c>
      <c r="I22" s="126">
        <v>0.038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26</v>
      </c>
      <c r="D24" s="39">
        <v>45</v>
      </c>
      <c r="E24" s="39"/>
      <c r="F24" s="40"/>
      <c r="G24" s="41"/>
      <c r="H24" s="125">
        <v>0.018</v>
      </c>
      <c r="I24" s="126">
        <v>0.05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22</v>
      </c>
      <c r="D26" s="39">
        <v>30</v>
      </c>
      <c r="E26" s="39"/>
      <c r="F26" s="40"/>
      <c r="G26" s="41"/>
      <c r="H26" s="125">
        <v>0.038</v>
      </c>
      <c r="I26" s="126">
        <v>0.05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10</v>
      </c>
      <c r="D28" s="31">
        <v>48</v>
      </c>
      <c r="E28" s="31"/>
      <c r="F28" s="32"/>
      <c r="G28" s="32"/>
      <c r="H28" s="124">
        <v>0.016</v>
      </c>
      <c r="I28" s="124">
        <v>0.089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8</v>
      </c>
      <c r="D29" s="31">
        <v>13</v>
      </c>
      <c r="E29" s="31"/>
      <c r="F29" s="32"/>
      <c r="G29" s="32"/>
      <c r="H29" s="124">
        <v>0.003</v>
      </c>
      <c r="I29" s="124">
        <v>0.007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175</v>
      </c>
      <c r="D30" s="31">
        <v>134</v>
      </c>
      <c r="E30" s="31"/>
      <c r="F30" s="32"/>
      <c r="G30" s="32"/>
      <c r="H30" s="124">
        <v>0.104</v>
      </c>
      <c r="I30" s="124">
        <v>0.079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193</v>
      </c>
      <c r="D31" s="39">
        <v>195</v>
      </c>
      <c r="E31" s="39"/>
      <c r="F31" s="40"/>
      <c r="G31" s="41"/>
      <c r="H31" s="125">
        <v>0.123</v>
      </c>
      <c r="I31" s="126">
        <v>0.175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101</v>
      </c>
      <c r="D33" s="31">
        <v>140</v>
      </c>
      <c r="E33" s="31"/>
      <c r="F33" s="32"/>
      <c r="G33" s="32"/>
      <c r="H33" s="124">
        <v>0.055</v>
      </c>
      <c r="I33" s="124">
        <v>0.075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14</v>
      </c>
      <c r="D34" s="31">
        <v>13</v>
      </c>
      <c r="E34" s="31"/>
      <c r="F34" s="32"/>
      <c r="G34" s="32"/>
      <c r="H34" s="124">
        <v>0.018</v>
      </c>
      <c r="I34" s="124">
        <v>0.015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38</v>
      </c>
      <c r="D35" s="31">
        <v>60</v>
      </c>
      <c r="E35" s="31"/>
      <c r="F35" s="32"/>
      <c r="G35" s="32"/>
      <c r="H35" s="124">
        <v>0.03</v>
      </c>
      <c r="I35" s="124">
        <v>0.05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14</v>
      </c>
      <c r="D36" s="31">
        <v>26</v>
      </c>
      <c r="E36" s="31"/>
      <c r="F36" s="32"/>
      <c r="G36" s="32"/>
      <c r="H36" s="124">
        <v>0.018</v>
      </c>
      <c r="I36" s="124">
        <v>0.034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167</v>
      </c>
      <c r="D37" s="39">
        <v>239</v>
      </c>
      <c r="E37" s="39"/>
      <c r="F37" s="40"/>
      <c r="G37" s="41"/>
      <c r="H37" s="125">
        <v>0.121</v>
      </c>
      <c r="I37" s="126">
        <v>0.17400000000000002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404</v>
      </c>
      <c r="D39" s="39">
        <v>400</v>
      </c>
      <c r="E39" s="39"/>
      <c r="F39" s="40"/>
      <c r="G39" s="41"/>
      <c r="H39" s="125">
        <v>0.319</v>
      </c>
      <c r="I39" s="126">
        <v>0.287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213</v>
      </c>
      <c r="D41" s="31">
        <v>210</v>
      </c>
      <c r="E41" s="31"/>
      <c r="F41" s="32"/>
      <c r="G41" s="32"/>
      <c r="H41" s="124">
        <v>0.131</v>
      </c>
      <c r="I41" s="124">
        <v>0.107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282</v>
      </c>
      <c r="D42" s="31">
        <v>306</v>
      </c>
      <c r="E42" s="31"/>
      <c r="F42" s="32"/>
      <c r="G42" s="32"/>
      <c r="H42" s="124">
        <v>0.141</v>
      </c>
      <c r="I42" s="124">
        <v>0.214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736</v>
      </c>
      <c r="D43" s="31">
        <v>722</v>
      </c>
      <c r="E43" s="31"/>
      <c r="F43" s="32"/>
      <c r="G43" s="32"/>
      <c r="H43" s="124">
        <v>0.57</v>
      </c>
      <c r="I43" s="124">
        <v>0.642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352</v>
      </c>
      <c r="D44" s="31">
        <v>322</v>
      </c>
      <c r="E44" s="31"/>
      <c r="F44" s="32"/>
      <c r="G44" s="32"/>
      <c r="H44" s="124">
        <v>0.224</v>
      </c>
      <c r="I44" s="124">
        <v>0.27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2508</v>
      </c>
      <c r="D45" s="31">
        <v>3550</v>
      </c>
      <c r="E45" s="31"/>
      <c r="F45" s="32"/>
      <c r="G45" s="32"/>
      <c r="H45" s="124">
        <v>2.054</v>
      </c>
      <c r="I45" s="124">
        <v>2.059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235</v>
      </c>
      <c r="D46" s="31">
        <v>246</v>
      </c>
      <c r="E46" s="31"/>
      <c r="F46" s="32"/>
      <c r="G46" s="32"/>
      <c r="H46" s="124">
        <v>0.165</v>
      </c>
      <c r="I46" s="124">
        <v>0.182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106</v>
      </c>
      <c r="D47" s="31">
        <v>140</v>
      </c>
      <c r="E47" s="31"/>
      <c r="F47" s="32"/>
      <c r="G47" s="32"/>
      <c r="H47" s="124">
        <v>0.074</v>
      </c>
      <c r="I47" s="124">
        <v>0.064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2023</v>
      </c>
      <c r="D48" s="31">
        <v>2511</v>
      </c>
      <c r="E48" s="31"/>
      <c r="F48" s="32"/>
      <c r="G48" s="32"/>
      <c r="H48" s="124">
        <v>1.153</v>
      </c>
      <c r="I48" s="124">
        <v>1.773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1526</v>
      </c>
      <c r="D49" s="31">
        <v>1565</v>
      </c>
      <c r="E49" s="31"/>
      <c r="F49" s="32"/>
      <c r="G49" s="32"/>
      <c r="H49" s="124">
        <v>1.003</v>
      </c>
      <c r="I49" s="124">
        <v>0.63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7981</v>
      </c>
      <c r="D50" s="39">
        <v>9572</v>
      </c>
      <c r="E50" s="39"/>
      <c r="F50" s="40"/>
      <c r="G50" s="41"/>
      <c r="H50" s="125">
        <v>5.515000000000001</v>
      </c>
      <c r="I50" s="126">
        <v>5.941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501</v>
      </c>
      <c r="D52" s="39">
        <v>501</v>
      </c>
      <c r="E52" s="39"/>
      <c r="F52" s="40"/>
      <c r="G52" s="41"/>
      <c r="H52" s="125">
        <v>0.414</v>
      </c>
      <c r="I52" s="126">
        <v>0.44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180</v>
      </c>
      <c r="D54" s="31">
        <v>212</v>
      </c>
      <c r="E54" s="31"/>
      <c r="F54" s="32"/>
      <c r="G54" s="32"/>
      <c r="H54" s="124">
        <v>0.1</v>
      </c>
      <c r="I54" s="124">
        <v>0.101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430</v>
      </c>
      <c r="D55" s="31">
        <v>388</v>
      </c>
      <c r="E55" s="31"/>
      <c r="F55" s="32"/>
      <c r="G55" s="32"/>
      <c r="H55" s="124">
        <v>0.344</v>
      </c>
      <c r="I55" s="124">
        <v>0.31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395</v>
      </c>
      <c r="D56" s="31">
        <v>658</v>
      </c>
      <c r="E56" s="31"/>
      <c r="F56" s="32"/>
      <c r="G56" s="32"/>
      <c r="H56" s="124">
        <v>0.208</v>
      </c>
      <c r="I56" s="124">
        <v>0.434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820</v>
      </c>
      <c r="D57" s="31">
        <v>1201</v>
      </c>
      <c r="E57" s="31"/>
      <c r="F57" s="32"/>
      <c r="G57" s="32"/>
      <c r="H57" s="124">
        <v>0.411</v>
      </c>
      <c r="I57" s="124">
        <v>0.601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3834</v>
      </c>
      <c r="D58" s="31">
        <v>3075</v>
      </c>
      <c r="E58" s="31"/>
      <c r="F58" s="32"/>
      <c r="G58" s="32"/>
      <c r="H58" s="124">
        <v>1.608</v>
      </c>
      <c r="I58" s="124">
        <v>1.246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5659</v>
      </c>
      <c r="D59" s="39">
        <v>5534</v>
      </c>
      <c r="E59" s="39"/>
      <c r="F59" s="40"/>
      <c r="G59" s="41"/>
      <c r="H59" s="125">
        <v>2.6710000000000003</v>
      </c>
      <c r="I59" s="126">
        <v>2.692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5</v>
      </c>
      <c r="D61" s="31"/>
      <c r="E61" s="31"/>
      <c r="F61" s="32"/>
      <c r="G61" s="32"/>
      <c r="H61" s="124">
        <v>0.002</v>
      </c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>
        <v>12</v>
      </c>
      <c r="D62" s="31">
        <v>10</v>
      </c>
      <c r="E62" s="31"/>
      <c r="F62" s="32"/>
      <c r="G62" s="32"/>
      <c r="H62" s="124">
        <v>0.003</v>
      </c>
      <c r="I62" s="124">
        <v>0.005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28</v>
      </c>
      <c r="D63" s="31">
        <v>2</v>
      </c>
      <c r="E63" s="31"/>
      <c r="F63" s="32"/>
      <c r="G63" s="32"/>
      <c r="H63" s="124">
        <v>0.014</v>
      </c>
      <c r="I63" s="124">
        <v>0.001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45</v>
      </c>
      <c r="D64" s="39">
        <v>12</v>
      </c>
      <c r="E64" s="39"/>
      <c r="F64" s="40"/>
      <c r="G64" s="41"/>
      <c r="H64" s="125">
        <v>0.019</v>
      </c>
      <c r="I64" s="126">
        <v>0.006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10</v>
      </c>
      <c r="D66" s="39">
        <v>8</v>
      </c>
      <c r="E66" s="39"/>
      <c r="F66" s="40"/>
      <c r="G66" s="41"/>
      <c r="H66" s="125">
        <v>0.004</v>
      </c>
      <c r="I66" s="126">
        <v>0.003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4030</v>
      </c>
      <c r="D68" s="31">
        <v>2700</v>
      </c>
      <c r="E68" s="31"/>
      <c r="F68" s="32"/>
      <c r="G68" s="32"/>
      <c r="H68" s="124">
        <v>3.659</v>
      </c>
      <c r="I68" s="124">
        <v>2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154</v>
      </c>
      <c r="D69" s="31">
        <v>100</v>
      </c>
      <c r="E69" s="31"/>
      <c r="F69" s="32"/>
      <c r="G69" s="32"/>
      <c r="H69" s="124">
        <v>0.118</v>
      </c>
      <c r="I69" s="124">
        <v>0.07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4184</v>
      </c>
      <c r="D70" s="39">
        <v>2800</v>
      </c>
      <c r="E70" s="39"/>
      <c r="F70" s="40"/>
      <c r="G70" s="41"/>
      <c r="H70" s="125">
        <v>3.7769999999999997</v>
      </c>
      <c r="I70" s="126">
        <v>2.07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125</v>
      </c>
      <c r="D72" s="31">
        <v>127</v>
      </c>
      <c r="E72" s="31"/>
      <c r="F72" s="32"/>
      <c r="G72" s="32"/>
      <c r="H72" s="124">
        <v>0.011</v>
      </c>
      <c r="I72" s="124">
        <v>0.059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1683</v>
      </c>
      <c r="D73" s="31">
        <v>2387</v>
      </c>
      <c r="E73" s="31"/>
      <c r="F73" s="32"/>
      <c r="G73" s="32"/>
      <c r="H73" s="124">
        <v>1.851</v>
      </c>
      <c r="I73" s="124">
        <v>2.85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2451</v>
      </c>
      <c r="D74" s="31">
        <v>2663</v>
      </c>
      <c r="E74" s="31"/>
      <c r="F74" s="32"/>
      <c r="G74" s="32"/>
      <c r="H74" s="124">
        <v>2.886</v>
      </c>
      <c r="I74" s="124">
        <v>1.331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994</v>
      </c>
      <c r="D75" s="31">
        <v>1700</v>
      </c>
      <c r="E75" s="31"/>
      <c r="F75" s="32"/>
      <c r="G75" s="32"/>
      <c r="H75" s="124">
        <v>0.347</v>
      </c>
      <c r="I75" s="124">
        <v>0.661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383</v>
      </c>
      <c r="D76" s="31">
        <v>750</v>
      </c>
      <c r="E76" s="31"/>
      <c r="F76" s="32"/>
      <c r="G76" s="32"/>
      <c r="H76" s="124">
        <v>0.556</v>
      </c>
      <c r="I76" s="124">
        <v>0.945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435</v>
      </c>
      <c r="D77" s="31">
        <v>444</v>
      </c>
      <c r="E77" s="31"/>
      <c r="F77" s="32"/>
      <c r="G77" s="32"/>
      <c r="H77" s="124">
        <v>0.21</v>
      </c>
      <c r="I77" s="124">
        <v>0.266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3915</v>
      </c>
      <c r="D78" s="31">
        <v>2300</v>
      </c>
      <c r="E78" s="31"/>
      <c r="F78" s="32"/>
      <c r="G78" s="32"/>
      <c r="H78" s="124">
        <v>5.274</v>
      </c>
      <c r="I78" s="124">
        <v>2.07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9323</v>
      </c>
      <c r="D79" s="31">
        <v>8350</v>
      </c>
      <c r="E79" s="31"/>
      <c r="F79" s="32"/>
      <c r="G79" s="32"/>
      <c r="H79" s="124">
        <v>9.663</v>
      </c>
      <c r="I79" s="124">
        <v>7.515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19309</v>
      </c>
      <c r="D80" s="39">
        <v>18721</v>
      </c>
      <c r="E80" s="39"/>
      <c r="F80" s="40"/>
      <c r="G80" s="41"/>
      <c r="H80" s="125">
        <v>20.798000000000002</v>
      </c>
      <c r="I80" s="126">
        <v>15.697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18</v>
      </c>
      <c r="D82" s="31">
        <v>25</v>
      </c>
      <c r="E82" s="31"/>
      <c r="F82" s="32"/>
      <c r="G82" s="32"/>
      <c r="H82" s="124">
        <v>0.012</v>
      </c>
      <c r="I82" s="124">
        <v>0.015</v>
      </c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>
        <v>18</v>
      </c>
      <c r="D84" s="39">
        <v>25</v>
      </c>
      <c r="E84" s="39"/>
      <c r="F84" s="40"/>
      <c r="G84" s="41"/>
      <c r="H84" s="125">
        <v>0.012</v>
      </c>
      <c r="I84" s="126">
        <v>0.015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38610</v>
      </c>
      <c r="D87" s="54">
        <v>38130.38</v>
      </c>
      <c r="E87" s="54"/>
      <c r="F87" s="55"/>
      <c r="G87" s="41"/>
      <c r="H87" s="129">
        <v>33.954</v>
      </c>
      <c r="I87" s="130">
        <v>27.6537116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5">
        <v>0.001</v>
      </c>
      <c r="I17" s="126">
        <v>0.001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28</v>
      </c>
      <c r="D19" s="31"/>
      <c r="E19" s="31">
        <v>97</v>
      </c>
      <c r="F19" s="32"/>
      <c r="G19" s="32"/>
      <c r="H19" s="124">
        <v>0.028</v>
      </c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28</v>
      </c>
      <c r="D22" s="39"/>
      <c r="E22" s="39">
        <v>97</v>
      </c>
      <c r="F22" s="40"/>
      <c r="G22" s="41"/>
      <c r="H22" s="125">
        <v>0.028</v>
      </c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1256</v>
      </c>
      <c r="D24" s="39">
        <v>750</v>
      </c>
      <c r="E24" s="39">
        <v>700</v>
      </c>
      <c r="F24" s="40">
        <f>IF(D24&gt;0,100*E24/D24,0)</f>
        <v>93.33333333333333</v>
      </c>
      <c r="G24" s="41"/>
      <c r="H24" s="125">
        <v>0.775</v>
      </c>
      <c r="I24" s="126">
        <v>0.665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40</v>
      </c>
      <c r="D26" s="39">
        <v>100</v>
      </c>
      <c r="E26" s="39">
        <v>350</v>
      </c>
      <c r="F26" s="40">
        <f>IF(D26&gt;0,100*E26/D26,0)</f>
        <v>350</v>
      </c>
      <c r="G26" s="41"/>
      <c r="H26" s="125">
        <v>0.039</v>
      </c>
      <c r="I26" s="126">
        <v>0.11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2702</v>
      </c>
      <c r="D28" s="31">
        <v>4572</v>
      </c>
      <c r="E28" s="31">
        <v>6347</v>
      </c>
      <c r="F28" s="32"/>
      <c r="G28" s="32"/>
      <c r="H28" s="124">
        <v>4.554</v>
      </c>
      <c r="I28" s="124">
        <v>8.455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2524</v>
      </c>
      <c r="D29" s="31">
        <v>591</v>
      </c>
      <c r="E29" s="31">
        <v>1035</v>
      </c>
      <c r="F29" s="32"/>
      <c r="G29" s="32"/>
      <c r="H29" s="124">
        <v>0.807</v>
      </c>
      <c r="I29" s="124">
        <v>0.28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8296</v>
      </c>
      <c r="D30" s="31">
        <v>2240</v>
      </c>
      <c r="E30" s="31">
        <v>2621</v>
      </c>
      <c r="F30" s="32"/>
      <c r="G30" s="32"/>
      <c r="H30" s="124">
        <v>8.474</v>
      </c>
      <c r="I30" s="124">
        <v>3.052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13522</v>
      </c>
      <c r="D31" s="39">
        <v>7403</v>
      </c>
      <c r="E31" s="39">
        <v>10003</v>
      </c>
      <c r="F31" s="40">
        <f>IF(D31&gt;0,100*E31/D31,0)</f>
        <v>135.12089693367554</v>
      </c>
      <c r="G31" s="41"/>
      <c r="H31" s="125">
        <v>13.835</v>
      </c>
      <c r="I31" s="126">
        <v>11.786999999999999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65</v>
      </c>
      <c r="D33" s="31">
        <v>100</v>
      </c>
      <c r="E33" s="31">
        <v>500</v>
      </c>
      <c r="F33" s="32"/>
      <c r="G33" s="32"/>
      <c r="H33" s="124">
        <v>0.076</v>
      </c>
      <c r="I33" s="124">
        <v>0.1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17</v>
      </c>
      <c r="D34" s="31">
        <v>17</v>
      </c>
      <c r="E34" s="31">
        <v>20</v>
      </c>
      <c r="F34" s="32"/>
      <c r="G34" s="32"/>
      <c r="H34" s="124">
        <v>0.026</v>
      </c>
      <c r="I34" s="124">
        <v>0.028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173</v>
      </c>
      <c r="D35" s="31">
        <v>1000</v>
      </c>
      <c r="E35" s="31">
        <v>1100</v>
      </c>
      <c r="F35" s="32"/>
      <c r="G35" s="32"/>
      <c r="H35" s="124">
        <v>0.207</v>
      </c>
      <c r="I35" s="124">
        <v>1.1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45</v>
      </c>
      <c r="D36" s="31">
        <v>115</v>
      </c>
      <c r="E36" s="31">
        <v>124</v>
      </c>
      <c r="F36" s="32"/>
      <c r="G36" s="32"/>
      <c r="H36" s="124">
        <v>0.045</v>
      </c>
      <c r="I36" s="124">
        <v>0.115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300</v>
      </c>
      <c r="D37" s="39">
        <v>1232</v>
      </c>
      <c r="E37" s="39">
        <v>1744</v>
      </c>
      <c r="F37" s="40">
        <f>IF(D37&gt;0,100*E37/D37,0)</f>
        <v>141.55844155844156</v>
      </c>
      <c r="G37" s="41"/>
      <c r="H37" s="125">
        <v>0.354</v>
      </c>
      <c r="I37" s="126">
        <v>1.3430000000000002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/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390</v>
      </c>
      <c r="D41" s="31">
        <v>135</v>
      </c>
      <c r="E41" s="31">
        <v>310</v>
      </c>
      <c r="F41" s="32"/>
      <c r="G41" s="32"/>
      <c r="H41" s="124">
        <v>0.369</v>
      </c>
      <c r="I41" s="124">
        <v>0.101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7813</v>
      </c>
      <c r="D42" s="31">
        <v>8975</v>
      </c>
      <c r="E42" s="31">
        <v>9125</v>
      </c>
      <c r="F42" s="32"/>
      <c r="G42" s="32"/>
      <c r="H42" s="124">
        <v>9.376</v>
      </c>
      <c r="I42" s="124">
        <v>9.031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2393</v>
      </c>
      <c r="D43" s="31">
        <v>3100</v>
      </c>
      <c r="E43" s="31">
        <v>3100</v>
      </c>
      <c r="F43" s="32"/>
      <c r="G43" s="32"/>
      <c r="H43" s="124">
        <v>1.557</v>
      </c>
      <c r="I43" s="124">
        <v>2.13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9801</v>
      </c>
      <c r="D44" s="31">
        <v>12931</v>
      </c>
      <c r="E44" s="31">
        <v>12940</v>
      </c>
      <c r="F44" s="32"/>
      <c r="G44" s="32"/>
      <c r="H44" s="124">
        <v>10.071</v>
      </c>
      <c r="I44" s="124">
        <v>8.776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791</v>
      </c>
      <c r="D45" s="31">
        <v>700</v>
      </c>
      <c r="E45" s="31">
        <v>1500</v>
      </c>
      <c r="F45" s="32"/>
      <c r="G45" s="32"/>
      <c r="H45" s="124">
        <v>0.645</v>
      </c>
      <c r="I45" s="124">
        <v>0.56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1559</v>
      </c>
      <c r="D46" s="31">
        <v>4314</v>
      </c>
      <c r="E46" s="31">
        <v>4000</v>
      </c>
      <c r="F46" s="32"/>
      <c r="G46" s="32"/>
      <c r="H46" s="124">
        <v>1.091</v>
      </c>
      <c r="I46" s="124">
        <v>3.495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1342</v>
      </c>
      <c r="D47" s="31">
        <v>1050</v>
      </c>
      <c r="E47" s="31">
        <v>1330</v>
      </c>
      <c r="F47" s="32"/>
      <c r="G47" s="32"/>
      <c r="H47" s="124">
        <v>1.104</v>
      </c>
      <c r="I47" s="124">
        <v>0.86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8248</v>
      </c>
      <c r="D48" s="31">
        <v>11530</v>
      </c>
      <c r="E48" s="31">
        <v>11450</v>
      </c>
      <c r="F48" s="32"/>
      <c r="G48" s="32"/>
      <c r="H48" s="124">
        <v>7.719</v>
      </c>
      <c r="I48" s="124">
        <v>5.437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5309</v>
      </c>
      <c r="D49" s="31">
        <v>6082</v>
      </c>
      <c r="E49" s="31">
        <v>6100</v>
      </c>
      <c r="F49" s="32"/>
      <c r="G49" s="32"/>
      <c r="H49" s="124">
        <v>3.448</v>
      </c>
      <c r="I49" s="124">
        <v>3.34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37646</v>
      </c>
      <c r="D50" s="39">
        <v>48817</v>
      </c>
      <c r="E50" s="39">
        <v>49855</v>
      </c>
      <c r="F50" s="40">
        <f>IF(D50&gt;0,100*E50/D50,0)</f>
        <v>102.1263084581191</v>
      </c>
      <c r="G50" s="41"/>
      <c r="H50" s="125">
        <v>35.379999999999995</v>
      </c>
      <c r="I50" s="126">
        <v>33.730000000000004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831</v>
      </c>
      <c r="D52" s="39">
        <v>831</v>
      </c>
      <c r="E52" s="39">
        <v>831</v>
      </c>
      <c r="F52" s="40">
        <f>IF(D52&gt;0,100*E52/D52,0)</f>
        <v>100</v>
      </c>
      <c r="G52" s="41"/>
      <c r="H52" s="125">
        <v>0.879</v>
      </c>
      <c r="I52" s="126">
        <v>0.879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6460</v>
      </c>
      <c r="D54" s="31">
        <v>5767</v>
      </c>
      <c r="E54" s="31">
        <v>6000</v>
      </c>
      <c r="F54" s="32"/>
      <c r="G54" s="32"/>
      <c r="H54" s="124">
        <v>2.848</v>
      </c>
      <c r="I54" s="124">
        <v>4.651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8218</v>
      </c>
      <c r="D55" s="31">
        <v>5454</v>
      </c>
      <c r="E55" s="31">
        <v>6500</v>
      </c>
      <c r="F55" s="32"/>
      <c r="G55" s="32"/>
      <c r="H55" s="124">
        <v>8.206</v>
      </c>
      <c r="I55" s="124">
        <v>5.45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3251</v>
      </c>
      <c r="D56" s="31">
        <v>5000</v>
      </c>
      <c r="E56" s="31">
        <v>2500</v>
      </c>
      <c r="F56" s="32"/>
      <c r="G56" s="32"/>
      <c r="H56" s="124">
        <v>2.194</v>
      </c>
      <c r="I56" s="124">
        <v>7.5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1865</v>
      </c>
      <c r="D57" s="31">
        <v>5015</v>
      </c>
      <c r="E57" s="31">
        <v>5015</v>
      </c>
      <c r="F57" s="32"/>
      <c r="G57" s="32"/>
      <c r="H57" s="124">
        <v>1.867</v>
      </c>
      <c r="I57" s="124">
        <v>4.514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11360</v>
      </c>
      <c r="D58" s="31">
        <v>9747</v>
      </c>
      <c r="E58" s="31">
        <v>10125</v>
      </c>
      <c r="F58" s="32"/>
      <c r="G58" s="32"/>
      <c r="H58" s="124">
        <v>6.448</v>
      </c>
      <c r="I58" s="124">
        <v>8.827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31154</v>
      </c>
      <c r="D59" s="39">
        <v>30983</v>
      </c>
      <c r="E59" s="39">
        <v>30140</v>
      </c>
      <c r="F59" s="40">
        <f>IF(D59&gt;0,100*E59/D59,0)</f>
        <v>97.27915308394927</v>
      </c>
      <c r="G59" s="41"/>
      <c r="H59" s="125">
        <v>21.563</v>
      </c>
      <c r="I59" s="126">
        <v>30.942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170</v>
      </c>
      <c r="D61" s="31">
        <v>280</v>
      </c>
      <c r="E61" s="31">
        <v>280</v>
      </c>
      <c r="F61" s="32"/>
      <c r="G61" s="32"/>
      <c r="H61" s="124">
        <v>0.061</v>
      </c>
      <c r="I61" s="124">
        <v>0.175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40</v>
      </c>
      <c r="D62" s="31">
        <v>40</v>
      </c>
      <c r="E62" s="31">
        <v>40</v>
      </c>
      <c r="F62" s="32"/>
      <c r="G62" s="32"/>
      <c r="H62" s="124">
        <v>0.012</v>
      </c>
      <c r="I62" s="124">
        <v>0.017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166</v>
      </c>
      <c r="D63" s="31">
        <v>233</v>
      </c>
      <c r="E63" s="31">
        <v>221.35</v>
      </c>
      <c r="F63" s="32"/>
      <c r="G63" s="32"/>
      <c r="H63" s="124">
        <v>0.06</v>
      </c>
      <c r="I63" s="124">
        <v>0.044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376</v>
      </c>
      <c r="D64" s="39">
        <v>553</v>
      </c>
      <c r="E64" s="39">
        <v>541.35</v>
      </c>
      <c r="F64" s="40">
        <f>IF(D64&gt;0,100*E64/D64,0)</f>
        <v>97.89330922242314</v>
      </c>
      <c r="G64" s="41"/>
      <c r="H64" s="125">
        <v>0.133</v>
      </c>
      <c r="I64" s="126">
        <v>0.236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586</v>
      </c>
      <c r="D66" s="39">
        <v>86</v>
      </c>
      <c r="E66" s="39">
        <v>85</v>
      </c>
      <c r="F66" s="40">
        <f>IF(D66&gt;0,100*E66/D66,0)</f>
        <v>98.83720930232558</v>
      </c>
      <c r="G66" s="41"/>
      <c r="H66" s="125">
        <v>0.372</v>
      </c>
      <c r="I66" s="126">
        <v>0.181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2072</v>
      </c>
      <c r="D68" s="31">
        <v>2800</v>
      </c>
      <c r="E68" s="31">
        <v>1500</v>
      </c>
      <c r="F68" s="32"/>
      <c r="G68" s="32"/>
      <c r="H68" s="124">
        <v>1.397</v>
      </c>
      <c r="I68" s="124">
        <v>2.2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190</v>
      </c>
      <c r="D69" s="31">
        <v>350</v>
      </c>
      <c r="E69" s="31">
        <v>200</v>
      </c>
      <c r="F69" s="32"/>
      <c r="G69" s="32"/>
      <c r="H69" s="124">
        <v>0.125</v>
      </c>
      <c r="I69" s="124">
        <v>0.25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2262</v>
      </c>
      <c r="D70" s="39">
        <v>3150</v>
      </c>
      <c r="E70" s="39">
        <v>1700</v>
      </c>
      <c r="F70" s="40">
        <f>IF(D70&gt;0,100*E70/D70,0)</f>
        <v>53.96825396825397</v>
      </c>
      <c r="G70" s="41"/>
      <c r="H70" s="125">
        <v>1.522</v>
      </c>
      <c r="I70" s="126">
        <v>2.45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832</v>
      </c>
      <c r="D72" s="31">
        <v>86</v>
      </c>
      <c r="E72" s="31">
        <v>62</v>
      </c>
      <c r="F72" s="32"/>
      <c r="G72" s="32"/>
      <c r="H72" s="124">
        <v>0.12</v>
      </c>
      <c r="I72" s="124">
        <v>0.05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570</v>
      </c>
      <c r="D73" s="31">
        <v>824</v>
      </c>
      <c r="E73" s="31">
        <v>750</v>
      </c>
      <c r="F73" s="32"/>
      <c r="G73" s="32"/>
      <c r="H73" s="124">
        <v>0.624</v>
      </c>
      <c r="I73" s="124">
        <v>0.9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502</v>
      </c>
      <c r="D74" s="31">
        <v>416</v>
      </c>
      <c r="E74" s="31">
        <v>420</v>
      </c>
      <c r="F74" s="32"/>
      <c r="G74" s="32"/>
      <c r="H74" s="124">
        <v>0.508</v>
      </c>
      <c r="I74" s="124">
        <v>0.208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2625</v>
      </c>
      <c r="D75" s="31">
        <v>1500</v>
      </c>
      <c r="E75" s="31">
        <v>1500</v>
      </c>
      <c r="F75" s="32"/>
      <c r="G75" s="32"/>
      <c r="H75" s="124">
        <v>0.618</v>
      </c>
      <c r="I75" s="124">
        <v>0.428</v>
      </c>
      <c r="J75" s="124"/>
      <c r="K75" s="33"/>
    </row>
    <row r="76" spans="1:11" s="34" customFormat="1" ht="11.25" customHeight="1">
      <c r="A76" s="36" t="s">
        <v>60</v>
      </c>
      <c r="B76" s="30"/>
      <c r="C76" s="31"/>
      <c r="D76" s="31">
        <v>92</v>
      </c>
      <c r="E76" s="31">
        <v>100</v>
      </c>
      <c r="F76" s="32"/>
      <c r="G76" s="32"/>
      <c r="H76" s="124"/>
      <c r="I76" s="124">
        <v>0.083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399</v>
      </c>
      <c r="D77" s="31">
        <v>360</v>
      </c>
      <c r="E77" s="31">
        <v>400</v>
      </c>
      <c r="F77" s="32"/>
      <c r="G77" s="32"/>
      <c r="H77" s="124">
        <v>0.37</v>
      </c>
      <c r="I77" s="124">
        <v>0.338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1459</v>
      </c>
      <c r="D78" s="31">
        <v>2550</v>
      </c>
      <c r="E78" s="31">
        <v>2600</v>
      </c>
      <c r="F78" s="32"/>
      <c r="G78" s="32"/>
      <c r="H78" s="124">
        <v>1.491</v>
      </c>
      <c r="I78" s="124">
        <v>2.933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292</v>
      </c>
      <c r="D79" s="31">
        <v>755</v>
      </c>
      <c r="E79" s="31">
        <v>700</v>
      </c>
      <c r="F79" s="32"/>
      <c r="G79" s="32"/>
      <c r="H79" s="124">
        <v>0.426</v>
      </c>
      <c r="I79" s="124">
        <v>0.5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6679</v>
      </c>
      <c r="D80" s="39">
        <v>6583</v>
      </c>
      <c r="E80" s="39">
        <v>6532</v>
      </c>
      <c r="F80" s="40">
        <f>IF(D80&gt;0,100*E80/D80,0)</f>
        <v>99.22527722922679</v>
      </c>
      <c r="G80" s="41"/>
      <c r="H80" s="125">
        <v>4.157</v>
      </c>
      <c r="I80" s="126">
        <v>5.4399999999999995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5</v>
      </c>
      <c r="D82" s="31"/>
      <c r="E82" s="31"/>
      <c r="F82" s="32"/>
      <c r="G82" s="32"/>
      <c r="H82" s="124">
        <v>0.003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4</v>
      </c>
      <c r="D83" s="31"/>
      <c r="E83" s="31"/>
      <c r="F83" s="32"/>
      <c r="G83" s="32"/>
      <c r="H83" s="124">
        <v>0.002</v>
      </c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>
        <v>9</v>
      </c>
      <c r="D84" s="39"/>
      <c r="E84" s="39"/>
      <c r="F84" s="40"/>
      <c r="G84" s="41"/>
      <c r="H84" s="125">
        <v>0.005</v>
      </c>
      <c r="I84" s="126">
        <v>0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94690</v>
      </c>
      <c r="D87" s="54">
        <v>100489</v>
      </c>
      <c r="E87" s="54">
        <v>102579.35</v>
      </c>
      <c r="F87" s="55">
        <f>IF(D87&gt;0,100*E87/D87,0)</f>
        <v>102.08017792992268</v>
      </c>
      <c r="G87" s="41"/>
      <c r="H87" s="129">
        <v>79.04299999999998</v>
      </c>
      <c r="I87" s="130">
        <v>87.764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5</v>
      </c>
      <c r="D24" s="39">
        <v>2</v>
      </c>
      <c r="E24" s="39">
        <v>5</v>
      </c>
      <c r="F24" s="40">
        <f>IF(D24&gt;0,100*E24/D24,0)</f>
        <v>250</v>
      </c>
      <c r="G24" s="41"/>
      <c r="H24" s="125">
        <v>0.006</v>
      </c>
      <c r="I24" s="126">
        <v>0.002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21</v>
      </c>
      <c r="D26" s="39">
        <v>20</v>
      </c>
      <c r="E26" s="39">
        <v>15</v>
      </c>
      <c r="F26" s="40">
        <f>IF(D26&gt;0,100*E26/D26,0)</f>
        <v>75</v>
      </c>
      <c r="G26" s="41"/>
      <c r="H26" s="125">
        <v>0.019</v>
      </c>
      <c r="I26" s="126">
        <v>0.015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1542</v>
      </c>
      <c r="D28" s="31">
        <v>243</v>
      </c>
      <c r="E28" s="31">
        <v>233</v>
      </c>
      <c r="F28" s="32"/>
      <c r="G28" s="32"/>
      <c r="H28" s="124">
        <v>1.712</v>
      </c>
      <c r="I28" s="124">
        <v>0.252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7573</v>
      </c>
      <c r="D29" s="31">
        <v>459</v>
      </c>
      <c r="E29" s="31">
        <v>458</v>
      </c>
      <c r="F29" s="32"/>
      <c r="G29" s="32"/>
      <c r="H29" s="124">
        <v>2.308</v>
      </c>
      <c r="I29" s="124">
        <v>0.241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22284</v>
      </c>
      <c r="D30" s="31">
        <v>747</v>
      </c>
      <c r="E30" s="31">
        <v>747</v>
      </c>
      <c r="F30" s="32"/>
      <c r="G30" s="32"/>
      <c r="H30" s="124">
        <v>43.394</v>
      </c>
      <c r="I30" s="124">
        <v>1.453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31399</v>
      </c>
      <c r="D31" s="39">
        <v>1449</v>
      </c>
      <c r="E31" s="39">
        <v>1438</v>
      </c>
      <c r="F31" s="40">
        <f>IF(D31&gt;0,100*E31/D31,0)</f>
        <v>99.24085576259489</v>
      </c>
      <c r="G31" s="41"/>
      <c r="H31" s="125">
        <v>47.414</v>
      </c>
      <c r="I31" s="126">
        <v>1.9460000000000002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109</v>
      </c>
      <c r="D33" s="31">
        <v>80</v>
      </c>
      <c r="E33" s="31">
        <v>120</v>
      </c>
      <c r="F33" s="32"/>
      <c r="G33" s="32"/>
      <c r="H33" s="124">
        <v>0.073</v>
      </c>
      <c r="I33" s="124">
        <v>0.05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</v>
      </c>
      <c r="D34" s="31">
        <v>2</v>
      </c>
      <c r="E34" s="31">
        <v>2</v>
      </c>
      <c r="F34" s="32"/>
      <c r="G34" s="32"/>
      <c r="H34" s="124">
        <v>0.001</v>
      </c>
      <c r="I34" s="124">
        <v>0.002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22</v>
      </c>
      <c r="D35" s="31">
        <v>25</v>
      </c>
      <c r="E35" s="31">
        <v>20</v>
      </c>
      <c r="F35" s="32"/>
      <c r="G35" s="32"/>
      <c r="H35" s="124">
        <v>0.018</v>
      </c>
      <c r="I35" s="124">
        <v>0.023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13</v>
      </c>
      <c r="D36" s="31">
        <v>19</v>
      </c>
      <c r="E36" s="31">
        <v>20</v>
      </c>
      <c r="F36" s="32"/>
      <c r="G36" s="32"/>
      <c r="H36" s="124">
        <v>0.01</v>
      </c>
      <c r="I36" s="124">
        <v>0.015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145</v>
      </c>
      <c r="D37" s="39">
        <v>126</v>
      </c>
      <c r="E37" s="39">
        <v>162</v>
      </c>
      <c r="F37" s="40">
        <f>IF(D37&gt;0,100*E37/D37,0)</f>
        <v>128.57142857142858</v>
      </c>
      <c r="G37" s="41"/>
      <c r="H37" s="125">
        <v>0.102</v>
      </c>
      <c r="I37" s="126">
        <v>0.09000000000000001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/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32</v>
      </c>
      <c r="D41" s="31">
        <v>74</v>
      </c>
      <c r="E41" s="31">
        <v>70</v>
      </c>
      <c r="F41" s="32"/>
      <c r="G41" s="32"/>
      <c r="H41" s="124">
        <v>0.029</v>
      </c>
      <c r="I41" s="124">
        <v>0.056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3122</v>
      </c>
      <c r="D42" s="31">
        <v>3156</v>
      </c>
      <c r="E42" s="31">
        <v>3150</v>
      </c>
      <c r="F42" s="32"/>
      <c r="G42" s="32"/>
      <c r="H42" s="124">
        <v>3.434</v>
      </c>
      <c r="I42" s="124">
        <v>3.155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33</v>
      </c>
      <c r="D43" s="31">
        <v>40</v>
      </c>
      <c r="E43" s="31">
        <v>40</v>
      </c>
      <c r="F43" s="32"/>
      <c r="G43" s="32"/>
      <c r="H43" s="124">
        <v>0.013</v>
      </c>
      <c r="I43" s="124">
        <v>0.04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254</v>
      </c>
      <c r="D44" s="31">
        <v>255</v>
      </c>
      <c r="E44" s="31">
        <v>260</v>
      </c>
      <c r="F44" s="32"/>
      <c r="G44" s="32"/>
      <c r="H44" s="124">
        <v>0.26</v>
      </c>
      <c r="I44" s="124">
        <v>0.179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21</v>
      </c>
      <c r="D45" s="31">
        <v>350</v>
      </c>
      <c r="E45" s="31">
        <v>250</v>
      </c>
      <c r="F45" s="32"/>
      <c r="G45" s="32"/>
      <c r="H45" s="124">
        <v>0.015</v>
      </c>
      <c r="I45" s="124">
        <v>0.245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219</v>
      </c>
      <c r="D46" s="31">
        <v>293</v>
      </c>
      <c r="E46" s="31">
        <v>290</v>
      </c>
      <c r="F46" s="32"/>
      <c r="G46" s="32"/>
      <c r="H46" s="124">
        <v>0.153</v>
      </c>
      <c r="I46" s="124">
        <v>0.234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1571</v>
      </c>
      <c r="D47" s="31">
        <v>2513</v>
      </c>
      <c r="E47" s="31">
        <v>2630</v>
      </c>
      <c r="F47" s="32"/>
      <c r="G47" s="32"/>
      <c r="H47" s="124">
        <v>1.261</v>
      </c>
      <c r="I47" s="124">
        <v>2.396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2531</v>
      </c>
      <c r="D48" s="31">
        <v>3656</v>
      </c>
      <c r="E48" s="31">
        <v>3604</v>
      </c>
      <c r="F48" s="32"/>
      <c r="G48" s="32"/>
      <c r="H48" s="124">
        <v>1.59</v>
      </c>
      <c r="I48" s="124">
        <v>2.287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618</v>
      </c>
      <c r="D49" s="31">
        <v>917</v>
      </c>
      <c r="E49" s="31">
        <v>900</v>
      </c>
      <c r="F49" s="32"/>
      <c r="G49" s="32"/>
      <c r="H49" s="124">
        <v>0.52</v>
      </c>
      <c r="I49" s="124">
        <v>0.527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8401</v>
      </c>
      <c r="D50" s="39">
        <v>11254</v>
      </c>
      <c r="E50" s="39">
        <v>11194</v>
      </c>
      <c r="F50" s="40">
        <f>IF(D50&gt;0,100*E50/D50,0)</f>
        <v>99.46685622889639</v>
      </c>
      <c r="G50" s="41"/>
      <c r="H50" s="125">
        <v>7.275</v>
      </c>
      <c r="I50" s="126">
        <v>9.118999999999998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897</v>
      </c>
      <c r="D52" s="39">
        <v>897</v>
      </c>
      <c r="E52" s="39">
        <v>897</v>
      </c>
      <c r="F52" s="40">
        <f>IF(D52&gt;0,100*E52/D52,0)</f>
        <v>100</v>
      </c>
      <c r="G52" s="41"/>
      <c r="H52" s="125">
        <v>0.804</v>
      </c>
      <c r="I52" s="126">
        <v>0.804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13730</v>
      </c>
      <c r="D54" s="31">
        <v>13425</v>
      </c>
      <c r="E54" s="31">
        <v>13200</v>
      </c>
      <c r="F54" s="32"/>
      <c r="G54" s="32"/>
      <c r="H54" s="124">
        <v>5.965</v>
      </c>
      <c r="I54" s="124">
        <v>8.799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10922</v>
      </c>
      <c r="D55" s="31">
        <v>5850</v>
      </c>
      <c r="E55" s="31">
        <v>6740</v>
      </c>
      <c r="F55" s="32"/>
      <c r="G55" s="32"/>
      <c r="H55" s="124">
        <v>9.94</v>
      </c>
      <c r="I55" s="124">
        <v>5.325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13675</v>
      </c>
      <c r="D56" s="31">
        <v>23437</v>
      </c>
      <c r="E56" s="31">
        <v>11500</v>
      </c>
      <c r="F56" s="32"/>
      <c r="G56" s="32"/>
      <c r="H56" s="124">
        <v>19.392</v>
      </c>
      <c r="I56" s="124">
        <v>17.577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2762</v>
      </c>
      <c r="D57" s="31">
        <v>6105</v>
      </c>
      <c r="E57" s="31">
        <v>6105</v>
      </c>
      <c r="F57" s="32"/>
      <c r="G57" s="32"/>
      <c r="H57" s="124">
        <v>2.762</v>
      </c>
      <c r="I57" s="124">
        <v>6.105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18251</v>
      </c>
      <c r="D58" s="31">
        <v>10022</v>
      </c>
      <c r="E58" s="31">
        <v>11009</v>
      </c>
      <c r="F58" s="32"/>
      <c r="G58" s="32"/>
      <c r="H58" s="124">
        <v>8.296</v>
      </c>
      <c r="I58" s="124">
        <v>5.373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59340</v>
      </c>
      <c r="D59" s="39">
        <v>58839</v>
      </c>
      <c r="E59" s="39">
        <v>48554</v>
      </c>
      <c r="F59" s="40">
        <f>IF(D59&gt;0,100*E59/D59,0)</f>
        <v>82.52009721443261</v>
      </c>
      <c r="G59" s="41"/>
      <c r="H59" s="125">
        <v>46.355</v>
      </c>
      <c r="I59" s="126">
        <v>43.178999999999995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124</v>
      </c>
      <c r="D61" s="31">
        <v>60</v>
      </c>
      <c r="E61" s="31">
        <v>60</v>
      </c>
      <c r="F61" s="32"/>
      <c r="G61" s="32"/>
      <c r="H61" s="124">
        <v>0.038</v>
      </c>
      <c r="I61" s="124">
        <v>0.04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>
        <v>10</v>
      </c>
      <c r="E62" s="31">
        <v>10</v>
      </c>
      <c r="F62" s="32"/>
      <c r="G62" s="32"/>
      <c r="H62" s="124">
        <v>0.003</v>
      </c>
      <c r="I62" s="124">
        <v>0.004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238</v>
      </c>
      <c r="D63" s="31">
        <v>510</v>
      </c>
      <c r="E63" s="31">
        <v>484.5</v>
      </c>
      <c r="F63" s="32"/>
      <c r="G63" s="32"/>
      <c r="H63" s="124">
        <v>0.078</v>
      </c>
      <c r="I63" s="124">
        <v>0.204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372</v>
      </c>
      <c r="D64" s="39">
        <v>580</v>
      </c>
      <c r="E64" s="39">
        <v>554.5</v>
      </c>
      <c r="F64" s="40">
        <f>IF(D64&gt;0,100*E64/D64,0)</f>
        <v>95.60344827586206</v>
      </c>
      <c r="G64" s="41"/>
      <c r="H64" s="125">
        <v>0.119</v>
      </c>
      <c r="I64" s="126">
        <v>0.248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343</v>
      </c>
      <c r="D66" s="39">
        <v>343</v>
      </c>
      <c r="E66" s="39">
        <v>125</v>
      </c>
      <c r="F66" s="40">
        <f>IF(D66&gt;0,100*E66/D66,0)</f>
        <v>36.44314868804665</v>
      </c>
      <c r="G66" s="41"/>
      <c r="H66" s="125">
        <v>0.185</v>
      </c>
      <c r="I66" s="126">
        <v>0.18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150</v>
      </c>
      <c r="D68" s="31">
        <v>200</v>
      </c>
      <c r="E68" s="31"/>
      <c r="F68" s="32"/>
      <c r="G68" s="32"/>
      <c r="H68" s="124">
        <v>0.129</v>
      </c>
      <c r="I68" s="124">
        <v>0.2</v>
      </c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>
        <v>150</v>
      </c>
      <c r="D70" s="39">
        <v>200</v>
      </c>
      <c r="E70" s="39"/>
      <c r="F70" s="40"/>
      <c r="G70" s="41"/>
      <c r="H70" s="125">
        <v>0.129</v>
      </c>
      <c r="I70" s="126">
        <v>0.2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1318</v>
      </c>
      <c r="D72" s="31">
        <v>285</v>
      </c>
      <c r="E72" s="31">
        <v>251</v>
      </c>
      <c r="F72" s="32"/>
      <c r="G72" s="32"/>
      <c r="H72" s="124">
        <v>0.188</v>
      </c>
      <c r="I72" s="124">
        <v>0.19</v>
      </c>
      <c r="J72" s="1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/>
      <c r="I73" s="124"/>
      <c r="J73" s="124"/>
      <c r="K73" s="33"/>
    </row>
    <row r="74" spans="1:11" s="34" customFormat="1" ht="11.25" customHeight="1">
      <c r="A74" s="36" t="s">
        <v>58</v>
      </c>
      <c r="B74" s="30"/>
      <c r="C74" s="31">
        <v>142</v>
      </c>
      <c r="D74" s="31">
        <v>58</v>
      </c>
      <c r="E74" s="31">
        <v>60</v>
      </c>
      <c r="F74" s="32"/>
      <c r="G74" s="32"/>
      <c r="H74" s="124">
        <v>0.128</v>
      </c>
      <c r="I74" s="124">
        <v>0.023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2494</v>
      </c>
      <c r="D75" s="31">
        <v>900</v>
      </c>
      <c r="E75" s="31">
        <v>900</v>
      </c>
      <c r="F75" s="32"/>
      <c r="G75" s="32"/>
      <c r="H75" s="124">
        <v>0.375</v>
      </c>
      <c r="I75" s="124">
        <v>0.187</v>
      </c>
      <c r="J75" s="1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/>
      <c r="I76" s="124"/>
      <c r="J76" s="124"/>
      <c r="K76" s="33"/>
    </row>
    <row r="77" spans="1:11" s="34" customFormat="1" ht="11.25" customHeight="1">
      <c r="A77" s="36" t="s">
        <v>61</v>
      </c>
      <c r="B77" s="30"/>
      <c r="C77" s="31">
        <v>53</v>
      </c>
      <c r="D77" s="31">
        <v>80</v>
      </c>
      <c r="E77" s="31">
        <v>70</v>
      </c>
      <c r="F77" s="32"/>
      <c r="G77" s="32"/>
      <c r="H77" s="124">
        <v>0.021</v>
      </c>
      <c r="I77" s="124">
        <v>0.031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70</v>
      </c>
      <c r="D78" s="31">
        <v>105</v>
      </c>
      <c r="E78" s="31">
        <v>110</v>
      </c>
      <c r="F78" s="32"/>
      <c r="G78" s="32"/>
      <c r="H78" s="124">
        <v>0.079</v>
      </c>
      <c r="I78" s="124">
        <v>0.116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35</v>
      </c>
      <c r="D79" s="31">
        <v>25</v>
      </c>
      <c r="E79" s="31">
        <v>25</v>
      </c>
      <c r="F79" s="32"/>
      <c r="G79" s="32"/>
      <c r="H79" s="124">
        <v>0.043</v>
      </c>
      <c r="I79" s="124">
        <v>0.015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4112</v>
      </c>
      <c r="D80" s="39">
        <v>1453</v>
      </c>
      <c r="E80" s="39">
        <v>1416</v>
      </c>
      <c r="F80" s="40">
        <f>IF(D80&gt;0,100*E80/D80,0)</f>
        <v>97.45354439091535</v>
      </c>
      <c r="G80" s="41"/>
      <c r="H80" s="125">
        <v>0.8340000000000001</v>
      </c>
      <c r="I80" s="126">
        <v>0.562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105185</v>
      </c>
      <c r="D87" s="54">
        <v>75163</v>
      </c>
      <c r="E87" s="54">
        <v>64360.5</v>
      </c>
      <c r="F87" s="55">
        <f>IF(D87&gt;0,100*E87/D87,0)</f>
        <v>85.62790202626292</v>
      </c>
      <c r="G87" s="41"/>
      <c r="H87" s="129">
        <v>103.242</v>
      </c>
      <c r="I87" s="130">
        <v>56.34499999999999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>
        <v>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32</v>
      </c>
      <c r="D9" s="31">
        <v>32</v>
      </c>
      <c r="E9" s="31">
        <v>32</v>
      </c>
      <c r="F9" s="32"/>
      <c r="G9" s="32"/>
      <c r="H9" s="124">
        <v>0.587</v>
      </c>
      <c r="I9" s="124">
        <v>0.537</v>
      </c>
      <c r="J9" s="124">
        <v>0.537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>
        <v>40</v>
      </c>
      <c r="D12" s="31">
        <v>40</v>
      </c>
      <c r="E12" s="31">
        <v>37</v>
      </c>
      <c r="F12" s="32"/>
      <c r="G12" s="32"/>
      <c r="H12" s="124">
        <v>0.699</v>
      </c>
      <c r="I12" s="124">
        <v>0.7</v>
      </c>
      <c r="J12" s="124">
        <v>0.6475</v>
      </c>
      <c r="K12" s="33"/>
    </row>
    <row r="13" spans="1:11" s="43" customFormat="1" ht="11.25" customHeight="1">
      <c r="A13" s="37" t="s">
        <v>12</v>
      </c>
      <c r="B13" s="38"/>
      <c r="C13" s="39">
        <v>72</v>
      </c>
      <c r="D13" s="39">
        <v>72</v>
      </c>
      <c r="E13" s="39">
        <v>69</v>
      </c>
      <c r="F13" s="40">
        <f>IF(D13&gt;0,100*E13/D13,0)</f>
        <v>95.83333333333333</v>
      </c>
      <c r="G13" s="41"/>
      <c r="H13" s="125">
        <v>1.286</v>
      </c>
      <c r="I13" s="126">
        <v>1.237</v>
      </c>
      <c r="J13" s="126">
        <v>1.1844999999999999</v>
      </c>
      <c r="K13" s="42">
        <f>IF(I13&gt;0,100*J13/I13,0)</f>
        <v>95.75586095392076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>
        <v>13</v>
      </c>
      <c r="D34" s="31">
        <v>13</v>
      </c>
      <c r="E34" s="31">
        <v>13</v>
      </c>
      <c r="F34" s="32"/>
      <c r="G34" s="32"/>
      <c r="H34" s="124">
        <v>0.26</v>
      </c>
      <c r="I34" s="124">
        <v>0.26</v>
      </c>
      <c r="J34" s="124">
        <v>0.26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>
        <v>13</v>
      </c>
      <c r="D37" s="39">
        <v>13</v>
      </c>
      <c r="E37" s="39">
        <v>13</v>
      </c>
      <c r="F37" s="40">
        <f>IF(D37&gt;0,100*E37/D37,0)</f>
        <v>100</v>
      </c>
      <c r="G37" s="41"/>
      <c r="H37" s="125">
        <v>0.26</v>
      </c>
      <c r="I37" s="126">
        <v>0.26</v>
      </c>
      <c r="J37" s="126">
        <v>0.26</v>
      </c>
      <c r="K37" s="42">
        <f>IF(I37&gt;0,100*J37/I37,0)</f>
        <v>100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245</v>
      </c>
      <c r="D39" s="39">
        <v>243</v>
      </c>
      <c r="E39" s="39">
        <v>235</v>
      </c>
      <c r="F39" s="40">
        <f>IF(D39&gt;0,100*E39/D39,0)</f>
        <v>96.70781893004116</v>
      </c>
      <c r="G39" s="41"/>
      <c r="H39" s="125">
        <v>7.546</v>
      </c>
      <c r="I39" s="126">
        <v>7.54</v>
      </c>
      <c r="J39" s="126">
        <v>7.24</v>
      </c>
      <c r="K39" s="42">
        <f>IF(I39&gt;0,100*J39/I39,0)</f>
        <v>96.0212201591512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/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/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>
        <v>21</v>
      </c>
      <c r="D63" s="31">
        <v>21</v>
      </c>
      <c r="E63" s="31">
        <v>21</v>
      </c>
      <c r="F63" s="32"/>
      <c r="G63" s="32"/>
      <c r="H63" s="124">
        <v>0.501</v>
      </c>
      <c r="I63" s="124">
        <v>0.151</v>
      </c>
      <c r="J63" s="124">
        <v>0.158</v>
      </c>
      <c r="K63" s="33"/>
    </row>
    <row r="64" spans="1:11" s="43" customFormat="1" ht="11.25" customHeight="1">
      <c r="A64" s="37" t="s">
        <v>51</v>
      </c>
      <c r="B64" s="38"/>
      <c r="C64" s="39">
        <v>21</v>
      </c>
      <c r="D64" s="39">
        <v>21</v>
      </c>
      <c r="E64" s="39">
        <v>21</v>
      </c>
      <c r="F64" s="40">
        <f>IF(D64&gt;0,100*E64/D64,0)</f>
        <v>100</v>
      </c>
      <c r="G64" s="41"/>
      <c r="H64" s="125">
        <v>0.501</v>
      </c>
      <c r="I64" s="126">
        <v>0.151</v>
      </c>
      <c r="J64" s="126">
        <v>0.158</v>
      </c>
      <c r="K64" s="42">
        <f>IF(I64&gt;0,100*J64/I64,0)</f>
        <v>104.63576158940398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1114</v>
      </c>
      <c r="D66" s="39">
        <v>1114</v>
      </c>
      <c r="E66" s="39">
        <v>1090</v>
      </c>
      <c r="F66" s="40">
        <f>IF(D66&gt;0,100*E66/D66,0)</f>
        <v>97.84560143626571</v>
      </c>
      <c r="G66" s="41"/>
      <c r="H66" s="125">
        <v>35.236</v>
      </c>
      <c r="I66" s="126">
        <v>35.236</v>
      </c>
      <c r="J66" s="126">
        <v>34.76</v>
      </c>
      <c r="K66" s="42">
        <f>IF(I66&gt;0,100*J66/I66,0)</f>
        <v>98.64910886593258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53</v>
      </c>
      <c r="D72" s="31">
        <v>45</v>
      </c>
      <c r="E72" s="31">
        <v>67</v>
      </c>
      <c r="F72" s="32"/>
      <c r="G72" s="32"/>
      <c r="H72" s="124">
        <v>1.113</v>
      </c>
      <c r="I72" s="124">
        <v>0.945</v>
      </c>
      <c r="J72" s="124">
        <v>1.585</v>
      </c>
      <c r="K72" s="33"/>
    </row>
    <row r="73" spans="1:11" s="34" customFormat="1" ht="11.25" customHeight="1">
      <c r="A73" s="36" t="s">
        <v>57</v>
      </c>
      <c r="B73" s="30"/>
      <c r="C73" s="31">
        <v>529</v>
      </c>
      <c r="D73" s="31">
        <v>527</v>
      </c>
      <c r="E73" s="31">
        <v>500</v>
      </c>
      <c r="F73" s="32"/>
      <c r="G73" s="32"/>
      <c r="H73" s="124">
        <v>12.716</v>
      </c>
      <c r="I73" s="124">
        <v>11.59</v>
      </c>
      <c r="J73" s="124">
        <v>12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>
        <v>114</v>
      </c>
      <c r="D75" s="31">
        <v>114</v>
      </c>
      <c r="E75" s="31">
        <v>114</v>
      </c>
      <c r="F75" s="32"/>
      <c r="G75" s="32"/>
      <c r="H75" s="124">
        <v>4.497</v>
      </c>
      <c r="I75" s="124">
        <v>4.497</v>
      </c>
      <c r="J75" s="124">
        <v>4.497</v>
      </c>
      <c r="K75" s="33"/>
    </row>
    <row r="76" spans="1:11" s="34" customFormat="1" ht="11.25" customHeight="1">
      <c r="A76" s="36" t="s">
        <v>60</v>
      </c>
      <c r="B76" s="30"/>
      <c r="C76" s="31">
        <v>25</v>
      </c>
      <c r="D76" s="31">
        <v>30</v>
      </c>
      <c r="E76" s="31">
        <v>25</v>
      </c>
      <c r="F76" s="32"/>
      <c r="G76" s="32"/>
      <c r="H76" s="124">
        <v>0.45</v>
      </c>
      <c r="I76" s="124">
        <v>0.915</v>
      </c>
      <c r="J76" s="124">
        <v>0.8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>
        <v>316</v>
      </c>
      <c r="D78" s="31">
        <v>250</v>
      </c>
      <c r="E78" s="31">
        <v>300</v>
      </c>
      <c r="F78" s="32"/>
      <c r="G78" s="32"/>
      <c r="H78" s="124">
        <v>8.216</v>
      </c>
      <c r="I78" s="124">
        <v>6.875</v>
      </c>
      <c r="J78" s="124">
        <v>7.8</v>
      </c>
      <c r="K78" s="33"/>
    </row>
    <row r="79" spans="1:11" s="34" customFormat="1" ht="11.25" customHeight="1">
      <c r="A79" s="36" t="s">
        <v>63</v>
      </c>
      <c r="B79" s="30"/>
      <c r="C79" s="31">
        <v>324</v>
      </c>
      <c r="D79" s="31">
        <v>250</v>
      </c>
      <c r="E79" s="31">
        <v>250</v>
      </c>
      <c r="F79" s="32"/>
      <c r="G79" s="32"/>
      <c r="H79" s="124">
        <v>7.29</v>
      </c>
      <c r="I79" s="124">
        <v>4</v>
      </c>
      <c r="J79" s="124">
        <v>4</v>
      </c>
      <c r="K79" s="33"/>
    </row>
    <row r="80" spans="1:11" s="43" customFormat="1" ht="11.25" customHeight="1">
      <c r="A80" s="44" t="s">
        <v>64</v>
      </c>
      <c r="B80" s="38"/>
      <c r="C80" s="39">
        <v>1361</v>
      </c>
      <c r="D80" s="39">
        <v>1216</v>
      </c>
      <c r="E80" s="39">
        <v>1256</v>
      </c>
      <c r="F80" s="40">
        <f>IF(D80&gt;0,100*E80/D80,0)</f>
        <v>103.28947368421052</v>
      </c>
      <c r="G80" s="41"/>
      <c r="H80" s="125">
        <v>34.282</v>
      </c>
      <c r="I80" s="126">
        <v>28.822</v>
      </c>
      <c r="J80" s="126">
        <v>30.682000000000002</v>
      </c>
      <c r="K80" s="42">
        <f>IF(I80&gt;0,100*J80/I80,0)</f>
        <v>106.45340364998961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810</v>
      </c>
      <c r="D82" s="31">
        <v>800</v>
      </c>
      <c r="E82" s="31">
        <v>810</v>
      </c>
      <c r="F82" s="32"/>
      <c r="G82" s="32"/>
      <c r="H82" s="124">
        <v>15.959</v>
      </c>
      <c r="I82" s="124">
        <v>16.743</v>
      </c>
      <c r="J82" s="124">
        <v>15.959</v>
      </c>
      <c r="K82" s="33"/>
    </row>
    <row r="83" spans="1:11" s="34" customFormat="1" ht="11.25" customHeight="1">
      <c r="A83" s="36" t="s">
        <v>66</v>
      </c>
      <c r="B83" s="30"/>
      <c r="C83" s="31">
        <v>832</v>
      </c>
      <c r="D83" s="31">
        <v>790</v>
      </c>
      <c r="E83" s="31">
        <v>790</v>
      </c>
      <c r="F83" s="32"/>
      <c r="G83" s="32"/>
      <c r="H83" s="124">
        <v>14.791</v>
      </c>
      <c r="I83" s="124">
        <v>14.05</v>
      </c>
      <c r="J83" s="124">
        <v>14.05</v>
      </c>
      <c r="K83" s="33"/>
    </row>
    <row r="84" spans="1:11" s="43" customFormat="1" ht="11.25" customHeight="1">
      <c r="A84" s="37" t="s">
        <v>67</v>
      </c>
      <c r="B84" s="38"/>
      <c r="C84" s="39">
        <v>1642</v>
      </c>
      <c r="D84" s="39">
        <v>1590</v>
      </c>
      <c r="E84" s="39">
        <v>1600</v>
      </c>
      <c r="F84" s="40">
        <f>IF(D84&gt;0,100*E84/D84,0)</f>
        <v>100.62893081761007</v>
      </c>
      <c r="G84" s="41"/>
      <c r="H84" s="125">
        <v>30.75</v>
      </c>
      <c r="I84" s="126">
        <v>30.793</v>
      </c>
      <c r="J84" s="126">
        <v>30.009</v>
      </c>
      <c r="K84" s="42">
        <f>IF(I84&gt;0,100*J84/I84,0)</f>
        <v>97.45396681063879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4468</v>
      </c>
      <c r="D87" s="54">
        <v>4269</v>
      </c>
      <c r="E87" s="54">
        <v>4284</v>
      </c>
      <c r="F87" s="55">
        <f>IF(D87&gt;0,100*E87/D87,0)</f>
        <v>100.35137034434294</v>
      </c>
      <c r="G87" s="41"/>
      <c r="H87" s="129">
        <v>109.86099999999999</v>
      </c>
      <c r="I87" s="130">
        <v>104.03899999999999</v>
      </c>
      <c r="J87" s="130">
        <v>104.29350000000001</v>
      </c>
      <c r="K87" s="55">
        <f>IF(I87&gt;0,100*J87/I87,0)</f>
        <v>100.2446198060343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106"/>
  <sheetViews>
    <sheetView tabSelected="1" zoomScaleSheetLayoutView="70" zoomScalePageLayoutView="0" workbookViewId="0" topLeftCell="A16">
      <selection activeCell="G55" sqref="G55"/>
    </sheetView>
  </sheetViews>
  <sheetFormatPr defaultColWidth="11.421875" defaultRowHeight="15"/>
  <cols>
    <col min="1" max="4" width="11.57421875" style="105" customWidth="1"/>
    <col min="5" max="5" width="1.8515625" style="105" customWidth="1"/>
    <col min="6" max="16384" width="11.57421875" style="105" customWidth="1"/>
  </cols>
  <sheetData>
    <row r="1" spans="1:9" ht="12.75">
      <c r="A1" s="104"/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5">
      <c r="A3" s="184" t="s">
        <v>228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2.75">
      <c r="A5" s="104"/>
      <c r="B5" s="104"/>
      <c r="C5" s="104"/>
      <c r="D5" s="104"/>
      <c r="E5" s="104"/>
      <c r="F5" s="104"/>
      <c r="G5" s="104"/>
      <c r="H5" s="104"/>
      <c r="I5" s="104"/>
    </row>
    <row r="6" spans="1:9" ht="12.75">
      <c r="A6" s="104"/>
      <c r="B6" s="104"/>
      <c r="C6" s="104"/>
      <c r="D6" s="104"/>
      <c r="E6" s="104"/>
      <c r="F6" s="104"/>
      <c r="G6" s="104"/>
      <c r="H6" s="104"/>
      <c r="I6" s="104"/>
    </row>
    <row r="7" spans="1:9" ht="12.75">
      <c r="A7" s="106" t="s">
        <v>229</v>
      </c>
      <c r="B7" s="107"/>
      <c r="C7" s="107"/>
      <c r="D7" s="108"/>
      <c r="E7" s="108"/>
      <c r="F7" s="108"/>
      <c r="G7" s="108"/>
      <c r="H7" s="108"/>
      <c r="I7" s="108"/>
    </row>
    <row r="8" spans="1:9" ht="12.75">
      <c r="A8" s="104"/>
      <c r="B8" s="104"/>
      <c r="C8" s="104"/>
      <c r="D8" s="104"/>
      <c r="E8" s="104"/>
      <c r="F8" s="104"/>
      <c r="G8" s="104"/>
      <c r="H8" s="104"/>
      <c r="I8" s="104"/>
    </row>
    <row r="9" spans="1:9" ht="12.75">
      <c r="A9" s="109" t="s">
        <v>230</v>
      </c>
      <c r="B9" s="104"/>
      <c r="C9" s="104"/>
      <c r="D9" s="104"/>
      <c r="E9" s="104"/>
      <c r="F9" s="104"/>
      <c r="G9" s="104"/>
      <c r="H9" s="104"/>
      <c r="I9" s="104"/>
    </row>
    <row r="10" spans="1:9" ht="12.75">
      <c r="A10" s="104"/>
      <c r="B10" s="104"/>
      <c r="C10" s="104"/>
      <c r="D10" s="104"/>
      <c r="E10" s="104"/>
      <c r="F10" s="104"/>
      <c r="G10" s="104"/>
      <c r="H10" s="104"/>
      <c r="I10" s="104"/>
    </row>
    <row r="11" spans="1:9" ht="12.75">
      <c r="A11" s="110"/>
      <c r="B11" s="111"/>
      <c r="C11" s="111"/>
      <c r="D11" s="112" t="s">
        <v>231</v>
      </c>
      <c r="E11" s="113"/>
      <c r="F11" s="110"/>
      <c r="G11" s="111"/>
      <c r="H11" s="111"/>
      <c r="I11" s="112" t="s">
        <v>231</v>
      </c>
    </row>
    <row r="12" spans="1:9" ht="12.75">
      <c r="A12" s="114"/>
      <c r="B12" s="115"/>
      <c r="C12" s="115"/>
      <c r="D12" s="116"/>
      <c r="E12" s="113"/>
      <c r="F12" s="114"/>
      <c r="G12" s="115"/>
      <c r="H12" s="115"/>
      <c r="I12" s="116"/>
    </row>
    <row r="13" spans="1:9" ht="5.25" customHeight="1">
      <c r="A13" s="117"/>
      <c r="B13" s="118"/>
      <c r="C13" s="118"/>
      <c r="D13" s="119"/>
      <c r="E13" s="113"/>
      <c r="F13" s="117"/>
      <c r="G13" s="118"/>
      <c r="H13" s="118"/>
      <c r="I13" s="119"/>
    </row>
    <row r="14" spans="1:9" ht="12.75">
      <c r="A14" s="114" t="s">
        <v>232</v>
      </c>
      <c r="B14" s="115"/>
      <c r="C14" s="115"/>
      <c r="D14" s="116">
        <v>9</v>
      </c>
      <c r="E14" s="113"/>
      <c r="F14" s="114" t="s">
        <v>264</v>
      </c>
      <c r="G14" s="115"/>
      <c r="H14" s="115"/>
      <c r="I14" s="116">
        <v>41</v>
      </c>
    </row>
    <row r="15" spans="1:9" ht="5.25" customHeight="1">
      <c r="A15" s="117"/>
      <c r="B15" s="118"/>
      <c r="C15" s="118"/>
      <c r="D15" s="119"/>
      <c r="E15" s="113"/>
      <c r="F15" s="117"/>
      <c r="G15" s="118"/>
      <c r="H15" s="118"/>
      <c r="I15" s="119"/>
    </row>
    <row r="16" spans="1:9" ht="12.75">
      <c r="A16" s="114" t="s">
        <v>233</v>
      </c>
      <c r="B16" s="115"/>
      <c r="C16" s="115"/>
      <c r="D16" s="116">
        <v>10</v>
      </c>
      <c r="E16" s="113"/>
      <c r="F16" s="114" t="s">
        <v>265</v>
      </c>
      <c r="G16" s="115"/>
      <c r="H16" s="115"/>
      <c r="I16" s="116">
        <v>42</v>
      </c>
    </row>
    <row r="17" spans="1:9" ht="5.25" customHeight="1">
      <c r="A17" s="117"/>
      <c r="B17" s="118"/>
      <c r="C17" s="118"/>
      <c r="D17" s="119"/>
      <c r="E17" s="113"/>
      <c r="F17" s="117"/>
      <c r="G17" s="118"/>
      <c r="H17" s="118"/>
      <c r="I17" s="119"/>
    </row>
    <row r="18" spans="1:9" ht="12.75">
      <c r="A18" s="114" t="s">
        <v>234</v>
      </c>
      <c r="B18" s="115"/>
      <c r="C18" s="115"/>
      <c r="D18" s="116">
        <v>11</v>
      </c>
      <c r="E18" s="113"/>
      <c r="F18" s="114" t="s">
        <v>266</v>
      </c>
      <c r="G18" s="115"/>
      <c r="H18" s="115"/>
      <c r="I18" s="116">
        <v>43</v>
      </c>
    </row>
    <row r="19" spans="1:9" ht="5.25" customHeight="1">
      <c r="A19" s="117"/>
      <c r="B19" s="118"/>
      <c r="C19" s="118"/>
      <c r="D19" s="119"/>
      <c r="E19" s="113"/>
      <c r="F19" s="117"/>
      <c r="G19" s="118"/>
      <c r="H19" s="118"/>
      <c r="I19" s="119"/>
    </row>
    <row r="20" spans="1:9" ht="12.75">
      <c r="A20" s="114" t="s">
        <v>235</v>
      </c>
      <c r="B20" s="115"/>
      <c r="C20" s="115"/>
      <c r="D20" s="116">
        <v>12</v>
      </c>
      <c r="E20" s="113"/>
      <c r="F20" s="114" t="s">
        <v>267</v>
      </c>
      <c r="G20" s="115"/>
      <c r="H20" s="115"/>
      <c r="I20" s="116">
        <v>44</v>
      </c>
    </row>
    <row r="21" spans="1:9" ht="5.25" customHeight="1">
      <c r="A21" s="117"/>
      <c r="B21" s="118"/>
      <c r="C21" s="118"/>
      <c r="D21" s="119"/>
      <c r="E21" s="113"/>
      <c r="F21" s="117"/>
      <c r="G21" s="118"/>
      <c r="H21" s="118"/>
      <c r="I21" s="119"/>
    </row>
    <row r="22" spans="1:9" ht="12.75">
      <c r="A22" s="114" t="s">
        <v>236</v>
      </c>
      <c r="B22" s="115"/>
      <c r="C22" s="115"/>
      <c r="D22" s="116">
        <v>13</v>
      </c>
      <c r="E22" s="113"/>
      <c r="F22" s="114" t="s">
        <v>268</v>
      </c>
      <c r="G22" s="115"/>
      <c r="H22" s="115"/>
      <c r="I22" s="116">
        <v>45</v>
      </c>
    </row>
    <row r="23" spans="1:9" ht="5.25" customHeight="1">
      <c r="A23" s="117"/>
      <c r="B23" s="118"/>
      <c r="C23" s="118"/>
      <c r="D23" s="119"/>
      <c r="E23" s="113"/>
      <c r="F23" s="117"/>
      <c r="G23" s="118"/>
      <c r="H23" s="118"/>
      <c r="I23" s="119"/>
    </row>
    <row r="24" spans="1:9" ht="12.75">
      <c r="A24" s="114" t="s">
        <v>237</v>
      </c>
      <c r="B24" s="115"/>
      <c r="C24" s="115"/>
      <c r="D24" s="116">
        <v>14</v>
      </c>
      <c r="E24" s="113"/>
      <c r="F24" s="114" t="s">
        <v>269</v>
      </c>
      <c r="G24" s="115"/>
      <c r="H24" s="115"/>
      <c r="I24" s="116">
        <v>46</v>
      </c>
    </row>
    <row r="25" spans="1:9" ht="5.25" customHeight="1">
      <c r="A25" s="117"/>
      <c r="B25" s="118"/>
      <c r="C25" s="118"/>
      <c r="D25" s="119"/>
      <c r="E25" s="113"/>
      <c r="F25" s="117"/>
      <c r="G25" s="118"/>
      <c r="H25" s="118"/>
      <c r="I25" s="119"/>
    </row>
    <row r="26" spans="1:9" ht="12.75">
      <c r="A26" s="114" t="s">
        <v>238</v>
      </c>
      <c r="B26" s="115"/>
      <c r="C26" s="115"/>
      <c r="D26" s="116">
        <v>15</v>
      </c>
      <c r="E26" s="113"/>
      <c r="F26" s="114" t="s">
        <v>270</v>
      </c>
      <c r="G26" s="115"/>
      <c r="H26" s="115"/>
      <c r="I26" s="116">
        <v>47</v>
      </c>
    </row>
    <row r="27" spans="1:9" ht="5.25" customHeight="1">
      <c r="A27" s="117"/>
      <c r="B27" s="118"/>
      <c r="C27" s="118"/>
      <c r="D27" s="119"/>
      <c r="E27" s="113"/>
      <c r="F27" s="117"/>
      <c r="G27" s="118"/>
      <c r="H27" s="118"/>
      <c r="I27" s="119"/>
    </row>
    <row r="28" spans="1:9" ht="12.75">
      <c r="A28" s="114" t="s">
        <v>239</v>
      </c>
      <c r="B28" s="115"/>
      <c r="C28" s="115"/>
      <c r="D28" s="116">
        <v>16</v>
      </c>
      <c r="E28" s="113"/>
      <c r="F28" s="114" t="s">
        <v>271</v>
      </c>
      <c r="G28" s="115"/>
      <c r="H28" s="115"/>
      <c r="I28" s="116">
        <v>48</v>
      </c>
    </row>
    <row r="29" spans="1:9" ht="5.25" customHeight="1">
      <c r="A29" s="117"/>
      <c r="B29" s="118"/>
      <c r="C29" s="118"/>
      <c r="D29" s="119"/>
      <c r="E29" s="113"/>
      <c r="F29" s="117"/>
      <c r="G29" s="118"/>
      <c r="H29" s="118"/>
      <c r="I29" s="119"/>
    </row>
    <row r="30" spans="1:9" ht="12.75">
      <c r="A30" s="114" t="s">
        <v>240</v>
      </c>
      <c r="B30" s="115"/>
      <c r="C30" s="115"/>
      <c r="D30" s="116">
        <v>17</v>
      </c>
      <c r="E30" s="113"/>
      <c r="F30" s="114" t="s">
        <v>272</v>
      </c>
      <c r="G30" s="115"/>
      <c r="H30" s="115"/>
      <c r="I30" s="116">
        <v>49</v>
      </c>
    </row>
    <row r="31" spans="1:9" ht="5.25" customHeight="1">
      <c r="A31" s="117"/>
      <c r="B31" s="118"/>
      <c r="C31" s="118"/>
      <c r="D31" s="119"/>
      <c r="E31" s="113"/>
      <c r="F31" s="117"/>
      <c r="G31" s="118"/>
      <c r="H31" s="118"/>
      <c r="I31" s="119"/>
    </row>
    <row r="32" spans="1:9" ht="12.75">
      <c r="A32" s="114" t="s">
        <v>241</v>
      </c>
      <c r="B32" s="115"/>
      <c r="C32" s="115"/>
      <c r="D32" s="116">
        <v>18</v>
      </c>
      <c r="E32" s="113"/>
      <c r="F32" s="114" t="s">
        <v>273</v>
      </c>
      <c r="G32" s="115"/>
      <c r="H32" s="115"/>
      <c r="I32" s="116"/>
    </row>
    <row r="33" spans="1:9" ht="5.25" customHeight="1">
      <c r="A33" s="117"/>
      <c r="B33" s="118"/>
      <c r="C33" s="118"/>
      <c r="D33" s="119"/>
      <c r="E33" s="113"/>
      <c r="F33" s="117"/>
      <c r="G33" s="118"/>
      <c r="H33" s="118"/>
      <c r="I33" s="119"/>
    </row>
    <row r="34" spans="1:9" ht="12.75">
      <c r="A34" s="114" t="s">
        <v>242</v>
      </c>
      <c r="B34" s="115"/>
      <c r="C34" s="115"/>
      <c r="D34" s="116">
        <v>19</v>
      </c>
      <c r="E34" s="113"/>
      <c r="F34" s="114"/>
      <c r="G34" s="115"/>
      <c r="H34" s="115"/>
      <c r="I34" s="116"/>
    </row>
    <row r="35" spans="1:9" ht="5.25" customHeight="1">
      <c r="A35" s="117"/>
      <c r="B35" s="118"/>
      <c r="C35" s="118"/>
      <c r="D35" s="119"/>
      <c r="E35" s="113"/>
      <c r="F35" s="117"/>
      <c r="G35" s="118"/>
      <c r="H35" s="118"/>
      <c r="I35" s="119"/>
    </row>
    <row r="36" spans="1:9" ht="12.75">
      <c r="A36" s="114" t="s">
        <v>243</v>
      </c>
      <c r="B36" s="115"/>
      <c r="C36" s="115"/>
      <c r="D36" s="116">
        <v>20</v>
      </c>
      <c r="E36" s="113"/>
      <c r="F36" s="114"/>
      <c r="G36" s="115"/>
      <c r="H36" s="115"/>
      <c r="I36" s="116"/>
    </row>
    <row r="37" spans="1:9" ht="5.25" customHeight="1">
      <c r="A37" s="117"/>
      <c r="B37" s="118"/>
      <c r="C37" s="118"/>
      <c r="D37" s="119"/>
      <c r="E37" s="113"/>
      <c r="F37" s="117"/>
      <c r="G37" s="118"/>
      <c r="H37" s="118"/>
      <c r="I37" s="119"/>
    </row>
    <row r="38" spans="1:9" ht="12.75">
      <c r="A38" s="114" t="s">
        <v>244</v>
      </c>
      <c r="B38" s="115"/>
      <c r="C38" s="115"/>
      <c r="D38" s="116">
        <v>21</v>
      </c>
      <c r="E38" s="113"/>
      <c r="F38" s="114"/>
      <c r="G38" s="115"/>
      <c r="H38" s="115"/>
      <c r="I38" s="116"/>
    </row>
    <row r="39" spans="1:9" ht="5.25" customHeight="1">
      <c r="A39" s="117"/>
      <c r="B39" s="118"/>
      <c r="C39" s="118"/>
      <c r="D39" s="119"/>
      <c r="E39" s="113"/>
      <c r="F39" s="117"/>
      <c r="G39" s="118"/>
      <c r="H39" s="118"/>
      <c r="I39" s="119"/>
    </row>
    <row r="40" spans="1:9" ht="12.75">
      <c r="A40" s="114" t="s">
        <v>245</v>
      </c>
      <c r="B40" s="115"/>
      <c r="C40" s="115"/>
      <c r="D40" s="116">
        <v>22</v>
      </c>
      <c r="E40" s="113"/>
      <c r="F40" s="114"/>
      <c r="G40" s="115"/>
      <c r="H40" s="115"/>
      <c r="I40" s="116"/>
    </row>
    <row r="41" spans="1:9" ht="5.25" customHeight="1">
      <c r="A41" s="117"/>
      <c r="B41" s="118"/>
      <c r="C41" s="118"/>
      <c r="D41" s="119"/>
      <c r="E41" s="113"/>
      <c r="F41" s="117"/>
      <c r="G41" s="118"/>
      <c r="H41" s="118"/>
      <c r="I41" s="119"/>
    </row>
    <row r="42" spans="1:9" ht="12.75">
      <c r="A42" s="114" t="s">
        <v>246</v>
      </c>
      <c r="B42" s="115"/>
      <c r="C42" s="115"/>
      <c r="D42" s="116">
        <v>23</v>
      </c>
      <c r="E42" s="113"/>
      <c r="F42" s="114"/>
      <c r="G42" s="115"/>
      <c r="H42" s="115"/>
      <c r="I42" s="116"/>
    </row>
    <row r="43" spans="1:9" ht="5.25" customHeight="1">
      <c r="A43" s="117"/>
      <c r="B43" s="118"/>
      <c r="C43" s="118"/>
      <c r="D43" s="119"/>
      <c r="E43" s="113"/>
      <c r="F43" s="117"/>
      <c r="G43" s="118"/>
      <c r="H43" s="118"/>
      <c r="I43" s="119"/>
    </row>
    <row r="44" spans="1:9" ht="12.75">
      <c r="A44" s="114" t="s">
        <v>247</v>
      </c>
      <c r="B44" s="115"/>
      <c r="C44" s="115"/>
      <c r="D44" s="116">
        <v>24</v>
      </c>
      <c r="E44" s="113"/>
      <c r="F44" s="114"/>
      <c r="G44" s="115"/>
      <c r="H44" s="115"/>
      <c r="I44" s="116"/>
    </row>
    <row r="45" spans="1:9" ht="5.25" customHeight="1">
      <c r="A45" s="117"/>
      <c r="B45" s="118"/>
      <c r="C45" s="118"/>
      <c r="D45" s="119"/>
      <c r="E45" s="113"/>
      <c r="F45" s="117"/>
      <c r="G45" s="118"/>
      <c r="H45" s="118"/>
      <c r="I45" s="119"/>
    </row>
    <row r="46" spans="1:9" ht="12.75">
      <c r="A46" s="114" t="s">
        <v>248</v>
      </c>
      <c r="B46" s="115"/>
      <c r="C46" s="115"/>
      <c r="D46" s="116">
        <v>25</v>
      </c>
      <c r="E46" s="113"/>
      <c r="F46" s="114"/>
      <c r="G46" s="115"/>
      <c r="H46" s="115"/>
      <c r="I46" s="116"/>
    </row>
    <row r="47" spans="1:9" ht="5.25" customHeight="1">
      <c r="A47" s="117"/>
      <c r="B47" s="118"/>
      <c r="C47" s="118"/>
      <c r="D47" s="119"/>
      <c r="E47" s="113"/>
      <c r="F47" s="117"/>
      <c r="G47" s="118"/>
      <c r="H47" s="118"/>
      <c r="I47" s="119"/>
    </row>
    <row r="48" spans="1:9" ht="12.75">
      <c r="A48" s="114" t="s">
        <v>249</v>
      </c>
      <c r="B48" s="115"/>
      <c r="C48" s="115"/>
      <c r="D48" s="116">
        <v>26</v>
      </c>
      <c r="E48" s="113"/>
      <c r="F48" s="114"/>
      <c r="G48" s="115"/>
      <c r="H48" s="115"/>
      <c r="I48" s="116"/>
    </row>
    <row r="49" spans="1:9" ht="5.25" customHeight="1">
      <c r="A49" s="117"/>
      <c r="B49" s="118"/>
      <c r="C49" s="118"/>
      <c r="D49" s="119"/>
      <c r="E49" s="113"/>
      <c r="F49" s="117"/>
      <c r="G49" s="118"/>
      <c r="H49" s="118"/>
      <c r="I49" s="119"/>
    </row>
    <row r="50" spans="1:9" ht="12.75">
      <c r="A50" s="114" t="s">
        <v>250</v>
      </c>
      <c r="B50" s="115"/>
      <c r="C50" s="115"/>
      <c r="D50" s="116">
        <v>27</v>
      </c>
      <c r="E50" s="113"/>
      <c r="F50" s="114"/>
      <c r="G50" s="115"/>
      <c r="H50" s="115"/>
      <c r="I50" s="116"/>
    </row>
    <row r="51" spans="1:9" ht="5.25" customHeight="1">
      <c r="A51" s="117"/>
      <c r="B51" s="118"/>
      <c r="C51" s="118"/>
      <c r="D51" s="119"/>
      <c r="E51" s="113"/>
      <c r="F51" s="117"/>
      <c r="G51" s="118"/>
      <c r="H51" s="118"/>
      <c r="I51" s="119"/>
    </row>
    <row r="52" spans="1:9" ht="12.75">
      <c r="A52" s="114" t="s">
        <v>251</v>
      </c>
      <c r="B52" s="115"/>
      <c r="C52" s="115"/>
      <c r="D52" s="116">
        <v>28</v>
      </c>
      <c r="E52" s="113"/>
      <c r="F52" s="114"/>
      <c r="G52" s="115"/>
      <c r="H52" s="115"/>
      <c r="I52" s="116"/>
    </row>
    <row r="53" spans="1:9" ht="5.25" customHeight="1">
      <c r="A53" s="117"/>
      <c r="B53" s="118"/>
      <c r="C53" s="118"/>
      <c r="D53" s="119"/>
      <c r="E53" s="113"/>
      <c r="F53" s="117"/>
      <c r="G53" s="118"/>
      <c r="H53" s="118"/>
      <c r="I53" s="119"/>
    </row>
    <row r="54" spans="1:9" ht="12.75">
      <c r="A54" s="114" t="s">
        <v>252</v>
      </c>
      <c r="B54" s="115"/>
      <c r="C54" s="115"/>
      <c r="D54" s="116">
        <v>29</v>
      </c>
      <c r="E54" s="113"/>
      <c r="F54" s="114"/>
      <c r="G54" s="115"/>
      <c r="H54" s="115"/>
      <c r="I54" s="116"/>
    </row>
    <row r="55" spans="1:9" ht="5.25" customHeight="1">
      <c r="A55" s="117"/>
      <c r="B55" s="118"/>
      <c r="C55" s="118"/>
      <c r="D55" s="119"/>
      <c r="E55" s="113"/>
      <c r="F55" s="117"/>
      <c r="G55" s="118"/>
      <c r="H55" s="118"/>
      <c r="I55" s="119"/>
    </row>
    <row r="56" spans="1:9" ht="12.75">
      <c r="A56" s="114" t="s">
        <v>253</v>
      </c>
      <c r="B56" s="115"/>
      <c r="C56" s="115"/>
      <c r="D56" s="116">
        <v>30</v>
      </c>
      <c r="E56" s="113"/>
      <c r="F56" s="114"/>
      <c r="G56" s="115"/>
      <c r="H56" s="115"/>
      <c r="I56" s="116"/>
    </row>
    <row r="57" spans="1:9" ht="5.25" customHeight="1">
      <c r="A57" s="117"/>
      <c r="B57" s="118"/>
      <c r="C57" s="118"/>
      <c r="D57" s="119"/>
      <c r="E57" s="113"/>
      <c r="F57" s="117"/>
      <c r="G57" s="118"/>
      <c r="H57" s="118"/>
      <c r="I57" s="119"/>
    </row>
    <row r="58" spans="1:9" ht="12.75">
      <c r="A58" s="114" t="s">
        <v>254</v>
      </c>
      <c r="B58" s="115"/>
      <c r="C58" s="115"/>
      <c r="D58" s="116">
        <v>31</v>
      </c>
      <c r="E58" s="113"/>
      <c r="F58" s="114"/>
      <c r="G58" s="115"/>
      <c r="H58" s="115"/>
      <c r="I58" s="116"/>
    </row>
    <row r="59" spans="1:9" ht="5.25" customHeight="1">
      <c r="A59" s="117"/>
      <c r="B59" s="118"/>
      <c r="C59" s="118"/>
      <c r="D59" s="119"/>
      <c r="E59" s="113"/>
      <c r="F59" s="117"/>
      <c r="G59" s="118"/>
      <c r="H59" s="118"/>
      <c r="I59" s="119"/>
    </row>
    <row r="60" spans="1:9" ht="12.75">
      <c r="A60" s="114" t="s">
        <v>255</v>
      </c>
      <c r="B60" s="115"/>
      <c r="C60" s="115"/>
      <c r="D60" s="116">
        <v>32</v>
      </c>
      <c r="E60" s="113"/>
      <c r="F60" s="114"/>
      <c r="G60" s="115"/>
      <c r="H60" s="115"/>
      <c r="I60" s="116"/>
    </row>
    <row r="61" spans="1:9" ht="5.25" customHeight="1">
      <c r="A61" s="117"/>
      <c r="B61" s="118"/>
      <c r="C61" s="118"/>
      <c r="D61" s="119"/>
      <c r="E61" s="113"/>
      <c r="F61" s="117"/>
      <c r="G61" s="118"/>
      <c r="H61" s="118"/>
      <c r="I61" s="119"/>
    </row>
    <row r="62" spans="1:9" ht="12.75">
      <c r="A62" s="114" t="s">
        <v>256</v>
      </c>
      <c r="B62" s="115"/>
      <c r="C62" s="115"/>
      <c r="D62" s="116">
        <v>33</v>
      </c>
      <c r="E62" s="113"/>
      <c r="F62" s="114"/>
      <c r="G62" s="115"/>
      <c r="H62" s="115"/>
      <c r="I62" s="116"/>
    </row>
    <row r="63" spans="1:9" ht="5.25" customHeight="1">
      <c r="A63" s="117"/>
      <c r="B63" s="118"/>
      <c r="C63" s="118"/>
      <c r="D63" s="119"/>
      <c r="E63" s="113"/>
      <c r="F63" s="117"/>
      <c r="G63" s="118"/>
      <c r="H63" s="118"/>
      <c r="I63" s="119"/>
    </row>
    <row r="64" spans="1:9" ht="12.75">
      <c r="A64" s="114" t="s">
        <v>257</v>
      </c>
      <c r="B64" s="115"/>
      <c r="C64" s="115"/>
      <c r="D64" s="116">
        <v>34</v>
      </c>
      <c r="E64" s="113"/>
      <c r="F64" s="114"/>
      <c r="G64" s="115"/>
      <c r="H64" s="115"/>
      <c r="I64" s="116"/>
    </row>
    <row r="65" spans="1:9" ht="5.25" customHeight="1">
      <c r="A65" s="117"/>
      <c r="B65" s="118"/>
      <c r="C65" s="118"/>
      <c r="D65" s="119"/>
      <c r="E65" s="113"/>
      <c r="F65" s="117"/>
      <c r="G65" s="118"/>
      <c r="H65" s="118"/>
      <c r="I65" s="119"/>
    </row>
    <row r="66" spans="1:9" ht="12.75">
      <c r="A66" s="114" t="s">
        <v>258</v>
      </c>
      <c r="B66" s="115"/>
      <c r="C66" s="115"/>
      <c r="D66" s="116">
        <v>35</v>
      </c>
      <c r="E66" s="113"/>
      <c r="F66" s="114"/>
      <c r="G66" s="115"/>
      <c r="H66" s="115"/>
      <c r="I66" s="116"/>
    </row>
    <row r="67" spans="1:9" ht="5.25" customHeight="1">
      <c r="A67" s="117"/>
      <c r="B67" s="118"/>
      <c r="C67" s="118"/>
      <c r="D67" s="119"/>
      <c r="E67" s="113"/>
      <c r="F67" s="117"/>
      <c r="G67" s="118"/>
      <c r="H67" s="118"/>
      <c r="I67" s="119"/>
    </row>
    <row r="68" spans="1:9" ht="12.75">
      <c r="A68" s="114" t="s">
        <v>259</v>
      </c>
      <c r="B68" s="115"/>
      <c r="C68" s="115"/>
      <c r="D68" s="116">
        <v>36</v>
      </c>
      <c r="E68" s="113"/>
      <c r="F68" s="114"/>
      <c r="G68" s="115"/>
      <c r="H68" s="115"/>
      <c r="I68" s="116"/>
    </row>
    <row r="69" spans="1:9" ht="5.25" customHeight="1">
      <c r="A69" s="117"/>
      <c r="B69" s="118"/>
      <c r="C69" s="118"/>
      <c r="D69" s="119"/>
      <c r="E69" s="113"/>
      <c r="F69" s="117"/>
      <c r="G69" s="118"/>
      <c r="H69" s="118"/>
      <c r="I69" s="119"/>
    </row>
    <row r="70" spans="1:9" ht="12.75">
      <c r="A70" s="114" t="s">
        <v>260</v>
      </c>
      <c r="B70" s="115"/>
      <c r="C70" s="115"/>
      <c r="D70" s="116">
        <v>37</v>
      </c>
      <c r="E70" s="113"/>
      <c r="F70" s="114"/>
      <c r="G70" s="115"/>
      <c r="H70" s="115"/>
      <c r="I70" s="116"/>
    </row>
    <row r="71" spans="1:9" ht="5.25" customHeight="1">
      <c r="A71" s="117"/>
      <c r="B71" s="118"/>
      <c r="C71" s="118"/>
      <c r="D71" s="119"/>
      <c r="E71" s="113"/>
      <c r="F71" s="117"/>
      <c r="G71" s="118"/>
      <c r="H71" s="118"/>
      <c r="I71" s="119"/>
    </row>
    <row r="72" spans="1:9" ht="12.75">
      <c r="A72" s="114" t="s">
        <v>261</v>
      </c>
      <c r="B72" s="115"/>
      <c r="C72" s="115"/>
      <c r="D72" s="116">
        <v>38</v>
      </c>
      <c r="E72" s="113"/>
      <c r="F72" s="114"/>
      <c r="G72" s="115"/>
      <c r="H72" s="115"/>
      <c r="I72" s="116"/>
    </row>
    <row r="73" spans="1:9" ht="5.25" customHeight="1">
      <c r="A73" s="117"/>
      <c r="B73" s="118"/>
      <c r="C73" s="118"/>
      <c r="D73" s="119"/>
      <c r="E73" s="104"/>
      <c r="F73" s="117"/>
      <c r="G73" s="118"/>
      <c r="H73" s="118"/>
      <c r="I73" s="119"/>
    </row>
    <row r="74" spans="1:9" ht="12.75">
      <c r="A74" s="114" t="s">
        <v>262</v>
      </c>
      <c r="B74" s="115"/>
      <c r="C74" s="115"/>
      <c r="D74" s="116">
        <v>39</v>
      </c>
      <c r="E74" s="104"/>
      <c r="F74" s="114"/>
      <c r="G74" s="115"/>
      <c r="H74" s="115"/>
      <c r="I74" s="116"/>
    </row>
    <row r="75" spans="1:9" ht="5.25" customHeight="1">
      <c r="A75" s="117"/>
      <c r="B75" s="118"/>
      <c r="C75" s="118"/>
      <c r="D75" s="119"/>
      <c r="E75" s="104"/>
      <c r="F75" s="117"/>
      <c r="G75" s="118"/>
      <c r="H75" s="118"/>
      <c r="I75" s="119"/>
    </row>
    <row r="76" spans="1:9" ht="12.75">
      <c r="A76" s="114" t="s">
        <v>263</v>
      </c>
      <c r="B76" s="115"/>
      <c r="C76" s="115"/>
      <c r="D76" s="116">
        <v>40</v>
      </c>
      <c r="E76" s="104"/>
      <c r="F76" s="114"/>
      <c r="G76" s="115"/>
      <c r="H76" s="115"/>
      <c r="I76" s="116"/>
    </row>
    <row r="77" spans="1:9" ht="5.25" customHeight="1">
      <c r="A77" s="120"/>
      <c r="B77" s="121"/>
      <c r="C77" s="121"/>
      <c r="D77" s="122"/>
      <c r="E77" s="104"/>
      <c r="F77" s="120"/>
      <c r="G77" s="121"/>
      <c r="H77" s="121"/>
      <c r="I77" s="122"/>
    </row>
    <row r="78" spans="1:4" ht="12.75">
      <c r="A78" s="123"/>
      <c r="B78" s="123"/>
      <c r="C78" s="123"/>
      <c r="D78" s="123"/>
    </row>
    <row r="79" spans="1:4" ht="12.75">
      <c r="A79" s="123" t="s">
        <v>296</v>
      </c>
      <c r="B79" s="123"/>
      <c r="C79" s="123"/>
      <c r="D79" s="123"/>
    </row>
    <row r="80" spans="1:4" ht="12.75">
      <c r="A80" s="123"/>
      <c r="B80" s="123"/>
      <c r="C80" s="123"/>
      <c r="D80" s="123"/>
    </row>
    <row r="81" spans="1:4" ht="12.75">
      <c r="A81" s="123"/>
      <c r="B81" s="123"/>
      <c r="C81" s="123"/>
      <c r="D81" s="123"/>
    </row>
    <row r="82" spans="1:4" ht="12.75">
      <c r="A82" s="123"/>
      <c r="B82" s="123"/>
      <c r="C82" s="123"/>
      <c r="D82" s="123"/>
    </row>
    <row r="83" spans="1:4" ht="12.75">
      <c r="A83" s="123"/>
      <c r="B83" s="123"/>
      <c r="C83" s="123"/>
      <c r="D83" s="123"/>
    </row>
    <row r="84" spans="1:4" ht="12.75">
      <c r="A84" s="123"/>
      <c r="B84" s="123"/>
      <c r="C84" s="123"/>
      <c r="D84" s="123"/>
    </row>
    <row r="85" spans="1:4" ht="12.75">
      <c r="A85" s="123"/>
      <c r="B85" s="123"/>
      <c r="C85" s="123"/>
      <c r="D85" s="123"/>
    </row>
    <row r="86" spans="1:4" ht="12.75">
      <c r="A86" s="123"/>
      <c r="B86" s="123"/>
      <c r="C86" s="123"/>
      <c r="D86" s="123"/>
    </row>
    <row r="87" spans="1:4" ht="12.75">
      <c r="A87" s="123"/>
      <c r="B87" s="123"/>
      <c r="C87" s="123"/>
      <c r="D87" s="123"/>
    </row>
    <row r="88" spans="1:4" ht="12.75">
      <c r="A88" s="123"/>
      <c r="B88" s="123"/>
      <c r="C88" s="123"/>
      <c r="D88" s="123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612</v>
      </c>
      <c r="D9" s="31">
        <v>612</v>
      </c>
      <c r="E9" s="31">
        <v>612</v>
      </c>
      <c r="F9" s="32"/>
      <c r="G9" s="32"/>
      <c r="H9" s="124">
        <v>11.615</v>
      </c>
      <c r="I9" s="124">
        <v>12.067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142</v>
      </c>
      <c r="D10" s="31">
        <v>142</v>
      </c>
      <c r="E10" s="31">
        <v>142</v>
      </c>
      <c r="F10" s="32"/>
      <c r="G10" s="32"/>
      <c r="H10" s="124">
        <v>2.517</v>
      </c>
      <c r="I10" s="124">
        <v>2.52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89</v>
      </c>
      <c r="D11" s="31">
        <v>89</v>
      </c>
      <c r="E11" s="31">
        <v>89</v>
      </c>
      <c r="F11" s="32"/>
      <c r="G11" s="32"/>
      <c r="H11" s="124">
        <v>2.158</v>
      </c>
      <c r="I11" s="124">
        <v>2.158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762</v>
      </c>
      <c r="D12" s="31">
        <v>762</v>
      </c>
      <c r="E12" s="31">
        <v>762</v>
      </c>
      <c r="F12" s="32"/>
      <c r="G12" s="32"/>
      <c r="H12" s="124">
        <v>14.051</v>
      </c>
      <c r="I12" s="124">
        <v>14.046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1605</v>
      </c>
      <c r="D13" s="39">
        <v>1605</v>
      </c>
      <c r="E13" s="39">
        <v>1605</v>
      </c>
      <c r="F13" s="40">
        <f>IF(D13&gt;0,100*E13/D13,0)</f>
        <v>100</v>
      </c>
      <c r="G13" s="41"/>
      <c r="H13" s="125">
        <v>30.341</v>
      </c>
      <c r="I13" s="126">
        <v>30.791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>
        <v>25</v>
      </c>
      <c r="D20" s="31">
        <v>25</v>
      </c>
      <c r="E20" s="31">
        <v>25</v>
      </c>
      <c r="F20" s="32"/>
      <c r="G20" s="32"/>
      <c r="H20" s="124">
        <v>0.565</v>
      </c>
      <c r="I20" s="124">
        <v>0.6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80</v>
      </c>
      <c r="D21" s="31">
        <v>80</v>
      </c>
      <c r="E21" s="31">
        <v>80</v>
      </c>
      <c r="F21" s="32"/>
      <c r="G21" s="32"/>
      <c r="H21" s="124">
        <v>1.71</v>
      </c>
      <c r="I21" s="124">
        <v>1.904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105</v>
      </c>
      <c r="D22" s="39">
        <v>105</v>
      </c>
      <c r="E22" s="39">
        <v>105</v>
      </c>
      <c r="F22" s="40">
        <f>IF(D22&gt;0,100*E22/D22,0)</f>
        <v>100</v>
      </c>
      <c r="G22" s="41"/>
      <c r="H22" s="125">
        <v>2.275</v>
      </c>
      <c r="I22" s="126">
        <v>2.504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>
        <v>7</v>
      </c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>
        <v>21</v>
      </c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>
        <v>28</v>
      </c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119</v>
      </c>
      <c r="D33" s="31">
        <v>100</v>
      </c>
      <c r="E33" s="31">
        <v>120</v>
      </c>
      <c r="F33" s="32"/>
      <c r="G33" s="32"/>
      <c r="H33" s="124">
        <v>2.383</v>
      </c>
      <c r="I33" s="124">
        <v>2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28</v>
      </c>
      <c r="D34" s="31">
        <v>28</v>
      </c>
      <c r="E34" s="31">
        <v>20</v>
      </c>
      <c r="F34" s="32"/>
      <c r="G34" s="32"/>
      <c r="H34" s="124">
        <v>0.57</v>
      </c>
      <c r="I34" s="124">
        <v>0.57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9</v>
      </c>
      <c r="D35" s="31">
        <v>10</v>
      </c>
      <c r="E35" s="31">
        <v>12</v>
      </c>
      <c r="F35" s="32"/>
      <c r="G35" s="32"/>
      <c r="H35" s="124">
        <v>0.177</v>
      </c>
      <c r="I35" s="124">
        <v>0.175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86</v>
      </c>
      <c r="D36" s="31">
        <v>86</v>
      </c>
      <c r="E36" s="31">
        <v>39</v>
      </c>
      <c r="F36" s="32"/>
      <c r="G36" s="32"/>
      <c r="H36" s="124">
        <v>1.72</v>
      </c>
      <c r="I36" s="124">
        <v>1.72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242</v>
      </c>
      <c r="D37" s="39">
        <v>224</v>
      </c>
      <c r="E37" s="39">
        <v>191</v>
      </c>
      <c r="F37" s="40">
        <f>IF(D37&gt;0,100*E37/D37,0)</f>
        <v>85.26785714285714</v>
      </c>
      <c r="G37" s="41"/>
      <c r="H37" s="125">
        <v>4.85</v>
      </c>
      <c r="I37" s="126">
        <v>4.465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1112</v>
      </c>
      <c r="D39" s="39">
        <v>1100</v>
      </c>
      <c r="E39" s="39">
        <v>1110</v>
      </c>
      <c r="F39" s="40">
        <f>IF(D39&gt;0,100*E39/D39,0)</f>
        <v>100.9090909090909</v>
      </c>
      <c r="G39" s="41"/>
      <c r="H39" s="125">
        <v>48.122</v>
      </c>
      <c r="I39" s="126">
        <v>48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8</v>
      </c>
      <c r="D41" s="31">
        <v>8</v>
      </c>
      <c r="E41" s="31">
        <v>8</v>
      </c>
      <c r="F41" s="32"/>
      <c r="G41" s="32"/>
      <c r="H41" s="124">
        <v>0.244</v>
      </c>
      <c r="I41" s="124">
        <v>0.24</v>
      </c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8</v>
      </c>
      <c r="D50" s="39">
        <v>8</v>
      </c>
      <c r="E50" s="39">
        <v>8</v>
      </c>
      <c r="F50" s="40">
        <f>IF(D50&gt;0,100*E50/D50,0)</f>
        <v>100</v>
      </c>
      <c r="G50" s="41"/>
      <c r="H50" s="125">
        <v>0.244</v>
      </c>
      <c r="I50" s="126">
        <v>0.24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>
        <v>8</v>
      </c>
      <c r="D55" s="31">
        <v>12</v>
      </c>
      <c r="E55" s="31">
        <v>15</v>
      </c>
      <c r="F55" s="32"/>
      <c r="G55" s="32"/>
      <c r="H55" s="124">
        <v>0.24</v>
      </c>
      <c r="I55" s="124">
        <v>0.36</v>
      </c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210</v>
      </c>
      <c r="D58" s="31">
        <v>145</v>
      </c>
      <c r="E58" s="31">
        <v>115</v>
      </c>
      <c r="F58" s="32"/>
      <c r="G58" s="32"/>
      <c r="H58" s="124">
        <v>5.88</v>
      </c>
      <c r="I58" s="124">
        <v>4.06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218</v>
      </c>
      <c r="D59" s="39">
        <v>157</v>
      </c>
      <c r="E59" s="39">
        <v>130</v>
      </c>
      <c r="F59" s="40">
        <f>IF(D59&gt;0,100*E59/D59,0)</f>
        <v>82.80254777070064</v>
      </c>
      <c r="G59" s="41"/>
      <c r="H59" s="125">
        <v>6.12</v>
      </c>
      <c r="I59" s="126">
        <v>4.42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191</v>
      </c>
      <c r="D61" s="31">
        <v>190</v>
      </c>
      <c r="E61" s="31">
        <v>200</v>
      </c>
      <c r="F61" s="32"/>
      <c r="G61" s="32"/>
      <c r="H61" s="124">
        <v>5.157</v>
      </c>
      <c r="I61" s="124">
        <v>4.2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168</v>
      </c>
      <c r="D62" s="31">
        <v>120</v>
      </c>
      <c r="E62" s="31">
        <v>125</v>
      </c>
      <c r="F62" s="32"/>
      <c r="G62" s="32"/>
      <c r="H62" s="124">
        <v>4.032</v>
      </c>
      <c r="I62" s="124">
        <v>3.42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736</v>
      </c>
      <c r="D63" s="31">
        <v>852</v>
      </c>
      <c r="E63" s="31">
        <v>828</v>
      </c>
      <c r="F63" s="32"/>
      <c r="G63" s="32"/>
      <c r="H63" s="124">
        <v>26.521</v>
      </c>
      <c r="I63" s="124">
        <v>27.25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1095</v>
      </c>
      <c r="D64" s="39">
        <v>1162</v>
      </c>
      <c r="E64" s="39">
        <v>1153</v>
      </c>
      <c r="F64" s="40">
        <f>IF(D64&gt;0,100*E64/D64,0)</f>
        <v>99.22547332185886</v>
      </c>
      <c r="G64" s="41"/>
      <c r="H64" s="125">
        <v>35.71</v>
      </c>
      <c r="I64" s="126">
        <v>34.87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2596</v>
      </c>
      <c r="D66" s="39">
        <v>2596</v>
      </c>
      <c r="E66" s="39">
        <v>2673</v>
      </c>
      <c r="F66" s="40">
        <f>IF(D66&gt;0,100*E66/D66,0)</f>
        <v>102.96610169491525</v>
      </c>
      <c r="G66" s="41"/>
      <c r="H66" s="125">
        <v>93.967</v>
      </c>
      <c r="I66" s="126">
        <v>92.272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177</v>
      </c>
      <c r="D72" s="31">
        <v>177</v>
      </c>
      <c r="E72" s="31">
        <v>150</v>
      </c>
      <c r="F72" s="32"/>
      <c r="G72" s="32"/>
      <c r="H72" s="124">
        <v>3.97</v>
      </c>
      <c r="I72" s="124">
        <v>3.97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465</v>
      </c>
      <c r="D73" s="31">
        <v>450</v>
      </c>
      <c r="E73" s="31">
        <v>400</v>
      </c>
      <c r="F73" s="32"/>
      <c r="G73" s="32"/>
      <c r="H73" s="124">
        <v>10.712</v>
      </c>
      <c r="I73" s="124">
        <v>11.25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140</v>
      </c>
      <c r="D74" s="31">
        <v>140</v>
      </c>
      <c r="E74" s="31">
        <v>140</v>
      </c>
      <c r="F74" s="32"/>
      <c r="G74" s="32"/>
      <c r="H74" s="124">
        <v>4.9</v>
      </c>
      <c r="I74" s="124">
        <v>4.9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70</v>
      </c>
      <c r="D75" s="31">
        <v>70</v>
      </c>
      <c r="E75" s="31">
        <v>70</v>
      </c>
      <c r="F75" s="32"/>
      <c r="G75" s="32"/>
      <c r="H75" s="124">
        <v>1.631</v>
      </c>
      <c r="I75" s="124">
        <v>1.631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225</v>
      </c>
      <c r="D76" s="31">
        <v>300</v>
      </c>
      <c r="E76" s="31">
        <v>300</v>
      </c>
      <c r="F76" s="32"/>
      <c r="G76" s="32"/>
      <c r="H76" s="124">
        <v>7.65</v>
      </c>
      <c r="I76" s="124">
        <v>12.9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17</v>
      </c>
      <c r="D77" s="31">
        <v>17</v>
      </c>
      <c r="E77" s="31">
        <v>17</v>
      </c>
      <c r="F77" s="32"/>
      <c r="G77" s="32"/>
      <c r="H77" s="124">
        <v>0.356</v>
      </c>
      <c r="I77" s="124">
        <v>0.357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355</v>
      </c>
      <c r="D78" s="31">
        <v>260</v>
      </c>
      <c r="E78" s="31">
        <v>290</v>
      </c>
      <c r="F78" s="32"/>
      <c r="G78" s="32"/>
      <c r="H78" s="124">
        <v>10.314</v>
      </c>
      <c r="I78" s="124">
        <v>7.41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3701</v>
      </c>
      <c r="D79" s="31">
        <v>3000</v>
      </c>
      <c r="E79" s="31">
        <v>3000</v>
      </c>
      <c r="F79" s="32"/>
      <c r="G79" s="32"/>
      <c r="H79" s="124">
        <v>134.94</v>
      </c>
      <c r="I79" s="124">
        <v>105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5150</v>
      </c>
      <c r="D80" s="39">
        <v>4414</v>
      </c>
      <c r="E80" s="39">
        <v>4367</v>
      </c>
      <c r="F80" s="40">
        <f>IF(D80&gt;0,100*E80/D80,0)</f>
        <v>98.93520616221114</v>
      </c>
      <c r="G80" s="41"/>
      <c r="H80" s="125">
        <v>174.473</v>
      </c>
      <c r="I80" s="126">
        <v>147.418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734</v>
      </c>
      <c r="D82" s="31">
        <v>856</v>
      </c>
      <c r="E82" s="31">
        <v>734</v>
      </c>
      <c r="F82" s="32"/>
      <c r="G82" s="32"/>
      <c r="H82" s="124">
        <v>18.875</v>
      </c>
      <c r="I82" s="124">
        <v>24.232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1860</v>
      </c>
      <c r="D83" s="31">
        <v>1675</v>
      </c>
      <c r="E83" s="31">
        <v>1675</v>
      </c>
      <c r="F83" s="32"/>
      <c r="G83" s="32"/>
      <c r="H83" s="124">
        <v>33.864</v>
      </c>
      <c r="I83" s="124">
        <v>30.48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2594</v>
      </c>
      <c r="D84" s="39">
        <v>2531</v>
      </c>
      <c r="E84" s="39">
        <v>2409</v>
      </c>
      <c r="F84" s="40">
        <f>IF(D84&gt;0,100*E84/D84,0)</f>
        <v>95.1797708415646</v>
      </c>
      <c r="G84" s="41"/>
      <c r="H84" s="125">
        <v>52.739</v>
      </c>
      <c r="I84" s="126">
        <v>54.712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14725</v>
      </c>
      <c r="D87" s="54">
        <v>13902</v>
      </c>
      <c r="E87" s="54">
        <v>13779</v>
      </c>
      <c r="F87" s="55">
        <f>IF(D87&gt;0,100*E87/D87,0)</f>
        <v>99.11523521795425</v>
      </c>
      <c r="G87" s="41"/>
      <c r="H87" s="129">
        <v>448.841</v>
      </c>
      <c r="I87" s="130">
        <v>419.692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3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5319</v>
      </c>
      <c r="D9" s="31">
        <v>5318</v>
      </c>
      <c r="E9" s="31"/>
      <c r="F9" s="32"/>
      <c r="G9" s="32"/>
      <c r="H9" s="124">
        <v>116.539</v>
      </c>
      <c r="I9" s="124">
        <v>116.464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3450</v>
      </c>
      <c r="D10" s="31">
        <v>3450</v>
      </c>
      <c r="E10" s="31"/>
      <c r="F10" s="32"/>
      <c r="G10" s="32"/>
      <c r="H10" s="124">
        <v>70.856</v>
      </c>
      <c r="I10" s="124">
        <v>70.857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6114</v>
      </c>
      <c r="D11" s="31">
        <v>6114</v>
      </c>
      <c r="E11" s="31"/>
      <c r="F11" s="32"/>
      <c r="G11" s="32"/>
      <c r="H11" s="124">
        <v>232.702</v>
      </c>
      <c r="I11" s="124">
        <v>155.887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2333</v>
      </c>
      <c r="D12" s="31">
        <v>2333</v>
      </c>
      <c r="E12" s="31"/>
      <c r="F12" s="32"/>
      <c r="G12" s="32"/>
      <c r="H12" s="124">
        <v>56.032</v>
      </c>
      <c r="I12" s="124">
        <v>56.031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17216</v>
      </c>
      <c r="D13" s="39">
        <v>17215</v>
      </c>
      <c r="E13" s="39"/>
      <c r="F13" s="40"/>
      <c r="G13" s="41"/>
      <c r="H13" s="125">
        <v>476.12899999999996</v>
      </c>
      <c r="I13" s="126">
        <v>399.239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1010</v>
      </c>
      <c r="D15" s="39">
        <v>1010</v>
      </c>
      <c r="E15" s="39"/>
      <c r="F15" s="40"/>
      <c r="G15" s="41"/>
      <c r="H15" s="125">
        <v>22.22</v>
      </c>
      <c r="I15" s="126">
        <v>22.22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30</v>
      </c>
      <c r="D17" s="39">
        <v>30</v>
      </c>
      <c r="E17" s="39"/>
      <c r="F17" s="40"/>
      <c r="G17" s="41"/>
      <c r="H17" s="125">
        <v>0.75</v>
      </c>
      <c r="I17" s="126">
        <v>0.48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385</v>
      </c>
      <c r="D19" s="31">
        <v>385</v>
      </c>
      <c r="E19" s="31"/>
      <c r="F19" s="32"/>
      <c r="G19" s="32"/>
      <c r="H19" s="124">
        <v>13.955</v>
      </c>
      <c r="I19" s="124">
        <v>16.17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140</v>
      </c>
      <c r="D20" s="31">
        <v>140</v>
      </c>
      <c r="E20" s="31"/>
      <c r="F20" s="32"/>
      <c r="G20" s="32"/>
      <c r="H20" s="124">
        <v>3.08</v>
      </c>
      <c r="I20" s="124">
        <v>3.416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120</v>
      </c>
      <c r="D21" s="31">
        <v>120</v>
      </c>
      <c r="E21" s="31"/>
      <c r="F21" s="32"/>
      <c r="G21" s="32"/>
      <c r="H21" s="124">
        <v>2.7</v>
      </c>
      <c r="I21" s="124">
        <v>2.88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645</v>
      </c>
      <c r="D22" s="39">
        <v>645</v>
      </c>
      <c r="E22" s="39"/>
      <c r="F22" s="40"/>
      <c r="G22" s="41"/>
      <c r="H22" s="125">
        <v>19.735</v>
      </c>
      <c r="I22" s="126">
        <v>22.466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216</v>
      </c>
      <c r="D24" s="39">
        <v>186</v>
      </c>
      <c r="E24" s="39"/>
      <c r="F24" s="40"/>
      <c r="G24" s="41"/>
      <c r="H24" s="125">
        <v>7.433</v>
      </c>
      <c r="I24" s="126">
        <v>6.181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1050</v>
      </c>
      <c r="D26" s="39">
        <v>850</v>
      </c>
      <c r="E26" s="39"/>
      <c r="F26" s="40"/>
      <c r="G26" s="41"/>
      <c r="H26" s="125">
        <v>49.702</v>
      </c>
      <c r="I26" s="126">
        <v>39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>
        <v>65</v>
      </c>
      <c r="E28" s="31"/>
      <c r="F28" s="32"/>
      <c r="G28" s="32"/>
      <c r="H28" s="124"/>
      <c r="I28" s="124">
        <v>1.549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5</v>
      </c>
      <c r="D29" s="31">
        <v>5</v>
      </c>
      <c r="E29" s="31"/>
      <c r="F29" s="32"/>
      <c r="G29" s="32"/>
      <c r="H29" s="124">
        <v>0.04</v>
      </c>
      <c r="I29" s="124">
        <v>0.06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89</v>
      </c>
      <c r="D30" s="31">
        <v>290</v>
      </c>
      <c r="E30" s="31"/>
      <c r="F30" s="32"/>
      <c r="G30" s="32"/>
      <c r="H30" s="124">
        <v>3.454</v>
      </c>
      <c r="I30" s="124">
        <v>7.736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94</v>
      </c>
      <c r="D31" s="39">
        <v>360</v>
      </c>
      <c r="E31" s="39"/>
      <c r="F31" s="40"/>
      <c r="G31" s="41"/>
      <c r="H31" s="125">
        <v>3.494</v>
      </c>
      <c r="I31" s="126">
        <v>9.344999999999999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147</v>
      </c>
      <c r="D33" s="31">
        <v>125</v>
      </c>
      <c r="E33" s="31"/>
      <c r="F33" s="32"/>
      <c r="G33" s="32"/>
      <c r="H33" s="124">
        <v>2.713</v>
      </c>
      <c r="I33" s="124">
        <v>2.211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138</v>
      </c>
      <c r="D34" s="31">
        <v>90</v>
      </c>
      <c r="E34" s="31"/>
      <c r="F34" s="32"/>
      <c r="G34" s="32"/>
      <c r="H34" s="124">
        <v>4.402</v>
      </c>
      <c r="I34" s="124">
        <v>2.5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254</v>
      </c>
      <c r="D35" s="31">
        <v>250</v>
      </c>
      <c r="E35" s="31"/>
      <c r="F35" s="32"/>
      <c r="G35" s="32"/>
      <c r="H35" s="124">
        <v>6.292</v>
      </c>
      <c r="I35" s="124">
        <v>4.75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157</v>
      </c>
      <c r="D36" s="31">
        <v>157</v>
      </c>
      <c r="E36" s="31"/>
      <c r="F36" s="32"/>
      <c r="G36" s="32"/>
      <c r="H36" s="124">
        <v>3.14</v>
      </c>
      <c r="I36" s="124">
        <v>3.14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696</v>
      </c>
      <c r="D37" s="39">
        <v>622</v>
      </c>
      <c r="E37" s="39"/>
      <c r="F37" s="40"/>
      <c r="G37" s="41"/>
      <c r="H37" s="125">
        <v>16.547</v>
      </c>
      <c r="I37" s="126">
        <v>12.601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/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250</v>
      </c>
      <c r="D41" s="31">
        <v>245</v>
      </c>
      <c r="E41" s="31"/>
      <c r="F41" s="32"/>
      <c r="G41" s="32"/>
      <c r="H41" s="124">
        <v>11.75</v>
      </c>
      <c r="I41" s="124">
        <v>10.29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850</v>
      </c>
      <c r="D42" s="31">
        <v>700</v>
      </c>
      <c r="E42" s="31"/>
      <c r="F42" s="32"/>
      <c r="G42" s="32"/>
      <c r="H42" s="124">
        <v>32.3</v>
      </c>
      <c r="I42" s="124">
        <v>28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60</v>
      </c>
      <c r="D43" s="31">
        <v>49</v>
      </c>
      <c r="E43" s="31"/>
      <c r="F43" s="32"/>
      <c r="G43" s="32"/>
      <c r="H43" s="124">
        <v>1.92</v>
      </c>
      <c r="I43" s="124">
        <v>1.568</v>
      </c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>
        <v>1200</v>
      </c>
      <c r="D45" s="31">
        <v>2419</v>
      </c>
      <c r="E45" s="31"/>
      <c r="F45" s="32"/>
      <c r="G45" s="32"/>
      <c r="H45" s="124">
        <v>52.2</v>
      </c>
      <c r="I45" s="124">
        <v>101.598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500</v>
      </c>
      <c r="D46" s="31">
        <v>500</v>
      </c>
      <c r="E46" s="31"/>
      <c r="F46" s="32"/>
      <c r="G46" s="32"/>
      <c r="H46" s="124">
        <v>22.5</v>
      </c>
      <c r="I46" s="124">
        <v>22.5</v>
      </c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>
        <v>1725</v>
      </c>
      <c r="D48" s="31">
        <v>1500</v>
      </c>
      <c r="E48" s="31"/>
      <c r="F48" s="32"/>
      <c r="G48" s="32"/>
      <c r="H48" s="124">
        <v>77.625</v>
      </c>
      <c r="I48" s="124">
        <v>67.5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364</v>
      </c>
      <c r="D49" s="31">
        <v>458</v>
      </c>
      <c r="E49" s="31"/>
      <c r="F49" s="32"/>
      <c r="G49" s="32"/>
      <c r="H49" s="124">
        <v>15.05</v>
      </c>
      <c r="I49" s="124">
        <v>22.9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4949</v>
      </c>
      <c r="D50" s="39">
        <v>5871</v>
      </c>
      <c r="E50" s="39"/>
      <c r="F50" s="40"/>
      <c r="G50" s="41"/>
      <c r="H50" s="125">
        <v>213.34500000000003</v>
      </c>
      <c r="I50" s="126">
        <v>254.356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61</v>
      </c>
      <c r="D52" s="39">
        <v>61</v>
      </c>
      <c r="E52" s="39"/>
      <c r="F52" s="40"/>
      <c r="G52" s="41"/>
      <c r="H52" s="125">
        <v>1.574</v>
      </c>
      <c r="I52" s="126">
        <v>1.574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1000</v>
      </c>
      <c r="D54" s="31">
        <v>885</v>
      </c>
      <c r="E54" s="31"/>
      <c r="F54" s="32"/>
      <c r="G54" s="32"/>
      <c r="H54" s="124">
        <v>30</v>
      </c>
      <c r="I54" s="124">
        <v>26.108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168</v>
      </c>
      <c r="D55" s="31">
        <v>160</v>
      </c>
      <c r="E55" s="31"/>
      <c r="F55" s="32"/>
      <c r="G55" s="32"/>
      <c r="H55" s="124">
        <v>5.04</v>
      </c>
      <c r="I55" s="124">
        <v>4.8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59</v>
      </c>
      <c r="D56" s="31">
        <v>75</v>
      </c>
      <c r="E56" s="31"/>
      <c r="F56" s="32"/>
      <c r="G56" s="32"/>
      <c r="H56" s="124">
        <v>0.859</v>
      </c>
      <c r="I56" s="124">
        <v>0.938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11</v>
      </c>
      <c r="D57" s="31">
        <v>27</v>
      </c>
      <c r="E57" s="31"/>
      <c r="F57" s="32"/>
      <c r="G57" s="32"/>
      <c r="H57" s="124">
        <v>0.264</v>
      </c>
      <c r="I57" s="124">
        <v>0.648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108</v>
      </c>
      <c r="D58" s="31">
        <v>44</v>
      </c>
      <c r="E58" s="31"/>
      <c r="F58" s="32"/>
      <c r="G58" s="32"/>
      <c r="H58" s="124">
        <v>2.7</v>
      </c>
      <c r="I58" s="124">
        <v>1.1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1346</v>
      </c>
      <c r="D59" s="39">
        <v>1191</v>
      </c>
      <c r="E59" s="39"/>
      <c r="F59" s="40"/>
      <c r="G59" s="41"/>
      <c r="H59" s="125">
        <v>38.86300000000001</v>
      </c>
      <c r="I59" s="126">
        <v>33.594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227</v>
      </c>
      <c r="D61" s="31">
        <v>230</v>
      </c>
      <c r="E61" s="31"/>
      <c r="F61" s="32"/>
      <c r="G61" s="32"/>
      <c r="H61" s="124">
        <v>6.129</v>
      </c>
      <c r="I61" s="124">
        <v>7.36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232</v>
      </c>
      <c r="D62" s="31">
        <v>225</v>
      </c>
      <c r="E62" s="31"/>
      <c r="F62" s="32"/>
      <c r="G62" s="32"/>
      <c r="H62" s="124">
        <v>4.042</v>
      </c>
      <c r="I62" s="124">
        <v>3.45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100</v>
      </c>
      <c r="D63" s="31">
        <v>101</v>
      </c>
      <c r="E63" s="31"/>
      <c r="F63" s="32"/>
      <c r="G63" s="32"/>
      <c r="H63" s="124">
        <v>4.2</v>
      </c>
      <c r="I63" s="124">
        <v>4.8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559</v>
      </c>
      <c r="D64" s="39">
        <v>556</v>
      </c>
      <c r="E64" s="39"/>
      <c r="F64" s="40"/>
      <c r="G64" s="41"/>
      <c r="H64" s="125">
        <v>14.370999999999999</v>
      </c>
      <c r="I64" s="126">
        <v>15.61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1073</v>
      </c>
      <c r="D66" s="39">
        <v>698</v>
      </c>
      <c r="E66" s="39"/>
      <c r="F66" s="40"/>
      <c r="G66" s="41"/>
      <c r="H66" s="125">
        <v>35.789</v>
      </c>
      <c r="I66" s="126">
        <v>26.7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602</v>
      </c>
      <c r="D68" s="31">
        <v>580</v>
      </c>
      <c r="E68" s="31"/>
      <c r="F68" s="32"/>
      <c r="G68" s="32"/>
      <c r="H68" s="124">
        <v>24.389</v>
      </c>
      <c r="I68" s="124">
        <v>25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380</v>
      </c>
      <c r="D69" s="31">
        <v>300</v>
      </c>
      <c r="E69" s="31"/>
      <c r="F69" s="32"/>
      <c r="G69" s="32"/>
      <c r="H69" s="124">
        <v>14.524</v>
      </c>
      <c r="I69" s="124">
        <v>12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982</v>
      </c>
      <c r="D70" s="39">
        <v>880</v>
      </c>
      <c r="E70" s="39"/>
      <c r="F70" s="40"/>
      <c r="G70" s="41"/>
      <c r="H70" s="125">
        <v>38.913</v>
      </c>
      <c r="I70" s="126">
        <v>37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224</v>
      </c>
      <c r="D72" s="31">
        <v>211</v>
      </c>
      <c r="E72" s="31"/>
      <c r="F72" s="32"/>
      <c r="G72" s="32"/>
      <c r="H72" s="124">
        <v>5.394</v>
      </c>
      <c r="I72" s="124">
        <v>5.781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529</v>
      </c>
      <c r="D73" s="31">
        <v>529</v>
      </c>
      <c r="E73" s="31"/>
      <c r="F73" s="32"/>
      <c r="G73" s="32"/>
      <c r="H73" s="124">
        <v>10.838</v>
      </c>
      <c r="I73" s="124">
        <v>10.012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485</v>
      </c>
      <c r="D74" s="31">
        <v>485</v>
      </c>
      <c r="E74" s="31"/>
      <c r="F74" s="32"/>
      <c r="G74" s="32"/>
      <c r="H74" s="124">
        <v>19.4</v>
      </c>
      <c r="I74" s="124">
        <v>19.4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762</v>
      </c>
      <c r="D75" s="31">
        <v>762</v>
      </c>
      <c r="E75" s="31"/>
      <c r="F75" s="32"/>
      <c r="G75" s="32"/>
      <c r="H75" s="124">
        <v>18.562</v>
      </c>
      <c r="I75" s="124">
        <v>18.562399000000003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136</v>
      </c>
      <c r="D76" s="31">
        <v>150</v>
      </c>
      <c r="E76" s="31"/>
      <c r="F76" s="32"/>
      <c r="G76" s="32"/>
      <c r="H76" s="124">
        <v>4.012</v>
      </c>
      <c r="I76" s="124">
        <v>4.5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116</v>
      </c>
      <c r="D77" s="31">
        <v>115</v>
      </c>
      <c r="E77" s="31"/>
      <c r="F77" s="32"/>
      <c r="G77" s="32"/>
      <c r="H77" s="124">
        <v>2.59</v>
      </c>
      <c r="I77" s="124">
        <v>2.7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492</v>
      </c>
      <c r="D78" s="31">
        <v>436</v>
      </c>
      <c r="E78" s="31"/>
      <c r="F78" s="32"/>
      <c r="G78" s="32"/>
      <c r="H78" s="124">
        <v>14.772</v>
      </c>
      <c r="I78" s="124">
        <v>12.208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498</v>
      </c>
      <c r="D79" s="31">
        <v>600</v>
      </c>
      <c r="E79" s="31"/>
      <c r="F79" s="32"/>
      <c r="G79" s="32"/>
      <c r="H79" s="124">
        <v>14.478</v>
      </c>
      <c r="I79" s="124">
        <v>18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3242</v>
      </c>
      <c r="D80" s="39">
        <v>3288</v>
      </c>
      <c r="E80" s="39"/>
      <c r="F80" s="40"/>
      <c r="G80" s="41"/>
      <c r="H80" s="125">
        <v>90.046</v>
      </c>
      <c r="I80" s="126">
        <v>91.163399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224</v>
      </c>
      <c r="D82" s="31">
        <v>212</v>
      </c>
      <c r="E82" s="31"/>
      <c r="F82" s="32"/>
      <c r="G82" s="32"/>
      <c r="H82" s="124">
        <v>3.763</v>
      </c>
      <c r="I82" s="124">
        <v>3.181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154</v>
      </c>
      <c r="D83" s="31">
        <v>154</v>
      </c>
      <c r="E83" s="31"/>
      <c r="F83" s="32"/>
      <c r="G83" s="32"/>
      <c r="H83" s="124">
        <v>3.113</v>
      </c>
      <c r="I83" s="124">
        <v>3.113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378</v>
      </c>
      <c r="D84" s="39">
        <v>366</v>
      </c>
      <c r="E84" s="39"/>
      <c r="F84" s="40"/>
      <c r="G84" s="41"/>
      <c r="H84" s="125">
        <v>6.8759999999999994</v>
      </c>
      <c r="I84" s="126">
        <v>6.2940000000000005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33547</v>
      </c>
      <c r="D87" s="54">
        <v>33829</v>
      </c>
      <c r="E87" s="54"/>
      <c r="F87" s="55"/>
      <c r="G87" s="41"/>
      <c r="H87" s="129">
        <v>1035.787</v>
      </c>
      <c r="I87" s="130">
        <v>977.823399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5</v>
      </c>
      <c r="D17" s="39">
        <v>33</v>
      </c>
      <c r="E17" s="39"/>
      <c r="F17" s="40"/>
      <c r="G17" s="41"/>
      <c r="H17" s="125">
        <v>0.007</v>
      </c>
      <c r="I17" s="126">
        <v>0.047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1129</v>
      </c>
      <c r="D19" s="31">
        <v>1868</v>
      </c>
      <c r="E19" s="31"/>
      <c r="F19" s="32"/>
      <c r="G19" s="32"/>
      <c r="H19" s="124">
        <v>3.161</v>
      </c>
      <c r="I19" s="124">
        <v>4.11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1129</v>
      </c>
      <c r="D22" s="39">
        <v>1868</v>
      </c>
      <c r="E22" s="39"/>
      <c r="F22" s="40"/>
      <c r="G22" s="41"/>
      <c r="H22" s="125">
        <v>3.161</v>
      </c>
      <c r="I22" s="126">
        <v>4.11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4359</v>
      </c>
      <c r="D24" s="39">
        <v>3981</v>
      </c>
      <c r="E24" s="39"/>
      <c r="F24" s="40"/>
      <c r="G24" s="41"/>
      <c r="H24" s="125">
        <v>9.754</v>
      </c>
      <c r="I24" s="126">
        <v>9.003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911</v>
      </c>
      <c r="D26" s="39">
        <v>700</v>
      </c>
      <c r="E26" s="39"/>
      <c r="F26" s="40"/>
      <c r="G26" s="41"/>
      <c r="H26" s="125">
        <v>2.151</v>
      </c>
      <c r="I26" s="126">
        <v>1.4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2066</v>
      </c>
      <c r="D28" s="31">
        <v>714</v>
      </c>
      <c r="E28" s="31"/>
      <c r="F28" s="32"/>
      <c r="G28" s="32"/>
      <c r="H28" s="124">
        <v>4.447</v>
      </c>
      <c r="I28" s="124">
        <v>1.376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5090</v>
      </c>
      <c r="D29" s="31">
        <v>3541</v>
      </c>
      <c r="E29" s="31"/>
      <c r="F29" s="32"/>
      <c r="G29" s="32"/>
      <c r="H29" s="124">
        <v>3.082</v>
      </c>
      <c r="I29" s="124">
        <v>3.251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6246</v>
      </c>
      <c r="D30" s="31">
        <v>6378</v>
      </c>
      <c r="E30" s="31"/>
      <c r="F30" s="32"/>
      <c r="G30" s="32"/>
      <c r="H30" s="124">
        <v>5.498</v>
      </c>
      <c r="I30" s="124">
        <v>5.489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13402</v>
      </c>
      <c r="D31" s="39">
        <v>10633</v>
      </c>
      <c r="E31" s="39"/>
      <c r="F31" s="40"/>
      <c r="G31" s="41"/>
      <c r="H31" s="125">
        <v>13.027000000000001</v>
      </c>
      <c r="I31" s="126">
        <v>10.116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267</v>
      </c>
      <c r="D33" s="31">
        <v>325</v>
      </c>
      <c r="E33" s="31"/>
      <c r="F33" s="32"/>
      <c r="G33" s="32"/>
      <c r="H33" s="124">
        <v>0.654</v>
      </c>
      <c r="I33" s="124">
        <v>0.65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1895</v>
      </c>
      <c r="D34" s="31">
        <v>1621</v>
      </c>
      <c r="E34" s="31"/>
      <c r="F34" s="32"/>
      <c r="G34" s="32"/>
      <c r="H34" s="124">
        <v>4.388</v>
      </c>
      <c r="I34" s="124">
        <v>3.75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70</v>
      </c>
      <c r="D35" s="31">
        <v>410</v>
      </c>
      <c r="E35" s="31"/>
      <c r="F35" s="32"/>
      <c r="G35" s="32"/>
      <c r="H35" s="124">
        <v>0.125</v>
      </c>
      <c r="I35" s="124">
        <v>0.82</v>
      </c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>
        <v>11</v>
      </c>
      <c r="E36" s="31"/>
      <c r="F36" s="32"/>
      <c r="G36" s="32"/>
      <c r="H36" s="124"/>
      <c r="I36" s="124">
        <v>0.022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2232</v>
      </c>
      <c r="D37" s="39">
        <v>2367</v>
      </c>
      <c r="E37" s="39"/>
      <c r="F37" s="40"/>
      <c r="G37" s="41"/>
      <c r="H37" s="125">
        <v>5.167</v>
      </c>
      <c r="I37" s="126">
        <v>5.242000000000001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4</v>
      </c>
      <c r="D39" s="39">
        <v>4</v>
      </c>
      <c r="E39" s="39"/>
      <c r="F39" s="40"/>
      <c r="G39" s="41"/>
      <c r="H39" s="125">
        <v>0.006</v>
      </c>
      <c r="I39" s="126">
        <v>0.006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4129</v>
      </c>
      <c r="D41" s="31">
        <v>4941</v>
      </c>
      <c r="E41" s="31"/>
      <c r="F41" s="32"/>
      <c r="G41" s="32"/>
      <c r="H41" s="124">
        <v>3.587</v>
      </c>
      <c r="I41" s="124">
        <v>4.582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56715</v>
      </c>
      <c r="D42" s="31">
        <v>58113</v>
      </c>
      <c r="E42" s="31"/>
      <c r="F42" s="32"/>
      <c r="G42" s="32"/>
      <c r="H42" s="124">
        <v>68.981</v>
      </c>
      <c r="I42" s="124">
        <v>64.699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6328</v>
      </c>
      <c r="D43" s="31">
        <v>8361</v>
      </c>
      <c r="E43" s="31"/>
      <c r="F43" s="32"/>
      <c r="G43" s="32"/>
      <c r="H43" s="124">
        <v>8.137</v>
      </c>
      <c r="I43" s="124">
        <v>12.136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41356</v>
      </c>
      <c r="D44" s="31">
        <v>37141</v>
      </c>
      <c r="E44" s="31"/>
      <c r="F44" s="32"/>
      <c r="G44" s="32"/>
      <c r="H44" s="124">
        <v>49.308</v>
      </c>
      <c r="I44" s="124">
        <v>44.697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12910</v>
      </c>
      <c r="D45" s="31">
        <v>13811</v>
      </c>
      <c r="E45" s="31"/>
      <c r="F45" s="32"/>
      <c r="G45" s="32"/>
      <c r="H45" s="124">
        <v>13.022</v>
      </c>
      <c r="I45" s="124">
        <v>12.713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26167</v>
      </c>
      <c r="D46" s="31">
        <v>27184</v>
      </c>
      <c r="E46" s="31"/>
      <c r="F46" s="32"/>
      <c r="G46" s="32"/>
      <c r="H46" s="124">
        <v>29.042</v>
      </c>
      <c r="I46" s="124">
        <v>22.484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38429</v>
      </c>
      <c r="D47" s="31">
        <v>38031</v>
      </c>
      <c r="E47" s="31"/>
      <c r="F47" s="32"/>
      <c r="G47" s="32"/>
      <c r="H47" s="124">
        <v>52.103</v>
      </c>
      <c r="I47" s="124">
        <v>55.911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48734</v>
      </c>
      <c r="D48" s="31">
        <v>45729</v>
      </c>
      <c r="E48" s="31"/>
      <c r="F48" s="32"/>
      <c r="G48" s="32"/>
      <c r="H48" s="124">
        <v>46.395</v>
      </c>
      <c r="I48" s="124">
        <v>43.104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21469</v>
      </c>
      <c r="D49" s="31">
        <v>21555</v>
      </c>
      <c r="E49" s="31"/>
      <c r="F49" s="32"/>
      <c r="G49" s="32"/>
      <c r="H49" s="124">
        <v>24.459</v>
      </c>
      <c r="I49" s="124">
        <v>22.905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256237</v>
      </c>
      <c r="D50" s="39">
        <v>254866</v>
      </c>
      <c r="E50" s="39"/>
      <c r="F50" s="40"/>
      <c r="G50" s="41"/>
      <c r="H50" s="125">
        <v>295.034</v>
      </c>
      <c r="I50" s="126">
        <v>283.231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722</v>
      </c>
      <c r="D52" s="39">
        <v>722</v>
      </c>
      <c r="E52" s="39"/>
      <c r="F52" s="40"/>
      <c r="G52" s="41"/>
      <c r="H52" s="125">
        <v>0.835</v>
      </c>
      <c r="I52" s="126">
        <v>0.835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5275</v>
      </c>
      <c r="D54" s="31">
        <v>3739</v>
      </c>
      <c r="E54" s="31"/>
      <c r="F54" s="32"/>
      <c r="G54" s="32"/>
      <c r="H54" s="124">
        <v>6.818</v>
      </c>
      <c r="I54" s="124">
        <v>4.779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1842</v>
      </c>
      <c r="D55" s="31">
        <v>1034</v>
      </c>
      <c r="E55" s="31"/>
      <c r="F55" s="32"/>
      <c r="G55" s="32"/>
      <c r="H55" s="124">
        <v>1.476</v>
      </c>
      <c r="I55" s="124">
        <v>0.775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150402</v>
      </c>
      <c r="D56" s="31">
        <v>140000</v>
      </c>
      <c r="E56" s="31"/>
      <c r="F56" s="32"/>
      <c r="G56" s="32"/>
      <c r="H56" s="124">
        <v>119.191</v>
      </c>
      <c r="I56" s="124">
        <v>56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30567</v>
      </c>
      <c r="D57" s="31">
        <v>31186</v>
      </c>
      <c r="E57" s="31"/>
      <c r="F57" s="32"/>
      <c r="G57" s="32"/>
      <c r="H57" s="124">
        <v>28.373</v>
      </c>
      <c r="I57" s="124">
        <v>26.63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7286</v>
      </c>
      <c r="D58" s="31">
        <v>2950</v>
      </c>
      <c r="E58" s="31"/>
      <c r="F58" s="32"/>
      <c r="G58" s="32"/>
      <c r="H58" s="124">
        <v>5.015</v>
      </c>
      <c r="I58" s="124">
        <v>1.649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195372</v>
      </c>
      <c r="D59" s="39">
        <v>178909</v>
      </c>
      <c r="E59" s="39"/>
      <c r="F59" s="40"/>
      <c r="G59" s="41"/>
      <c r="H59" s="125">
        <v>160.873</v>
      </c>
      <c r="I59" s="126">
        <v>89.833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311</v>
      </c>
      <c r="D61" s="31">
        <v>390</v>
      </c>
      <c r="E61" s="31"/>
      <c r="F61" s="32"/>
      <c r="G61" s="32"/>
      <c r="H61" s="124">
        <v>0.159</v>
      </c>
      <c r="I61" s="124">
        <v>0.31</v>
      </c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>
        <v>289</v>
      </c>
      <c r="D63" s="31">
        <v>465</v>
      </c>
      <c r="E63" s="31"/>
      <c r="F63" s="32"/>
      <c r="G63" s="32"/>
      <c r="H63" s="124">
        <v>0.382</v>
      </c>
      <c r="I63" s="124">
        <v>0.5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600</v>
      </c>
      <c r="D64" s="39">
        <v>855</v>
      </c>
      <c r="E64" s="39"/>
      <c r="F64" s="40"/>
      <c r="G64" s="41"/>
      <c r="H64" s="125">
        <v>0.541</v>
      </c>
      <c r="I64" s="126">
        <v>0.81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90</v>
      </c>
      <c r="D66" s="39">
        <v>80</v>
      </c>
      <c r="E66" s="39"/>
      <c r="F66" s="40"/>
      <c r="G66" s="41"/>
      <c r="H66" s="125">
        <v>0.094</v>
      </c>
      <c r="I66" s="126">
        <v>0.075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19281</v>
      </c>
      <c r="D68" s="31">
        <v>19940</v>
      </c>
      <c r="E68" s="31"/>
      <c r="F68" s="32"/>
      <c r="G68" s="32"/>
      <c r="H68" s="124">
        <v>27.318</v>
      </c>
      <c r="I68" s="124">
        <v>19.5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610</v>
      </c>
      <c r="D69" s="31">
        <v>930</v>
      </c>
      <c r="E69" s="31"/>
      <c r="F69" s="32"/>
      <c r="G69" s="32"/>
      <c r="H69" s="124">
        <v>1.977</v>
      </c>
      <c r="I69" s="124">
        <v>2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19891</v>
      </c>
      <c r="D70" s="39">
        <v>20870</v>
      </c>
      <c r="E70" s="39"/>
      <c r="F70" s="40"/>
      <c r="G70" s="41"/>
      <c r="H70" s="125">
        <v>29.295</v>
      </c>
      <c r="I70" s="126">
        <v>21.5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13</v>
      </c>
      <c r="D72" s="31"/>
      <c r="E72" s="31"/>
      <c r="F72" s="32"/>
      <c r="G72" s="32"/>
      <c r="H72" s="124">
        <v>0.003</v>
      </c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>
        <v>63902</v>
      </c>
      <c r="D73" s="31">
        <v>60856</v>
      </c>
      <c r="E73" s="31"/>
      <c r="F73" s="32"/>
      <c r="G73" s="32"/>
      <c r="H73" s="124">
        <v>97.444</v>
      </c>
      <c r="I73" s="124">
        <v>81.05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52558</v>
      </c>
      <c r="D74" s="31">
        <v>46868</v>
      </c>
      <c r="E74" s="31"/>
      <c r="F74" s="32"/>
      <c r="G74" s="32"/>
      <c r="H74" s="124">
        <v>86.716</v>
      </c>
      <c r="I74" s="124">
        <v>39.807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2897</v>
      </c>
      <c r="D75" s="31">
        <v>2300</v>
      </c>
      <c r="E75" s="31"/>
      <c r="F75" s="32"/>
      <c r="G75" s="32"/>
      <c r="H75" s="124">
        <v>1.525</v>
      </c>
      <c r="I75" s="124">
        <v>1.3685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16817</v>
      </c>
      <c r="D76" s="31">
        <v>15844</v>
      </c>
      <c r="E76" s="31"/>
      <c r="F76" s="32"/>
      <c r="G76" s="32"/>
      <c r="H76" s="124">
        <v>27.015</v>
      </c>
      <c r="I76" s="124">
        <v>20.28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2146</v>
      </c>
      <c r="D77" s="31">
        <v>2069</v>
      </c>
      <c r="E77" s="31"/>
      <c r="F77" s="32"/>
      <c r="G77" s="32"/>
      <c r="H77" s="124">
        <v>0.82</v>
      </c>
      <c r="I77" s="124">
        <v>0.9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4873</v>
      </c>
      <c r="D78" s="31">
        <v>3600</v>
      </c>
      <c r="E78" s="31"/>
      <c r="F78" s="32"/>
      <c r="G78" s="32"/>
      <c r="H78" s="124">
        <v>5.18</v>
      </c>
      <c r="I78" s="124">
        <v>3.24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145265</v>
      </c>
      <c r="D79" s="31">
        <v>131950</v>
      </c>
      <c r="E79" s="31"/>
      <c r="F79" s="32"/>
      <c r="G79" s="32"/>
      <c r="H79" s="124">
        <v>214.338</v>
      </c>
      <c r="I79" s="124">
        <v>118.755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288471</v>
      </c>
      <c r="D80" s="39">
        <v>263487</v>
      </c>
      <c r="E80" s="39"/>
      <c r="F80" s="40"/>
      <c r="G80" s="41"/>
      <c r="H80" s="125">
        <v>433.04100000000005</v>
      </c>
      <c r="I80" s="126">
        <v>265.40049999999997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783425</v>
      </c>
      <c r="D87" s="54">
        <v>739375</v>
      </c>
      <c r="E87" s="54"/>
      <c r="F87" s="55"/>
      <c r="G87" s="41"/>
      <c r="H87" s="129">
        <v>952.986</v>
      </c>
      <c r="I87" s="130">
        <v>691.6084999999999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68</v>
      </c>
      <c r="D17" s="39">
        <v>68</v>
      </c>
      <c r="E17" s="39">
        <v>68</v>
      </c>
      <c r="F17" s="40">
        <f>IF(D17&gt;0,100*E17/D17,0)</f>
        <v>100</v>
      </c>
      <c r="G17" s="41"/>
      <c r="H17" s="125">
        <v>0.099</v>
      </c>
      <c r="I17" s="126">
        <v>0.15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516</v>
      </c>
      <c r="D19" s="31">
        <v>834</v>
      </c>
      <c r="E19" s="31">
        <v>834</v>
      </c>
      <c r="F19" s="32"/>
      <c r="G19" s="32"/>
      <c r="H19" s="124">
        <v>1.677</v>
      </c>
      <c r="I19" s="124">
        <v>2.502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516</v>
      </c>
      <c r="D22" s="39">
        <v>834</v>
      </c>
      <c r="E22" s="39">
        <v>834</v>
      </c>
      <c r="F22" s="40">
        <f>IF(D22&gt;0,100*E22/D22,0)</f>
        <v>100</v>
      </c>
      <c r="G22" s="41"/>
      <c r="H22" s="125">
        <v>1.677</v>
      </c>
      <c r="I22" s="126">
        <v>2.502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6428</v>
      </c>
      <c r="D24" s="39">
        <v>7043</v>
      </c>
      <c r="E24" s="39">
        <v>7000</v>
      </c>
      <c r="F24" s="40">
        <f>IF(D24&gt;0,100*E24/D24,0)</f>
        <v>99.38946471674002</v>
      </c>
      <c r="G24" s="41"/>
      <c r="H24" s="125">
        <v>19.736</v>
      </c>
      <c r="I24" s="126">
        <v>16.597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363</v>
      </c>
      <c r="D26" s="39">
        <v>500</v>
      </c>
      <c r="E26" s="39">
        <v>550</v>
      </c>
      <c r="F26" s="40">
        <f>IF(D26&gt;0,100*E26/D26,0)</f>
        <v>110</v>
      </c>
      <c r="G26" s="41"/>
      <c r="H26" s="125">
        <v>0.83</v>
      </c>
      <c r="I26" s="126">
        <v>1.3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2539</v>
      </c>
      <c r="D28" s="31">
        <v>3664</v>
      </c>
      <c r="E28" s="31">
        <v>2850</v>
      </c>
      <c r="F28" s="32"/>
      <c r="G28" s="32"/>
      <c r="H28" s="124">
        <v>8.085</v>
      </c>
      <c r="I28" s="124">
        <v>7.748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11</v>
      </c>
      <c r="D29" s="31">
        <v>82</v>
      </c>
      <c r="E29" s="31">
        <v>100</v>
      </c>
      <c r="F29" s="32"/>
      <c r="G29" s="32"/>
      <c r="H29" s="124">
        <v>0.006</v>
      </c>
      <c r="I29" s="124">
        <v>0.116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984</v>
      </c>
      <c r="D30" s="31">
        <v>1464</v>
      </c>
      <c r="E30" s="31">
        <v>1508</v>
      </c>
      <c r="F30" s="32"/>
      <c r="G30" s="32"/>
      <c r="H30" s="124">
        <v>1.701</v>
      </c>
      <c r="I30" s="124">
        <v>2.642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3534</v>
      </c>
      <c r="D31" s="39">
        <v>5210</v>
      </c>
      <c r="E31" s="39">
        <v>4458</v>
      </c>
      <c r="F31" s="40">
        <f>IF(D31&gt;0,100*E31/D31,0)</f>
        <v>85.56621880998081</v>
      </c>
      <c r="G31" s="41"/>
      <c r="H31" s="125">
        <v>9.792000000000002</v>
      </c>
      <c r="I31" s="126">
        <v>10.506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3373</v>
      </c>
      <c r="D33" s="31">
        <v>4466</v>
      </c>
      <c r="E33" s="31">
        <v>4400</v>
      </c>
      <c r="F33" s="32"/>
      <c r="G33" s="32"/>
      <c r="H33" s="124">
        <v>6.81</v>
      </c>
      <c r="I33" s="124">
        <v>6.522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3272</v>
      </c>
      <c r="D34" s="31">
        <v>2641</v>
      </c>
      <c r="E34" s="31">
        <v>2700</v>
      </c>
      <c r="F34" s="32"/>
      <c r="G34" s="32"/>
      <c r="H34" s="124">
        <v>9.328</v>
      </c>
      <c r="I34" s="124">
        <v>7.5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2041</v>
      </c>
      <c r="D35" s="31">
        <v>6400</v>
      </c>
      <c r="E35" s="31">
        <v>6800</v>
      </c>
      <c r="F35" s="32"/>
      <c r="G35" s="32"/>
      <c r="H35" s="124">
        <v>5.596</v>
      </c>
      <c r="I35" s="124">
        <v>16.6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24</v>
      </c>
      <c r="D36" s="31">
        <v>494</v>
      </c>
      <c r="E36" s="31">
        <v>494</v>
      </c>
      <c r="F36" s="32"/>
      <c r="G36" s="32"/>
      <c r="H36" s="124">
        <v>0.072</v>
      </c>
      <c r="I36" s="124">
        <v>1.112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8710</v>
      </c>
      <c r="D37" s="39">
        <v>14001</v>
      </c>
      <c r="E37" s="39">
        <v>14394</v>
      </c>
      <c r="F37" s="40">
        <f>IF(D37&gt;0,100*E37/D37,0)</f>
        <v>102.80694236125991</v>
      </c>
      <c r="G37" s="41"/>
      <c r="H37" s="125">
        <v>21.805999999999997</v>
      </c>
      <c r="I37" s="126">
        <v>31.734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/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1180</v>
      </c>
      <c r="D41" s="31">
        <v>2163</v>
      </c>
      <c r="E41" s="31">
        <v>2350</v>
      </c>
      <c r="F41" s="32"/>
      <c r="G41" s="32"/>
      <c r="H41" s="124">
        <v>2.05</v>
      </c>
      <c r="I41" s="124">
        <v>3.997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1098</v>
      </c>
      <c r="D42" s="31">
        <v>1197</v>
      </c>
      <c r="E42" s="31">
        <v>1200</v>
      </c>
      <c r="F42" s="32"/>
      <c r="G42" s="32"/>
      <c r="H42" s="124">
        <v>1.421</v>
      </c>
      <c r="I42" s="124">
        <v>1.556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732</v>
      </c>
      <c r="D43" s="31">
        <v>1244</v>
      </c>
      <c r="E43" s="31">
        <v>1300</v>
      </c>
      <c r="F43" s="32"/>
      <c r="G43" s="32"/>
      <c r="H43" s="124">
        <v>1.651</v>
      </c>
      <c r="I43" s="124">
        <v>2.418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195</v>
      </c>
      <c r="D44" s="31">
        <v>468</v>
      </c>
      <c r="E44" s="31">
        <v>500</v>
      </c>
      <c r="F44" s="32"/>
      <c r="G44" s="32"/>
      <c r="H44" s="124">
        <v>0.526</v>
      </c>
      <c r="I44" s="124">
        <v>1.102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3939</v>
      </c>
      <c r="D45" s="31">
        <v>7236</v>
      </c>
      <c r="E45" s="31">
        <v>6500</v>
      </c>
      <c r="F45" s="32"/>
      <c r="G45" s="32"/>
      <c r="H45" s="124">
        <v>6.302</v>
      </c>
      <c r="I45" s="124">
        <v>12.053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810</v>
      </c>
      <c r="D46" s="31">
        <v>1665</v>
      </c>
      <c r="E46" s="31">
        <v>1665</v>
      </c>
      <c r="F46" s="32"/>
      <c r="G46" s="32"/>
      <c r="H46" s="124">
        <v>2.025</v>
      </c>
      <c r="I46" s="124">
        <v>3.826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464</v>
      </c>
      <c r="D47" s="31">
        <v>1280</v>
      </c>
      <c r="E47" s="31">
        <v>1360</v>
      </c>
      <c r="F47" s="32"/>
      <c r="G47" s="32"/>
      <c r="H47" s="124">
        <v>0.876</v>
      </c>
      <c r="I47" s="124">
        <v>2.678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3383</v>
      </c>
      <c r="D48" s="31">
        <v>5930</v>
      </c>
      <c r="E48" s="31">
        <v>5900</v>
      </c>
      <c r="F48" s="32"/>
      <c r="G48" s="32"/>
      <c r="H48" s="124">
        <v>6.573</v>
      </c>
      <c r="I48" s="124">
        <v>14.175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4549</v>
      </c>
      <c r="D49" s="31">
        <v>7601</v>
      </c>
      <c r="E49" s="31">
        <v>7550</v>
      </c>
      <c r="F49" s="32"/>
      <c r="G49" s="32"/>
      <c r="H49" s="124">
        <v>12.39</v>
      </c>
      <c r="I49" s="124">
        <v>17.569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16350</v>
      </c>
      <c r="D50" s="39">
        <v>28784</v>
      </c>
      <c r="E50" s="39">
        <v>28325</v>
      </c>
      <c r="F50" s="40">
        <f>IF(D50&gt;0,100*E50/D50,0)</f>
        <v>98.40536409116176</v>
      </c>
      <c r="G50" s="41"/>
      <c r="H50" s="125">
        <v>33.814</v>
      </c>
      <c r="I50" s="126">
        <v>59.37400000000001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161</v>
      </c>
      <c r="D52" s="39">
        <v>161</v>
      </c>
      <c r="E52" s="39">
        <v>161</v>
      </c>
      <c r="F52" s="40">
        <f>IF(D52&gt;0,100*E52/D52,0)</f>
        <v>100</v>
      </c>
      <c r="G52" s="41"/>
      <c r="H52" s="125">
        <v>0.252</v>
      </c>
      <c r="I52" s="126">
        <v>0.252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2300</v>
      </c>
      <c r="D54" s="31">
        <v>1766</v>
      </c>
      <c r="E54" s="31">
        <v>1750</v>
      </c>
      <c r="F54" s="32"/>
      <c r="G54" s="32"/>
      <c r="H54" s="124">
        <v>6.21</v>
      </c>
      <c r="I54" s="124">
        <v>4.775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116</v>
      </c>
      <c r="D55" s="31">
        <v>211</v>
      </c>
      <c r="E55" s="31">
        <v>200</v>
      </c>
      <c r="F55" s="32"/>
      <c r="G55" s="32"/>
      <c r="H55" s="124">
        <v>0.174</v>
      </c>
      <c r="I55" s="124">
        <v>0.316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552</v>
      </c>
      <c r="D56" s="31">
        <v>23</v>
      </c>
      <c r="E56" s="31">
        <v>250</v>
      </c>
      <c r="F56" s="32"/>
      <c r="G56" s="32"/>
      <c r="H56" s="124">
        <v>1.119</v>
      </c>
      <c r="I56" s="124">
        <v>0.023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1670</v>
      </c>
      <c r="D57" s="31">
        <v>4274</v>
      </c>
      <c r="E57" s="31">
        <v>4274</v>
      </c>
      <c r="F57" s="32"/>
      <c r="G57" s="32"/>
      <c r="H57" s="124">
        <v>2.174</v>
      </c>
      <c r="I57" s="124">
        <v>6.793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1280</v>
      </c>
      <c r="D58" s="31">
        <v>1698</v>
      </c>
      <c r="E58" s="31">
        <v>1759</v>
      </c>
      <c r="F58" s="32"/>
      <c r="G58" s="32"/>
      <c r="H58" s="124">
        <v>4.005</v>
      </c>
      <c r="I58" s="124">
        <v>4.754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5918</v>
      </c>
      <c r="D59" s="39">
        <v>7972</v>
      </c>
      <c r="E59" s="39">
        <v>8233</v>
      </c>
      <c r="F59" s="40">
        <f>IF(D59&gt;0,100*E59/D59,0)</f>
        <v>103.27395885599599</v>
      </c>
      <c r="G59" s="41"/>
      <c r="H59" s="125">
        <v>13.681999999999999</v>
      </c>
      <c r="I59" s="126">
        <v>16.661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/>
      <c r="I63" s="124"/>
      <c r="J63" s="1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/>
      <c r="I64" s="126"/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/>
      <c r="I66" s="126"/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141</v>
      </c>
      <c r="D68" s="31">
        <v>95</v>
      </c>
      <c r="E68" s="31">
        <v>100</v>
      </c>
      <c r="F68" s="32"/>
      <c r="G68" s="32"/>
      <c r="H68" s="124">
        <v>0.352</v>
      </c>
      <c r="I68" s="124">
        <v>0.2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7</v>
      </c>
      <c r="D69" s="31">
        <v>16</v>
      </c>
      <c r="E69" s="31">
        <v>16</v>
      </c>
      <c r="F69" s="32"/>
      <c r="G69" s="32"/>
      <c r="H69" s="124">
        <v>0.02</v>
      </c>
      <c r="I69" s="124">
        <v>0.045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148</v>
      </c>
      <c r="D70" s="39">
        <v>111</v>
      </c>
      <c r="E70" s="39">
        <v>116</v>
      </c>
      <c r="F70" s="40">
        <f>IF(D70&gt;0,100*E70/D70,0)</f>
        <v>104.50450450450451</v>
      </c>
      <c r="G70" s="41"/>
      <c r="H70" s="125">
        <v>0.372</v>
      </c>
      <c r="I70" s="126">
        <v>0.245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>
        <v>70</v>
      </c>
      <c r="D73" s="31">
        <v>280</v>
      </c>
      <c r="E73" s="31">
        <v>350</v>
      </c>
      <c r="F73" s="32"/>
      <c r="G73" s="32"/>
      <c r="H73" s="124">
        <v>0.073</v>
      </c>
      <c r="I73" s="124">
        <v>0.29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257</v>
      </c>
      <c r="D74" s="31">
        <v>518</v>
      </c>
      <c r="E74" s="31">
        <v>520</v>
      </c>
      <c r="F74" s="32"/>
      <c r="G74" s="32"/>
      <c r="H74" s="124">
        <v>0.22</v>
      </c>
      <c r="I74" s="124">
        <v>0.674</v>
      </c>
      <c r="J74" s="1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/>
      <c r="I75" s="124"/>
      <c r="J75" s="124"/>
      <c r="K75" s="33"/>
    </row>
    <row r="76" spans="1:11" s="34" customFormat="1" ht="11.25" customHeight="1">
      <c r="A76" s="36" t="s">
        <v>60</v>
      </c>
      <c r="B76" s="30"/>
      <c r="C76" s="31">
        <v>46</v>
      </c>
      <c r="D76" s="31">
        <v>183</v>
      </c>
      <c r="E76" s="31">
        <v>250</v>
      </c>
      <c r="F76" s="32"/>
      <c r="G76" s="32"/>
      <c r="H76" s="124">
        <v>0.07</v>
      </c>
      <c r="I76" s="124">
        <v>0.641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49</v>
      </c>
      <c r="D77" s="31">
        <v>82</v>
      </c>
      <c r="E77" s="31">
        <v>80</v>
      </c>
      <c r="F77" s="32"/>
      <c r="G77" s="32"/>
      <c r="H77" s="124">
        <v>0.056</v>
      </c>
      <c r="I77" s="124">
        <v>0.085</v>
      </c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>
        <v>195</v>
      </c>
      <c r="E78" s="31">
        <v>200</v>
      </c>
      <c r="F78" s="32"/>
      <c r="G78" s="32"/>
      <c r="H78" s="124"/>
      <c r="I78" s="124">
        <v>0.214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626</v>
      </c>
      <c r="D79" s="31">
        <v>2500</v>
      </c>
      <c r="E79" s="31">
        <v>2500</v>
      </c>
      <c r="F79" s="32"/>
      <c r="G79" s="32"/>
      <c r="H79" s="124">
        <v>1.882</v>
      </c>
      <c r="I79" s="124">
        <v>2.75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1048</v>
      </c>
      <c r="D80" s="39">
        <v>3758</v>
      </c>
      <c r="E80" s="39">
        <v>3900</v>
      </c>
      <c r="F80" s="40">
        <f>IF(D80&gt;0,100*E80/D80,0)</f>
        <v>103.77860564129857</v>
      </c>
      <c r="G80" s="41"/>
      <c r="H80" s="125">
        <v>2.3009999999999997</v>
      </c>
      <c r="I80" s="126">
        <v>4.654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43244</v>
      </c>
      <c r="D87" s="54">
        <v>68442</v>
      </c>
      <c r="E87" s="54">
        <v>68039</v>
      </c>
      <c r="F87" s="55">
        <f>IF(D87&gt;0,100*E87/D87,0)</f>
        <v>99.4111802694252</v>
      </c>
      <c r="G87" s="41"/>
      <c r="H87" s="129">
        <v>104.36099999999999</v>
      </c>
      <c r="I87" s="130">
        <v>143.97500000000002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39</v>
      </c>
      <c r="D17" s="39">
        <v>130</v>
      </c>
      <c r="E17" s="39"/>
      <c r="F17" s="40"/>
      <c r="G17" s="41"/>
      <c r="H17" s="125">
        <v>0.429</v>
      </c>
      <c r="I17" s="126">
        <v>1.56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323</v>
      </c>
      <c r="D19" s="31">
        <v>524</v>
      </c>
      <c r="E19" s="31"/>
      <c r="F19" s="32"/>
      <c r="G19" s="32"/>
      <c r="H19" s="124">
        <v>10.013</v>
      </c>
      <c r="I19" s="124">
        <v>11.606599999999998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40</v>
      </c>
      <c r="D20" s="31">
        <v>40</v>
      </c>
      <c r="E20" s="31"/>
      <c r="F20" s="32"/>
      <c r="G20" s="32"/>
      <c r="H20" s="124">
        <v>1.06</v>
      </c>
      <c r="I20" s="124">
        <v>1.02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25</v>
      </c>
      <c r="D21" s="31"/>
      <c r="E21" s="31"/>
      <c r="F21" s="32"/>
      <c r="G21" s="32"/>
      <c r="H21" s="124">
        <v>0.68</v>
      </c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388</v>
      </c>
      <c r="D22" s="39">
        <v>564</v>
      </c>
      <c r="E22" s="39"/>
      <c r="F22" s="40"/>
      <c r="G22" s="41"/>
      <c r="H22" s="125">
        <v>11.753</v>
      </c>
      <c r="I22" s="126">
        <v>12.626599999999998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1389</v>
      </c>
      <c r="D24" s="39">
        <v>4122</v>
      </c>
      <c r="E24" s="39"/>
      <c r="F24" s="40"/>
      <c r="G24" s="41"/>
      <c r="H24" s="125">
        <v>25.236</v>
      </c>
      <c r="I24" s="126">
        <v>73.882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362</v>
      </c>
      <c r="D26" s="39">
        <v>300</v>
      </c>
      <c r="E26" s="39"/>
      <c r="F26" s="40"/>
      <c r="G26" s="41"/>
      <c r="H26" s="125">
        <v>5.888</v>
      </c>
      <c r="I26" s="126">
        <v>4.8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3236</v>
      </c>
      <c r="D28" s="31">
        <v>3405</v>
      </c>
      <c r="E28" s="31"/>
      <c r="F28" s="32"/>
      <c r="G28" s="32"/>
      <c r="H28" s="124">
        <v>63.888</v>
      </c>
      <c r="I28" s="124">
        <v>43.8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437</v>
      </c>
      <c r="D29" s="31">
        <v>503</v>
      </c>
      <c r="E29" s="31"/>
      <c r="F29" s="32"/>
      <c r="G29" s="32"/>
      <c r="H29" s="124">
        <v>1.748</v>
      </c>
      <c r="I29" s="124">
        <v>7.425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1315</v>
      </c>
      <c r="D30" s="31">
        <v>1840</v>
      </c>
      <c r="E30" s="31"/>
      <c r="F30" s="32"/>
      <c r="G30" s="32"/>
      <c r="H30" s="124">
        <v>20.286</v>
      </c>
      <c r="I30" s="124">
        <v>42.944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4988</v>
      </c>
      <c r="D31" s="39">
        <v>5748</v>
      </c>
      <c r="E31" s="39"/>
      <c r="F31" s="40"/>
      <c r="G31" s="41"/>
      <c r="H31" s="125">
        <v>85.922</v>
      </c>
      <c r="I31" s="126">
        <v>94.169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137</v>
      </c>
      <c r="D33" s="31">
        <v>800</v>
      </c>
      <c r="E33" s="31"/>
      <c r="F33" s="32"/>
      <c r="G33" s="32"/>
      <c r="H33" s="124">
        <v>1.655</v>
      </c>
      <c r="I33" s="124">
        <v>8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63</v>
      </c>
      <c r="D34" s="31">
        <v>215</v>
      </c>
      <c r="E34" s="31"/>
      <c r="F34" s="32"/>
      <c r="G34" s="32"/>
      <c r="H34" s="124">
        <v>2.122</v>
      </c>
      <c r="I34" s="124">
        <v>5.6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804</v>
      </c>
      <c r="D35" s="31">
        <v>750</v>
      </c>
      <c r="E35" s="31"/>
      <c r="F35" s="32"/>
      <c r="G35" s="32"/>
      <c r="H35" s="124">
        <v>18.574</v>
      </c>
      <c r="I35" s="124">
        <v>14.7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58</v>
      </c>
      <c r="D36" s="31">
        <v>58</v>
      </c>
      <c r="E36" s="31"/>
      <c r="F36" s="32"/>
      <c r="G36" s="32"/>
      <c r="H36" s="124">
        <v>0.696</v>
      </c>
      <c r="I36" s="124">
        <v>0.696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1062</v>
      </c>
      <c r="D37" s="39">
        <v>1823</v>
      </c>
      <c r="E37" s="39"/>
      <c r="F37" s="40"/>
      <c r="G37" s="41"/>
      <c r="H37" s="125">
        <v>23.047000000000004</v>
      </c>
      <c r="I37" s="126">
        <v>28.996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740</v>
      </c>
      <c r="D39" s="39">
        <v>67</v>
      </c>
      <c r="E39" s="39"/>
      <c r="F39" s="40"/>
      <c r="G39" s="41"/>
      <c r="H39" s="125">
        <v>8.192</v>
      </c>
      <c r="I39" s="126">
        <v>0.74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4237</v>
      </c>
      <c r="D41" s="31">
        <v>4870</v>
      </c>
      <c r="E41" s="31"/>
      <c r="F41" s="32"/>
      <c r="G41" s="32"/>
      <c r="H41" s="124">
        <v>35.057</v>
      </c>
      <c r="I41" s="124">
        <v>42.328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6918</v>
      </c>
      <c r="D42" s="31">
        <v>8961</v>
      </c>
      <c r="E42" s="31"/>
      <c r="F42" s="32"/>
      <c r="G42" s="32"/>
      <c r="H42" s="124">
        <v>133.092</v>
      </c>
      <c r="I42" s="124">
        <v>135.311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7420</v>
      </c>
      <c r="D43" s="31">
        <v>11607</v>
      </c>
      <c r="E43" s="31"/>
      <c r="F43" s="32"/>
      <c r="G43" s="32"/>
      <c r="H43" s="124">
        <v>94.422</v>
      </c>
      <c r="I43" s="124">
        <v>148.48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19215</v>
      </c>
      <c r="D44" s="31">
        <v>25856</v>
      </c>
      <c r="E44" s="31"/>
      <c r="F44" s="32"/>
      <c r="G44" s="32"/>
      <c r="H44" s="124">
        <v>194.808</v>
      </c>
      <c r="I44" s="124">
        <v>315.356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4132</v>
      </c>
      <c r="D45" s="31">
        <v>6000</v>
      </c>
      <c r="E45" s="31"/>
      <c r="F45" s="32"/>
      <c r="G45" s="32"/>
      <c r="H45" s="124">
        <v>45.608</v>
      </c>
      <c r="I45" s="124">
        <v>75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2313</v>
      </c>
      <c r="D46" s="31">
        <v>654</v>
      </c>
      <c r="E46" s="31"/>
      <c r="F46" s="32"/>
      <c r="G46" s="32"/>
      <c r="H46" s="124">
        <v>42.138</v>
      </c>
      <c r="I46" s="124">
        <v>10.506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1267</v>
      </c>
      <c r="D47" s="31">
        <v>2259</v>
      </c>
      <c r="E47" s="31"/>
      <c r="F47" s="32"/>
      <c r="G47" s="32"/>
      <c r="H47" s="124">
        <v>16.795</v>
      </c>
      <c r="I47" s="124">
        <v>28.58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12019</v>
      </c>
      <c r="D48" s="31">
        <v>17672</v>
      </c>
      <c r="E48" s="31"/>
      <c r="F48" s="32"/>
      <c r="G48" s="32"/>
      <c r="H48" s="124">
        <v>127.6</v>
      </c>
      <c r="I48" s="124">
        <v>191.072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9787</v>
      </c>
      <c r="D49" s="31">
        <v>11295</v>
      </c>
      <c r="E49" s="31"/>
      <c r="F49" s="32"/>
      <c r="G49" s="32"/>
      <c r="H49" s="124">
        <v>92.542</v>
      </c>
      <c r="I49" s="124">
        <v>83.799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67308</v>
      </c>
      <c r="D50" s="39">
        <v>89174</v>
      </c>
      <c r="E50" s="39"/>
      <c r="F50" s="40"/>
      <c r="G50" s="41"/>
      <c r="H50" s="125">
        <v>782.062</v>
      </c>
      <c r="I50" s="126">
        <v>1030.432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703</v>
      </c>
      <c r="D52" s="39">
        <v>703</v>
      </c>
      <c r="E52" s="39"/>
      <c r="F52" s="40"/>
      <c r="G52" s="41"/>
      <c r="H52" s="125">
        <v>6.778</v>
      </c>
      <c r="I52" s="126">
        <v>6.778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455</v>
      </c>
      <c r="D54" s="31">
        <v>450</v>
      </c>
      <c r="E54" s="31"/>
      <c r="F54" s="32"/>
      <c r="G54" s="32"/>
      <c r="H54" s="124">
        <v>2.25</v>
      </c>
      <c r="I54" s="124">
        <v>2.24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1389</v>
      </c>
      <c r="D55" s="31">
        <v>1617</v>
      </c>
      <c r="E55" s="31"/>
      <c r="F55" s="32"/>
      <c r="G55" s="32"/>
      <c r="H55" s="124">
        <v>11.96</v>
      </c>
      <c r="I55" s="124">
        <v>12.94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1000</v>
      </c>
      <c r="D56" s="31">
        <v>990</v>
      </c>
      <c r="E56" s="31"/>
      <c r="F56" s="32"/>
      <c r="G56" s="32"/>
      <c r="H56" s="124">
        <v>4</v>
      </c>
      <c r="I56" s="124">
        <v>3.5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756</v>
      </c>
      <c r="D57" s="31">
        <v>840</v>
      </c>
      <c r="E57" s="31"/>
      <c r="F57" s="32"/>
      <c r="G57" s="32"/>
      <c r="H57" s="124">
        <v>13.608</v>
      </c>
      <c r="I57" s="124">
        <v>6.51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6196</v>
      </c>
      <c r="D58" s="31">
        <v>4901</v>
      </c>
      <c r="E58" s="31"/>
      <c r="F58" s="32"/>
      <c r="G58" s="32"/>
      <c r="H58" s="124">
        <v>56.368</v>
      </c>
      <c r="I58" s="124">
        <v>27.885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9796</v>
      </c>
      <c r="D59" s="39">
        <v>8798</v>
      </c>
      <c r="E59" s="39"/>
      <c r="F59" s="40"/>
      <c r="G59" s="41"/>
      <c r="H59" s="125">
        <v>88.186</v>
      </c>
      <c r="I59" s="126">
        <v>53.075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14</v>
      </c>
      <c r="D61" s="31">
        <v>40</v>
      </c>
      <c r="E61" s="31"/>
      <c r="F61" s="32"/>
      <c r="G61" s="32"/>
      <c r="H61" s="124">
        <v>0.161</v>
      </c>
      <c r="I61" s="124">
        <v>0.4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95</v>
      </c>
      <c r="E62" s="31"/>
      <c r="F62" s="32"/>
      <c r="G62" s="32"/>
      <c r="H62" s="124">
        <v>0.655</v>
      </c>
      <c r="I62" s="124">
        <v>0.962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32</v>
      </c>
      <c r="D63" s="31">
        <v>178</v>
      </c>
      <c r="E63" s="31"/>
      <c r="F63" s="32"/>
      <c r="G63" s="32"/>
      <c r="H63" s="124">
        <v>0.032</v>
      </c>
      <c r="I63" s="124">
        <v>0.144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101</v>
      </c>
      <c r="D64" s="39">
        <v>313</v>
      </c>
      <c r="E64" s="39"/>
      <c r="F64" s="40"/>
      <c r="G64" s="41"/>
      <c r="H64" s="125">
        <v>0.8480000000000001</v>
      </c>
      <c r="I64" s="126">
        <v>1.506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565</v>
      </c>
      <c r="D66" s="39">
        <v>565</v>
      </c>
      <c r="E66" s="39"/>
      <c r="F66" s="40"/>
      <c r="G66" s="41"/>
      <c r="H66" s="125">
        <v>11.521</v>
      </c>
      <c r="I66" s="126">
        <v>11.521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17129</v>
      </c>
      <c r="D68" s="31">
        <v>10500</v>
      </c>
      <c r="E68" s="31"/>
      <c r="F68" s="32"/>
      <c r="G68" s="32"/>
      <c r="H68" s="124">
        <v>158.666</v>
      </c>
      <c r="I68" s="124">
        <v>74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5130</v>
      </c>
      <c r="D69" s="31">
        <v>3500</v>
      </c>
      <c r="E69" s="31"/>
      <c r="F69" s="32"/>
      <c r="G69" s="32"/>
      <c r="H69" s="124">
        <v>43.661</v>
      </c>
      <c r="I69" s="124">
        <v>24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22259</v>
      </c>
      <c r="D70" s="39">
        <v>14000</v>
      </c>
      <c r="E70" s="39"/>
      <c r="F70" s="40"/>
      <c r="G70" s="41"/>
      <c r="H70" s="125">
        <v>202.327</v>
      </c>
      <c r="I70" s="126">
        <v>98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42</v>
      </c>
      <c r="D72" s="31">
        <v>55</v>
      </c>
      <c r="E72" s="31"/>
      <c r="F72" s="32"/>
      <c r="G72" s="32"/>
      <c r="H72" s="124">
        <v>0.276</v>
      </c>
      <c r="I72" s="124">
        <v>0.361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11</v>
      </c>
      <c r="D73" s="31">
        <v>11</v>
      </c>
      <c r="E73" s="31"/>
      <c r="F73" s="32"/>
      <c r="G73" s="32"/>
      <c r="H73" s="124">
        <v>0.119</v>
      </c>
      <c r="I73" s="124">
        <v>0.05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673</v>
      </c>
      <c r="D74" s="31">
        <v>675</v>
      </c>
      <c r="E74" s="31"/>
      <c r="F74" s="32"/>
      <c r="G74" s="32"/>
      <c r="H74" s="124">
        <v>10.335</v>
      </c>
      <c r="I74" s="124">
        <v>16.875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268</v>
      </c>
      <c r="D75" s="31">
        <v>268</v>
      </c>
      <c r="E75" s="31"/>
      <c r="F75" s="32"/>
      <c r="G75" s="32"/>
      <c r="H75" s="124">
        <v>2.977</v>
      </c>
      <c r="I75" s="124">
        <v>2.976605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528</v>
      </c>
      <c r="D76" s="31">
        <v>528</v>
      </c>
      <c r="E76" s="31"/>
      <c r="F76" s="32"/>
      <c r="G76" s="32"/>
      <c r="H76" s="124">
        <v>3.197</v>
      </c>
      <c r="I76" s="124">
        <v>3.358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104</v>
      </c>
      <c r="D77" s="31">
        <v>84</v>
      </c>
      <c r="E77" s="31"/>
      <c r="F77" s="32"/>
      <c r="G77" s="32"/>
      <c r="H77" s="124">
        <v>1.443</v>
      </c>
      <c r="I77" s="124">
        <v>0.925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1519</v>
      </c>
      <c r="D78" s="31">
        <v>1547</v>
      </c>
      <c r="E78" s="31"/>
      <c r="F78" s="32"/>
      <c r="G78" s="32"/>
      <c r="H78" s="124">
        <v>12.328</v>
      </c>
      <c r="I78" s="124">
        <v>12.995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824</v>
      </c>
      <c r="D79" s="31">
        <v>1950</v>
      </c>
      <c r="E79" s="31"/>
      <c r="F79" s="32"/>
      <c r="G79" s="32"/>
      <c r="H79" s="124">
        <v>7.5</v>
      </c>
      <c r="I79" s="124">
        <v>19.3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3969</v>
      </c>
      <c r="D80" s="39">
        <v>5118</v>
      </c>
      <c r="E80" s="39"/>
      <c r="F80" s="40"/>
      <c r="G80" s="41"/>
      <c r="H80" s="125">
        <v>38.175</v>
      </c>
      <c r="I80" s="126">
        <v>56.840605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56</v>
      </c>
      <c r="D83" s="31">
        <v>56</v>
      </c>
      <c r="E83" s="31"/>
      <c r="F83" s="32"/>
      <c r="G83" s="32"/>
      <c r="H83" s="124">
        <v>0.201</v>
      </c>
      <c r="I83" s="124">
        <v>0.201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56</v>
      </c>
      <c r="D84" s="39">
        <v>56</v>
      </c>
      <c r="E84" s="39"/>
      <c r="F84" s="40"/>
      <c r="G84" s="41"/>
      <c r="H84" s="125">
        <v>0.201</v>
      </c>
      <c r="I84" s="126">
        <v>0.201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113725</v>
      </c>
      <c r="D87" s="54">
        <v>131481</v>
      </c>
      <c r="E87" s="54"/>
      <c r="F87" s="55"/>
      <c r="G87" s="41"/>
      <c r="H87" s="129">
        <v>1290.5649999999998</v>
      </c>
      <c r="I87" s="130">
        <v>1475.1272050000002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254</v>
      </c>
      <c r="D9" s="31">
        <v>235</v>
      </c>
      <c r="E9" s="31"/>
      <c r="F9" s="32"/>
      <c r="G9" s="32"/>
      <c r="H9" s="124">
        <v>7.19</v>
      </c>
      <c r="I9" s="124">
        <v>6.749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140</v>
      </c>
      <c r="D10" s="31">
        <v>140</v>
      </c>
      <c r="E10" s="31"/>
      <c r="F10" s="32"/>
      <c r="G10" s="32"/>
      <c r="H10" s="124">
        <v>3.303</v>
      </c>
      <c r="I10" s="124">
        <v>3.308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146</v>
      </c>
      <c r="D11" s="31">
        <v>149</v>
      </c>
      <c r="E11" s="31"/>
      <c r="F11" s="32"/>
      <c r="G11" s="32"/>
      <c r="H11" s="124">
        <v>3.528</v>
      </c>
      <c r="I11" s="124">
        <v>3.059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266</v>
      </c>
      <c r="D12" s="31">
        <v>268</v>
      </c>
      <c r="E12" s="31"/>
      <c r="F12" s="32"/>
      <c r="G12" s="32"/>
      <c r="H12" s="124">
        <v>6.276</v>
      </c>
      <c r="I12" s="124">
        <v>6.368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806</v>
      </c>
      <c r="D13" s="39">
        <v>792</v>
      </c>
      <c r="E13" s="39"/>
      <c r="F13" s="40"/>
      <c r="G13" s="41"/>
      <c r="H13" s="125">
        <v>20.297</v>
      </c>
      <c r="I13" s="126">
        <v>19.484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94</v>
      </c>
      <c r="D15" s="39">
        <v>94</v>
      </c>
      <c r="E15" s="39"/>
      <c r="F15" s="40"/>
      <c r="G15" s="41"/>
      <c r="H15" s="125">
        <v>2.15</v>
      </c>
      <c r="I15" s="126">
        <v>2.18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39">
        <v>8</v>
      </c>
      <c r="E17" s="39"/>
      <c r="F17" s="40"/>
      <c r="G17" s="41"/>
      <c r="H17" s="125">
        <v>0.247</v>
      </c>
      <c r="I17" s="126">
        <v>0.247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106</v>
      </c>
      <c r="D19" s="31">
        <v>106</v>
      </c>
      <c r="E19" s="31"/>
      <c r="F19" s="32"/>
      <c r="G19" s="32"/>
      <c r="H19" s="124">
        <v>2.999</v>
      </c>
      <c r="I19" s="124">
        <v>2.628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125</v>
      </c>
      <c r="D20" s="31">
        <v>125</v>
      </c>
      <c r="E20" s="31"/>
      <c r="F20" s="32"/>
      <c r="G20" s="32"/>
      <c r="H20" s="124">
        <v>3.614</v>
      </c>
      <c r="I20" s="124">
        <v>3.711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185</v>
      </c>
      <c r="D21" s="31">
        <v>185</v>
      </c>
      <c r="E21" s="31"/>
      <c r="F21" s="32"/>
      <c r="G21" s="32"/>
      <c r="H21" s="124">
        <v>4.889</v>
      </c>
      <c r="I21" s="124">
        <v>4.971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416</v>
      </c>
      <c r="D22" s="39">
        <v>416</v>
      </c>
      <c r="E22" s="39"/>
      <c r="F22" s="40"/>
      <c r="G22" s="41"/>
      <c r="H22" s="125">
        <v>11.501999999999999</v>
      </c>
      <c r="I22" s="126">
        <v>11.31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587</v>
      </c>
      <c r="D24" s="39">
        <v>587</v>
      </c>
      <c r="E24" s="39"/>
      <c r="F24" s="40"/>
      <c r="G24" s="41"/>
      <c r="H24" s="125">
        <v>15.872</v>
      </c>
      <c r="I24" s="126">
        <v>15.872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107</v>
      </c>
      <c r="D26" s="39">
        <v>105</v>
      </c>
      <c r="E26" s="39"/>
      <c r="F26" s="40"/>
      <c r="G26" s="41"/>
      <c r="H26" s="125">
        <v>2.813</v>
      </c>
      <c r="I26" s="126">
        <v>2.7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>
        <v>3</v>
      </c>
      <c r="D29" s="31"/>
      <c r="E29" s="31"/>
      <c r="F29" s="32"/>
      <c r="G29" s="32"/>
      <c r="H29" s="124">
        <v>0.045</v>
      </c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>
        <v>41</v>
      </c>
      <c r="D30" s="31">
        <v>18</v>
      </c>
      <c r="E30" s="31"/>
      <c r="F30" s="32"/>
      <c r="G30" s="32"/>
      <c r="H30" s="124">
        <v>1.435</v>
      </c>
      <c r="I30" s="124">
        <v>0.54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44</v>
      </c>
      <c r="D31" s="39">
        <v>18</v>
      </c>
      <c r="E31" s="39"/>
      <c r="F31" s="40"/>
      <c r="G31" s="41"/>
      <c r="H31" s="125">
        <v>1.48</v>
      </c>
      <c r="I31" s="126">
        <v>0.54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252</v>
      </c>
      <c r="D33" s="31">
        <v>230</v>
      </c>
      <c r="E33" s="31"/>
      <c r="F33" s="32"/>
      <c r="G33" s="32"/>
      <c r="H33" s="124">
        <v>6.581</v>
      </c>
      <c r="I33" s="124">
        <v>6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202</v>
      </c>
      <c r="D34" s="31">
        <v>206</v>
      </c>
      <c r="E34" s="31"/>
      <c r="F34" s="32"/>
      <c r="G34" s="32"/>
      <c r="H34" s="124">
        <v>4.932</v>
      </c>
      <c r="I34" s="124">
        <v>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171</v>
      </c>
      <c r="D35" s="31">
        <v>170</v>
      </c>
      <c r="E35" s="31"/>
      <c r="F35" s="32"/>
      <c r="G35" s="32"/>
      <c r="H35" s="124">
        <v>4.536</v>
      </c>
      <c r="I35" s="124">
        <v>4.4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236</v>
      </c>
      <c r="D36" s="31">
        <v>236</v>
      </c>
      <c r="E36" s="31"/>
      <c r="F36" s="32"/>
      <c r="G36" s="32"/>
      <c r="H36" s="124">
        <v>5.927</v>
      </c>
      <c r="I36" s="124">
        <v>7.927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861</v>
      </c>
      <c r="D37" s="39">
        <v>842</v>
      </c>
      <c r="E37" s="39"/>
      <c r="F37" s="40"/>
      <c r="G37" s="41"/>
      <c r="H37" s="125">
        <v>21.976</v>
      </c>
      <c r="I37" s="126">
        <v>23.326999999999998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356</v>
      </c>
      <c r="D39" s="39">
        <v>355</v>
      </c>
      <c r="E39" s="39"/>
      <c r="F39" s="40"/>
      <c r="G39" s="41"/>
      <c r="H39" s="125">
        <v>5.125</v>
      </c>
      <c r="I39" s="126">
        <v>5.125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18</v>
      </c>
      <c r="D41" s="31">
        <v>14</v>
      </c>
      <c r="E41" s="31"/>
      <c r="F41" s="32"/>
      <c r="G41" s="32"/>
      <c r="H41" s="124">
        <v>0.446</v>
      </c>
      <c r="I41" s="124">
        <v>0.287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80</v>
      </c>
      <c r="D42" s="31">
        <v>55</v>
      </c>
      <c r="E42" s="31"/>
      <c r="F42" s="32"/>
      <c r="G42" s="32"/>
      <c r="H42" s="124">
        <v>2.8</v>
      </c>
      <c r="I42" s="124">
        <v>1.65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25</v>
      </c>
      <c r="D43" s="31">
        <v>38</v>
      </c>
      <c r="E43" s="31"/>
      <c r="F43" s="32"/>
      <c r="G43" s="32"/>
      <c r="H43" s="124">
        <v>0.7</v>
      </c>
      <c r="I43" s="124">
        <v>1.05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7</v>
      </c>
      <c r="D44" s="31">
        <v>7</v>
      </c>
      <c r="E44" s="31"/>
      <c r="F44" s="32"/>
      <c r="G44" s="32"/>
      <c r="H44" s="124">
        <v>0.385</v>
      </c>
      <c r="I44" s="124">
        <v>0.385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32</v>
      </c>
      <c r="D45" s="31">
        <v>32</v>
      </c>
      <c r="E45" s="31"/>
      <c r="F45" s="32"/>
      <c r="G45" s="32"/>
      <c r="H45" s="124">
        <v>0.96</v>
      </c>
      <c r="I45" s="124">
        <v>1.024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120</v>
      </c>
      <c r="D46" s="31">
        <v>118</v>
      </c>
      <c r="E46" s="31"/>
      <c r="F46" s="32"/>
      <c r="G46" s="32"/>
      <c r="H46" s="124">
        <v>4.8</v>
      </c>
      <c r="I46" s="124">
        <v>4.72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170</v>
      </c>
      <c r="D47" s="31">
        <v>155</v>
      </c>
      <c r="E47" s="31"/>
      <c r="F47" s="32"/>
      <c r="G47" s="32"/>
      <c r="H47" s="124">
        <v>4.76</v>
      </c>
      <c r="I47" s="124">
        <v>4.573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40</v>
      </c>
      <c r="D48" s="31">
        <v>40</v>
      </c>
      <c r="E48" s="31"/>
      <c r="F48" s="32"/>
      <c r="G48" s="32"/>
      <c r="H48" s="124">
        <v>1.4</v>
      </c>
      <c r="I48" s="124">
        <v>1.8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16</v>
      </c>
      <c r="D49" s="31">
        <v>3</v>
      </c>
      <c r="E49" s="31"/>
      <c r="F49" s="32"/>
      <c r="G49" s="32"/>
      <c r="H49" s="124">
        <v>0.576</v>
      </c>
      <c r="I49" s="124">
        <v>0.108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508</v>
      </c>
      <c r="D50" s="39">
        <v>462</v>
      </c>
      <c r="E50" s="39"/>
      <c r="F50" s="40"/>
      <c r="G50" s="41"/>
      <c r="H50" s="125">
        <v>16.826999999999998</v>
      </c>
      <c r="I50" s="126">
        <v>15.597000000000001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28</v>
      </c>
      <c r="D52" s="39">
        <v>28</v>
      </c>
      <c r="E52" s="39"/>
      <c r="F52" s="40"/>
      <c r="G52" s="41"/>
      <c r="H52" s="125">
        <v>0.672</v>
      </c>
      <c r="I52" s="126">
        <v>0.672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950</v>
      </c>
      <c r="D54" s="31">
        <v>1190</v>
      </c>
      <c r="E54" s="31"/>
      <c r="F54" s="32"/>
      <c r="G54" s="32"/>
      <c r="H54" s="124">
        <v>71.25</v>
      </c>
      <c r="I54" s="124">
        <v>83.3</v>
      </c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>
        <v>24</v>
      </c>
      <c r="D56" s="31">
        <v>29</v>
      </c>
      <c r="E56" s="31"/>
      <c r="F56" s="32"/>
      <c r="G56" s="32"/>
      <c r="H56" s="124">
        <v>0.312</v>
      </c>
      <c r="I56" s="124">
        <v>0.29</v>
      </c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120</v>
      </c>
      <c r="D58" s="31">
        <v>108</v>
      </c>
      <c r="E58" s="31"/>
      <c r="F58" s="32"/>
      <c r="G58" s="32"/>
      <c r="H58" s="124">
        <v>3.06</v>
      </c>
      <c r="I58" s="124">
        <v>2.214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1094</v>
      </c>
      <c r="D59" s="39">
        <v>1327</v>
      </c>
      <c r="E59" s="39"/>
      <c r="F59" s="40"/>
      <c r="G59" s="41"/>
      <c r="H59" s="125">
        <v>74.622</v>
      </c>
      <c r="I59" s="126">
        <v>85.804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857</v>
      </c>
      <c r="D61" s="31">
        <v>920</v>
      </c>
      <c r="E61" s="31"/>
      <c r="F61" s="32"/>
      <c r="G61" s="32"/>
      <c r="H61" s="124">
        <v>25.453</v>
      </c>
      <c r="I61" s="124">
        <v>26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697</v>
      </c>
      <c r="D62" s="31">
        <v>698</v>
      </c>
      <c r="E62" s="31"/>
      <c r="F62" s="32"/>
      <c r="G62" s="32"/>
      <c r="H62" s="124">
        <v>10.405</v>
      </c>
      <c r="I62" s="124">
        <v>17.28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416</v>
      </c>
      <c r="D63" s="31">
        <v>422</v>
      </c>
      <c r="E63" s="31"/>
      <c r="F63" s="32"/>
      <c r="G63" s="32"/>
      <c r="H63" s="124">
        <v>14.56</v>
      </c>
      <c r="I63" s="124">
        <v>14.56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1970</v>
      </c>
      <c r="D64" s="39">
        <v>2040</v>
      </c>
      <c r="E64" s="39"/>
      <c r="F64" s="40"/>
      <c r="G64" s="41"/>
      <c r="H64" s="125">
        <v>50.418</v>
      </c>
      <c r="I64" s="126">
        <v>57.84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15060</v>
      </c>
      <c r="D66" s="39">
        <v>15361</v>
      </c>
      <c r="E66" s="39"/>
      <c r="F66" s="40"/>
      <c r="G66" s="41"/>
      <c r="H66" s="125">
        <v>375.627</v>
      </c>
      <c r="I66" s="126">
        <v>381.796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>
        <v>0</v>
      </c>
      <c r="D70" s="39">
        <v>0</v>
      </c>
      <c r="E70" s="39"/>
      <c r="F70" s="40"/>
      <c r="G70" s="41"/>
      <c r="H70" s="125">
        <v>0</v>
      </c>
      <c r="I70" s="126">
        <v>0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7048</v>
      </c>
      <c r="D72" s="31">
        <v>7104</v>
      </c>
      <c r="E72" s="31"/>
      <c r="F72" s="32"/>
      <c r="G72" s="32"/>
      <c r="H72" s="124">
        <v>154.493</v>
      </c>
      <c r="I72" s="124">
        <v>155.864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98</v>
      </c>
      <c r="D73" s="31">
        <v>80</v>
      </c>
      <c r="E73" s="31"/>
      <c r="F73" s="32"/>
      <c r="G73" s="32"/>
      <c r="H73" s="124">
        <v>4.179</v>
      </c>
      <c r="I73" s="124">
        <v>3.085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253</v>
      </c>
      <c r="D74" s="31">
        <v>300</v>
      </c>
      <c r="E74" s="31"/>
      <c r="F74" s="32"/>
      <c r="G74" s="32"/>
      <c r="H74" s="124">
        <v>7.55</v>
      </c>
      <c r="I74" s="124">
        <v>7.5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3444</v>
      </c>
      <c r="D75" s="31">
        <v>3444</v>
      </c>
      <c r="E75" s="31"/>
      <c r="F75" s="32"/>
      <c r="G75" s="32"/>
      <c r="H75" s="124">
        <v>110.525</v>
      </c>
      <c r="I75" s="124">
        <v>110.522966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75</v>
      </c>
      <c r="D76" s="31">
        <v>100</v>
      </c>
      <c r="E76" s="31"/>
      <c r="F76" s="32"/>
      <c r="G76" s="32"/>
      <c r="H76" s="124">
        <v>1.5</v>
      </c>
      <c r="I76" s="124">
        <v>2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55</v>
      </c>
      <c r="D77" s="31">
        <v>55</v>
      </c>
      <c r="E77" s="31"/>
      <c r="F77" s="32"/>
      <c r="G77" s="32"/>
      <c r="H77" s="124">
        <v>1.32</v>
      </c>
      <c r="I77" s="124">
        <v>1.3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308</v>
      </c>
      <c r="D78" s="31">
        <v>310</v>
      </c>
      <c r="E78" s="31"/>
      <c r="F78" s="32"/>
      <c r="G78" s="32"/>
      <c r="H78" s="124">
        <v>7.944</v>
      </c>
      <c r="I78" s="124">
        <v>7.996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147</v>
      </c>
      <c r="D79" s="31">
        <v>150</v>
      </c>
      <c r="E79" s="31"/>
      <c r="F79" s="32"/>
      <c r="G79" s="32"/>
      <c r="H79" s="124">
        <v>2.89</v>
      </c>
      <c r="I79" s="124">
        <v>3.6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11428</v>
      </c>
      <c r="D80" s="39">
        <v>11543</v>
      </c>
      <c r="E80" s="39"/>
      <c r="F80" s="40"/>
      <c r="G80" s="41"/>
      <c r="H80" s="125">
        <v>290.401</v>
      </c>
      <c r="I80" s="126">
        <v>291.867966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265</v>
      </c>
      <c r="D82" s="31">
        <v>264</v>
      </c>
      <c r="E82" s="31"/>
      <c r="F82" s="32"/>
      <c r="G82" s="32"/>
      <c r="H82" s="124">
        <v>9.004</v>
      </c>
      <c r="I82" s="124">
        <v>8.976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292</v>
      </c>
      <c r="D83" s="31">
        <v>292</v>
      </c>
      <c r="E83" s="31"/>
      <c r="F83" s="32"/>
      <c r="G83" s="32"/>
      <c r="H83" s="124">
        <v>5.856</v>
      </c>
      <c r="I83" s="124">
        <v>5.85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557</v>
      </c>
      <c r="D84" s="39">
        <v>556</v>
      </c>
      <c r="E84" s="39"/>
      <c r="F84" s="40"/>
      <c r="G84" s="41"/>
      <c r="H84" s="125">
        <v>14.86</v>
      </c>
      <c r="I84" s="126">
        <v>14.826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33924</v>
      </c>
      <c r="D87" s="54">
        <v>34534</v>
      </c>
      <c r="E87" s="54"/>
      <c r="F87" s="55"/>
      <c r="G87" s="41"/>
      <c r="H87" s="129">
        <v>904.889</v>
      </c>
      <c r="I87" s="130">
        <v>929.1879660000001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7</v>
      </c>
      <c r="E9" s="31">
        <v>7</v>
      </c>
      <c r="F9" s="32"/>
      <c r="G9" s="32"/>
      <c r="H9" s="124">
        <v>0.533</v>
      </c>
      <c r="I9" s="124">
        <v>0.517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4</v>
      </c>
      <c r="D10" s="31">
        <v>4</v>
      </c>
      <c r="E10" s="31">
        <v>4</v>
      </c>
      <c r="F10" s="32"/>
      <c r="G10" s="32"/>
      <c r="H10" s="124">
        <v>0.344</v>
      </c>
      <c r="I10" s="124">
        <v>0.344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4</v>
      </c>
      <c r="D11" s="31">
        <v>4</v>
      </c>
      <c r="E11" s="31">
        <v>4</v>
      </c>
      <c r="F11" s="32"/>
      <c r="G11" s="32"/>
      <c r="H11" s="124">
        <v>0.405</v>
      </c>
      <c r="I11" s="124">
        <v>0.273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15</v>
      </c>
      <c r="D12" s="31">
        <v>10</v>
      </c>
      <c r="E12" s="31">
        <v>10</v>
      </c>
      <c r="F12" s="32"/>
      <c r="G12" s="32"/>
      <c r="H12" s="124">
        <v>1.187</v>
      </c>
      <c r="I12" s="124">
        <v>0.83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30</v>
      </c>
      <c r="D13" s="39">
        <v>25</v>
      </c>
      <c r="E13" s="39">
        <v>25</v>
      </c>
      <c r="F13" s="40">
        <f>IF(D13&gt;0,100*E13/D13,0)</f>
        <v>100</v>
      </c>
      <c r="G13" s="41"/>
      <c r="H13" s="125">
        <v>2.4690000000000003</v>
      </c>
      <c r="I13" s="126">
        <v>1.964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124">
        <v>0.05</v>
      </c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>
        <v>5</v>
      </c>
      <c r="D20" s="31">
        <v>5</v>
      </c>
      <c r="E20" s="31">
        <v>5</v>
      </c>
      <c r="F20" s="32"/>
      <c r="G20" s="32"/>
      <c r="H20" s="124">
        <v>0.272</v>
      </c>
      <c r="I20" s="124">
        <v>0.272</v>
      </c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6</v>
      </c>
      <c r="D22" s="39">
        <v>5</v>
      </c>
      <c r="E22" s="39">
        <v>5</v>
      </c>
      <c r="F22" s="40">
        <f>IF(D22&gt;0,100*E22/D22,0)</f>
        <v>100</v>
      </c>
      <c r="G22" s="41"/>
      <c r="H22" s="125">
        <v>0.322</v>
      </c>
      <c r="I22" s="126">
        <v>0.272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37</v>
      </c>
      <c r="D33" s="31">
        <v>30</v>
      </c>
      <c r="E33" s="31">
        <v>30</v>
      </c>
      <c r="F33" s="32"/>
      <c r="G33" s="32"/>
      <c r="H33" s="124">
        <v>1.611</v>
      </c>
      <c r="I33" s="124">
        <v>1.6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27</v>
      </c>
      <c r="D34" s="31">
        <v>27</v>
      </c>
      <c r="E34" s="31">
        <v>27</v>
      </c>
      <c r="F34" s="32"/>
      <c r="G34" s="32"/>
      <c r="H34" s="124">
        <v>0.952</v>
      </c>
      <c r="I34" s="124">
        <v>0.952</v>
      </c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>
        <v>7</v>
      </c>
      <c r="D36" s="31">
        <v>7</v>
      </c>
      <c r="E36" s="31">
        <v>8</v>
      </c>
      <c r="F36" s="32"/>
      <c r="G36" s="32"/>
      <c r="H36" s="124">
        <v>0.279</v>
      </c>
      <c r="I36" s="124">
        <v>0.279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71</v>
      </c>
      <c r="D37" s="39">
        <v>64</v>
      </c>
      <c r="E37" s="39">
        <v>65</v>
      </c>
      <c r="F37" s="40">
        <f>IF(D37&gt;0,100*E37/D37,0)</f>
        <v>101.5625</v>
      </c>
      <c r="G37" s="41"/>
      <c r="H37" s="125">
        <v>2.8419999999999996</v>
      </c>
      <c r="I37" s="126">
        <v>2.831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87</v>
      </c>
      <c r="D39" s="39">
        <v>87</v>
      </c>
      <c r="E39" s="39">
        <v>54</v>
      </c>
      <c r="F39" s="40">
        <f>IF(D39&gt;0,100*E39/D39,0)</f>
        <v>62.06896551724138</v>
      </c>
      <c r="G39" s="41"/>
      <c r="H39" s="125">
        <v>1.253</v>
      </c>
      <c r="I39" s="126">
        <v>1.253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/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5">
        <v>0.099</v>
      </c>
      <c r="I52" s="126">
        <v>0.099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/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150</v>
      </c>
      <c r="D61" s="31">
        <v>140</v>
      </c>
      <c r="E61" s="31">
        <v>140</v>
      </c>
      <c r="F61" s="32"/>
      <c r="G61" s="32"/>
      <c r="H61" s="124">
        <v>12</v>
      </c>
      <c r="I61" s="124">
        <v>13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55</v>
      </c>
      <c r="E62" s="31">
        <v>60</v>
      </c>
      <c r="F62" s="32"/>
      <c r="G62" s="32"/>
      <c r="H62" s="124">
        <v>1.086</v>
      </c>
      <c r="I62" s="124">
        <v>1.025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19</v>
      </c>
      <c r="D63" s="31">
        <v>19</v>
      </c>
      <c r="E63" s="31">
        <v>19</v>
      </c>
      <c r="F63" s="32"/>
      <c r="G63" s="32"/>
      <c r="H63" s="124">
        <v>0.53</v>
      </c>
      <c r="I63" s="124">
        <v>0.79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224</v>
      </c>
      <c r="D64" s="39">
        <v>214</v>
      </c>
      <c r="E64" s="39">
        <v>219</v>
      </c>
      <c r="F64" s="40">
        <f>IF(D64&gt;0,100*E64/D64,0)</f>
        <v>102.33644859813084</v>
      </c>
      <c r="G64" s="41"/>
      <c r="H64" s="125">
        <v>13.616</v>
      </c>
      <c r="I64" s="126">
        <v>14.815000000000001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970</v>
      </c>
      <c r="D66" s="39">
        <v>970</v>
      </c>
      <c r="E66" s="39">
        <v>958</v>
      </c>
      <c r="F66" s="40">
        <f>IF(D66&gt;0,100*E66/D66,0)</f>
        <v>98.76288659793815</v>
      </c>
      <c r="G66" s="41"/>
      <c r="H66" s="125">
        <v>72.994</v>
      </c>
      <c r="I66" s="126">
        <v>121.174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7400</v>
      </c>
      <c r="D72" s="31">
        <v>7000</v>
      </c>
      <c r="E72" s="31">
        <v>7000</v>
      </c>
      <c r="F72" s="32"/>
      <c r="G72" s="32"/>
      <c r="H72" s="124">
        <v>733.364</v>
      </c>
      <c r="I72" s="124">
        <v>659.787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410</v>
      </c>
      <c r="D73" s="31">
        <v>410</v>
      </c>
      <c r="E73" s="31">
        <v>325</v>
      </c>
      <c r="F73" s="32"/>
      <c r="G73" s="32"/>
      <c r="H73" s="124">
        <v>13.623</v>
      </c>
      <c r="I73" s="124">
        <v>12.95</v>
      </c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>
        <v>1466</v>
      </c>
      <c r="D75" s="31">
        <v>1466</v>
      </c>
      <c r="E75" s="31">
        <v>1466</v>
      </c>
      <c r="F75" s="32"/>
      <c r="G75" s="32"/>
      <c r="H75" s="124">
        <v>142.187</v>
      </c>
      <c r="I75" s="124">
        <v>142.187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15</v>
      </c>
      <c r="E76" s="31">
        <v>17</v>
      </c>
      <c r="F76" s="32"/>
      <c r="G76" s="32"/>
      <c r="H76" s="124">
        <v>0.2</v>
      </c>
      <c r="I76" s="124">
        <v>0.525</v>
      </c>
      <c r="J76" s="1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>
        <v>406</v>
      </c>
      <c r="D78" s="31">
        <v>406</v>
      </c>
      <c r="E78" s="31">
        <v>400</v>
      </c>
      <c r="F78" s="32"/>
      <c r="G78" s="32"/>
      <c r="H78" s="124">
        <v>27.532</v>
      </c>
      <c r="I78" s="124">
        <v>28.42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45</v>
      </c>
      <c r="D79" s="31">
        <v>45</v>
      </c>
      <c r="E79" s="31">
        <v>50</v>
      </c>
      <c r="F79" s="32"/>
      <c r="G79" s="32"/>
      <c r="H79" s="124">
        <v>3.825</v>
      </c>
      <c r="I79" s="124">
        <v>3.825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9732</v>
      </c>
      <c r="D80" s="39">
        <v>9342</v>
      </c>
      <c r="E80" s="39">
        <v>9258</v>
      </c>
      <c r="F80" s="40">
        <f>IF(D80&gt;0,100*E80/D80,0)</f>
        <v>99.10083493898523</v>
      </c>
      <c r="G80" s="41"/>
      <c r="H80" s="125">
        <v>920.7310000000002</v>
      </c>
      <c r="I80" s="126">
        <v>847.6940000000001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375</v>
      </c>
      <c r="D82" s="31">
        <v>398</v>
      </c>
      <c r="E82" s="31">
        <v>329</v>
      </c>
      <c r="F82" s="32"/>
      <c r="G82" s="32"/>
      <c r="H82" s="124">
        <v>35.011</v>
      </c>
      <c r="I82" s="124">
        <v>46.092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113</v>
      </c>
      <c r="D83" s="31">
        <v>113</v>
      </c>
      <c r="E83" s="31">
        <v>95</v>
      </c>
      <c r="F83" s="32"/>
      <c r="G83" s="32"/>
      <c r="H83" s="124">
        <v>11.116</v>
      </c>
      <c r="I83" s="124">
        <v>8.199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488</v>
      </c>
      <c r="D84" s="39">
        <v>511</v>
      </c>
      <c r="E84" s="39">
        <v>424</v>
      </c>
      <c r="F84" s="40">
        <f>IF(D84&gt;0,100*E84/D84,0)</f>
        <v>82.97455968688845</v>
      </c>
      <c r="G84" s="41"/>
      <c r="H84" s="125">
        <v>46.127</v>
      </c>
      <c r="I84" s="126">
        <v>54.291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11609</v>
      </c>
      <c r="D87" s="54">
        <v>11219</v>
      </c>
      <c r="E87" s="54">
        <v>11009</v>
      </c>
      <c r="F87" s="55">
        <f>IF(D87&gt;0,100*E87/D87,0)</f>
        <v>98.12817541670381</v>
      </c>
      <c r="G87" s="41"/>
      <c r="H87" s="129">
        <v>1060.4530000000002</v>
      </c>
      <c r="I87" s="130">
        <v>1044.393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/>
      <c r="E17" s="39"/>
      <c r="F17" s="40"/>
      <c r="G17" s="41"/>
      <c r="H17" s="125">
        <v>0.04</v>
      </c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1695</v>
      </c>
      <c r="D24" s="39">
        <v>1977</v>
      </c>
      <c r="E24" s="39"/>
      <c r="F24" s="40"/>
      <c r="G24" s="41"/>
      <c r="H24" s="125">
        <v>129.247</v>
      </c>
      <c r="I24" s="126">
        <v>158.025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40</v>
      </c>
      <c r="D26" s="39">
        <v>90</v>
      </c>
      <c r="E26" s="39"/>
      <c r="F26" s="40"/>
      <c r="G26" s="41"/>
      <c r="H26" s="125">
        <v>3.2</v>
      </c>
      <c r="I26" s="126">
        <v>6.75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21</v>
      </c>
      <c r="D28" s="31">
        <v>12</v>
      </c>
      <c r="E28" s="31"/>
      <c r="F28" s="32"/>
      <c r="G28" s="32"/>
      <c r="H28" s="124">
        <v>0.525</v>
      </c>
      <c r="I28" s="124">
        <v>0.277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1</v>
      </c>
      <c r="D29" s="31">
        <v>1</v>
      </c>
      <c r="E29" s="31"/>
      <c r="F29" s="32"/>
      <c r="G29" s="32"/>
      <c r="H29" s="124">
        <v>0.06</v>
      </c>
      <c r="I29" s="124">
        <v>0.035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213</v>
      </c>
      <c r="D30" s="31">
        <v>538</v>
      </c>
      <c r="E30" s="31"/>
      <c r="F30" s="32"/>
      <c r="G30" s="32"/>
      <c r="H30" s="124">
        <v>17.04</v>
      </c>
      <c r="I30" s="124">
        <v>43.195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235</v>
      </c>
      <c r="D31" s="39">
        <v>551</v>
      </c>
      <c r="E31" s="39"/>
      <c r="F31" s="40"/>
      <c r="G31" s="41"/>
      <c r="H31" s="125">
        <v>17.625</v>
      </c>
      <c r="I31" s="126">
        <v>43.507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>
        <v>50</v>
      </c>
      <c r="E35" s="31"/>
      <c r="F35" s="32"/>
      <c r="G35" s="32"/>
      <c r="H35" s="124"/>
      <c r="I35" s="124">
        <v>1.25</v>
      </c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/>
      <c r="D37" s="39">
        <v>50</v>
      </c>
      <c r="E37" s="39"/>
      <c r="F37" s="40"/>
      <c r="G37" s="41"/>
      <c r="H37" s="125"/>
      <c r="I37" s="126">
        <v>1.25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/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/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50</v>
      </c>
      <c r="D54" s="31">
        <v>173</v>
      </c>
      <c r="E54" s="31"/>
      <c r="F54" s="32"/>
      <c r="G54" s="32"/>
      <c r="H54" s="124">
        <v>4.1</v>
      </c>
      <c r="I54" s="124">
        <v>14.186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160</v>
      </c>
      <c r="D55" s="31">
        <v>210</v>
      </c>
      <c r="E55" s="31"/>
      <c r="F55" s="32"/>
      <c r="G55" s="32"/>
      <c r="H55" s="124">
        <v>12.8</v>
      </c>
      <c r="I55" s="124">
        <v>17.85</v>
      </c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535</v>
      </c>
      <c r="D58" s="31">
        <v>562</v>
      </c>
      <c r="E58" s="31"/>
      <c r="F58" s="32"/>
      <c r="G58" s="32"/>
      <c r="H58" s="124">
        <v>48.15</v>
      </c>
      <c r="I58" s="124">
        <v>39.78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745</v>
      </c>
      <c r="D59" s="39">
        <v>945</v>
      </c>
      <c r="E59" s="39"/>
      <c r="F59" s="40"/>
      <c r="G59" s="41"/>
      <c r="H59" s="125">
        <v>65.05</v>
      </c>
      <c r="I59" s="126">
        <v>71.816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/>
      <c r="I63" s="124"/>
      <c r="J63" s="1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/>
      <c r="I64" s="126"/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100</v>
      </c>
      <c r="D66" s="39">
        <v>195</v>
      </c>
      <c r="E66" s="39"/>
      <c r="F66" s="40"/>
      <c r="G66" s="41"/>
      <c r="H66" s="125">
        <v>5.8</v>
      </c>
      <c r="I66" s="126">
        <v>6.282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17800</v>
      </c>
      <c r="D68" s="31">
        <v>19850</v>
      </c>
      <c r="E68" s="31"/>
      <c r="F68" s="32"/>
      <c r="G68" s="32"/>
      <c r="H68" s="124">
        <v>1640</v>
      </c>
      <c r="I68" s="124">
        <v>1726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2290</v>
      </c>
      <c r="D69" s="31">
        <v>2650</v>
      </c>
      <c r="E69" s="31"/>
      <c r="F69" s="32"/>
      <c r="G69" s="32"/>
      <c r="H69" s="124">
        <v>205</v>
      </c>
      <c r="I69" s="124">
        <v>227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20090</v>
      </c>
      <c r="D70" s="39">
        <v>22500</v>
      </c>
      <c r="E70" s="39"/>
      <c r="F70" s="40"/>
      <c r="G70" s="41"/>
      <c r="H70" s="125">
        <v>1845</v>
      </c>
      <c r="I70" s="126">
        <v>1953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10</v>
      </c>
      <c r="D72" s="31">
        <v>10</v>
      </c>
      <c r="E72" s="31"/>
      <c r="F72" s="32"/>
      <c r="G72" s="32"/>
      <c r="H72" s="124">
        <v>0.5</v>
      </c>
      <c r="I72" s="124">
        <v>0.5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260</v>
      </c>
      <c r="D73" s="31">
        <v>422</v>
      </c>
      <c r="E73" s="31"/>
      <c r="F73" s="32"/>
      <c r="G73" s="32"/>
      <c r="H73" s="124">
        <v>10.125</v>
      </c>
      <c r="I73" s="124">
        <v>9.95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41</v>
      </c>
      <c r="D74" s="31">
        <v>58</v>
      </c>
      <c r="E74" s="31"/>
      <c r="F74" s="32"/>
      <c r="G74" s="32"/>
      <c r="H74" s="124">
        <v>1.435</v>
      </c>
      <c r="I74" s="124">
        <v>2.03</v>
      </c>
      <c r="J74" s="1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/>
      <c r="I75" s="124"/>
      <c r="J75" s="124"/>
      <c r="K75" s="33"/>
    </row>
    <row r="76" spans="1:11" s="34" customFormat="1" ht="11.25" customHeight="1">
      <c r="A76" s="36" t="s">
        <v>60</v>
      </c>
      <c r="B76" s="30"/>
      <c r="C76" s="31">
        <v>46</v>
      </c>
      <c r="D76" s="31">
        <v>32</v>
      </c>
      <c r="E76" s="31"/>
      <c r="F76" s="32"/>
      <c r="G76" s="32"/>
      <c r="H76" s="124">
        <v>3.749</v>
      </c>
      <c r="I76" s="124">
        <v>3.296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15</v>
      </c>
      <c r="D77" s="31">
        <v>28</v>
      </c>
      <c r="E77" s="31"/>
      <c r="F77" s="32"/>
      <c r="G77" s="32"/>
      <c r="H77" s="124">
        <v>0.54</v>
      </c>
      <c r="I77" s="124">
        <v>1.008</v>
      </c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/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>
        <v>3842</v>
      </c>
      <c r="D79" s="31">
        <v>5630</v>
      </c>
      <c r="E79" s="31"/>
      <c r="F79" s="32"/>
      <c r="G79" s="32"/>
      <c r="H79" s="124">
        <v>421.445</v>
      </c>
      <c r="I79" s="124">
        <v>450.4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4214</v>
      </c>
      <c r="D80" s="39">
        <v>6180</v>
      </c>
      <c r="E80" s="39"/>
      <c r="F80" s="40"/>
      <c r="G80" s="41"/>
      <c r="H80" s="125">
        <v>437.794</v>
      </c>
      <c r="I80" s="126">
        <v>467.18399999999997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27121</v>
      </c>
      <c r="D87" s="54">
        <v>32488</v>
      </c>
      <c r="E87" s="54"/>
      <c r="F87" s="55"/>
      <c r="G87" s="41"/>
      <c r="H87" s="129">
        <v>2503.756</v>
      </c>
      <c r="I87" s="130">
        <v>2707.8140000000003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49</v>
      </c>
      <c r="E9" s="31">
        <v>42</v>
      </c>
      <c r="F9" s="32"/>
      <c r="G9" s="32"/>
      <c r="H9" s="124">
        <v>1.264</v>
      </c>
      <c r="I9" s="124">
        <v>1.27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7</v>
      </c>
      <c r="D10" s="31">
        <v>7</v>
      </c>
      <c r="E10" s="31">
        <v>7</v>
      </c>
      <c r="F10" s="32"/>
      <c r="G10" s="32"/>
      <c r="H10" s="124">
        <v>0.182</v>
      </c>
      <c r="I10" s="124">
        <v>0.166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11</v>
      </c>
      <c r="D11" s="31">
        <v>11</v>
      </c>
      <c r="E11" s="31">
        <v>11</v>
      </c>
      <c r="F11" s="32"/>
      <c r="G11" s="32"/>
      <c r="H11" s="124">
        <v>0.238</v>
      </c>
      <c r="I11" s="124">
        <v>0.246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24</v>
      </c>
      <c r="D12" s="31">
        <v>24</v>
      </c>
      <c r="E12" s="31">
        <v>24</v>
      </c>
      <c r="F12" s="32"/>
      <c r="G12" s="32"/>
      <c r="H12" s="124">
        <v>0.593</v>
      </c>
      <c r="I12" s="124">
        <v>0.59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91</v>
      </c>
      <c r="D13" s="39">
        <v>91</v>
      </c>
      <c r="E13" s="39">
        <v>84</v>
      </c>
      <c r="F13" s="40">
        <f>IF(D13&gt;0,100*E13/D13,0)</f>
        <v>92.3076923076923</v>
      </c>
      <c r="G13" s="41"/>
      <c r="H13" s="125">
        <v>2.277</v>
      </c>
      <c r="I13" s="126">
        <v>2.272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6</v>
      </c>
      <c r="D15" s="39">
        <v>6</v>
      </c>
      <c r="E15" s="39">
        <v>6</v>
      </c>
      <c r="F15" s="40">
        <f>IF(D15&gt;0,100*E15/D15,0)</f>
        <v>100</v>
      </c>
      <c r="G15" s="41"/>
      <c r="H15" s="125">
        <v>0.036</v>
      </c>
      <c r="I15" s="126">
        <v>0.036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134">
        <v>0.23</v>
      </c>
      <c r="E17" s="134">
        <v>0.23</v>
      </c>
      <c r="F17" s="40">
        <f>IF(D17&gt;0,100*E17/D17,0)</f>
        <v>100</v>
      </c>
      <c r="G17" s="41"/>
      <c r="H17" s="125">
        <v>0.089</v>
      </c>
      <c r="I17" s="126">
        <v>0.0025499999999999997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124">
        <v>0.006</v>
      </c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/>
      <c r="E21" s="31"/>
      <c r="F21" s="32"/>
      <c r="G21" s="32"/>
      <c r="H21" s="124">
        <v>0.009</v>
      </c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3</v>
      </c>
      <c r="D22" s="39"/>
      <c r="E22" s="39"/>
      <c r="F22" s="40"/>
      <c r="G22" s="41"/>
      <c r="H22" s="125">
        <v>0.015</v>
      </c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</v>
      </c>
      <c r="D26" s="39">
        <v>1</v>
      </c>
      <c r="E26" s="39">
        <v>1</v>
      </c>
      <c r="F26" s="40">
        <f>IF(D26&gt;0,100*E26/D26,0)</f>
        <v>100</v>
      </c>
      <c r="G26" s="41"/>
      <c r="H26" s="125">
        <v>0.003</v>
      </c>
      <c r="I26" s="126">
        <v>0.003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56</v>
      </c>
      <c r="D33" s="31">
        <v>50</v>
      </c>
      <c r="E33" s="31">
        <v>57</v>
      </c>
      <c r="F33" s="32"/>
      <c r="G33" s="32"/>
      <c r="H33" s="124">
        <v>1.928</v>
      </c>
      <c r="I33" s="124">
        <v>1.6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31</v>
      </c>
      <c r="E34" s="31">
        <v>30</v>
      </c>
      <c r="F34" s="32"/>
      <c r="G34" s="32"/>
      <c r="H34" s="124">
        <v>0.55</v>
      </c>
      <c r="I34" s="124">
        <v>0.95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3</v>
      </c>
      <c r="D35" s="31">
        <v>5</v>
      </c>
      <c r="E35" s="31">
        <v>6</v>
      </c>
      <c r="F35" s="32"/>
      <c r="G35" s="32"/>
      <c r="H35" s="124">
        <v>0.037</v>
      </c>
      <c r="I35" s="124">
        <v>0.06</v>
      </c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>
        <v>77</v>
      </c>
      <c r="D37" s="39">
        <v>86</v>
      </c>
      <c r="E37" s="39">
        <v>93</v>
      </c>
      <c r="F37" s="40">
        <f>IF(D37&gt;0,100*E37/D37,0)</f>
        <v>108.13953488372093</v>
      </c>
      <c r="G37" s="41"/>
      <c r="H37" s="125">
        <v>2.5149999999999997</v>
      </c>
      <c r="I37" s="126">
        <v>2.61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45</v>
      </c>
      <c r="D39" s="39">
        <v>30</v>
      </c>
      <c r="E39" s="39">
        <v>30</v>
      </c>
      <c r="F39" s="40">
        <f>IF(D39&gt;0,100*E39/D39,0)</f>
        <v>100</v>
      </c>
      <c r="G39" s="41"/>
      <c r="H39" s="125">
        <v>0.481</v>
      </c>
      <c r="I39" s="126">
        <v>0.4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18</v>
      </c>
      <c r="D41" s="31">
        <v>15</v>
      </c>
      <c r="E41" s="31">
        <v>16</v>
      </c>
      <c r="F41" s="32"/>
      <c r="G41" s="32"/>
      <c r="H41" s="124">
        <v>0.302</v>
      </c>
      <c r="I41" s="124">
        <v>0.248</v>
      </c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4</v>
      </c>
      <c r="E45" s="31">
        <v>4</v>
      </c>
      <c r="F45" s="32"/>
      <c r="G45" s="32"/>
      <c r="H45" s="124">
        <v>0.03</v>
      </c>
      <c r="I45" s="124">
        <v>0.052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53</v>
      </c>
      <c r="D46" s="31">
        <v>68</v>
      </c>
      <c r="E46" s="31">
        <v>60</v>
      </c>
      <c r="F46" s="32"/>
      <c r="G46" s="32"/>
      <c r="H46" s="124">
        <v>1.06</v>
      </c>
      <c r="I46" s="124">
        <v>1.088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</v>
      </c>
      <c r="D47" s="31">
        <v>5</v>
      </c>
      <c r="E47" s="31">
        <v>5</v>
      </c>
      <c r="F47" s="32"/>
      <c r="G47" s="32"/>
      <c r="H47" s="124">
        <v>0.03</v>
      </c>
      <c r="I47" s="124">
        <v>0.14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1</v>
      </c>
      <c r="D48" s="31"/>
      <c r="E48" s="31"/>
      <c r="F48" s="32"/>
      <c r="G48" s="32"/>
      <c r="H48" s="124">
        <v>0.003</v>
      </c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76</v>
      </c>
      <c r="D50" s="39">
        <v>92</v>
      </c>
      <c r="E50" s="39">
        <v>85</v>
      </c>
      <c r="F50" s="40">
        <f>IF(D50&gt;0,100*E50/D50,0)</f>
        <v>92.3913043478261</v>
      </c>
      <c r="G50" s="41"/>
      <c r="H50" s="125">
        <v>1.4249999999999998</v>
      </c>
      <c r="I50" s="126">
        <v>1.528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16</v>
      </c>
      <c r="D52" s="39">
        <v>16</v>
      </c>
      <c r="E52" s="39">
        <v>16</v>
      </c>
      <c r="F52" s="40">
        <f>IF(D52&gt;0,100*E52/D52,0)</f>
        <v>100</v>
      </c>
      <c r="G52" s="41"/>
      <c r="H52" s="125">
        <v>0.2</v>
      </c>
      <c r="I52" s="126">
        <v>0.2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5</v>
      </c>
      <c r="D58" s="31"/>
      <c r="E58" s="31"/>
      <c r="F58" s="32"/>
      <c r="G58" s="32"/>
      <c r="H58" s="124">
        <v>0.175</v>
      </c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>
        <v>5</v>
      </c>
      <c r="D59" s="39"/>
      <c r="E59" s="39"/>
      <c r="F59" s="40"/>
      <c r="G59" s="41"/>
      <c r="H59" s="125">
        <v>0.175</v>
      </c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>
        <v>3</v>
      </c>
      <c r="D62" s="31"/>
      <c r="E62" s="31"/>
      <c r="F62" s="32"/>
      <c r="G62" s="32"/>
      <c r="H62" s="124">
        <v>0.078</v>
      </c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>
        <v>4</v>
      </c>
      <c r="D63" s="31">
        <v>4</v>
      </c>
      <c r="E63" s="31">
        <v>4</v>
      </c>
      <c r="F63" s="32"/>
      <c r="G63" s="32"/>
      <c r="H63" s="124">
        <v>0.12</v>
      </c>
      <c r="I63" s="124">
        <v>0.116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7</v>
      </c>
      <c r="D64" s="39">
        <v>4</v>
      </c>
      <c r="E64" s="39">
        <v>4</v>
      </c>
      <c r="F64" s="40">
        <f>IF(D64&gt;0,100*E64/D64,0)</f>
        <v>100</v>
      </c>
      <c r="G64" s="41"/>
      <c r="H64" s="125">
        <v>0.198</v>
      </c>
      <c r="I64" s="126">
        <v>0.116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</v>
      </c>
      <c r="D66" s="39">
        <v>1</v>
      </c>
      <c r="E66" s="39">
        <v>1</v>
      </c>
      <c r="F66" s="40">
        <f>IF(D66&gt;0,100*E66/D66,0)</f>
        <v>100</v>
      </c>
      <c r="G66" s="41"/>
      <c r="H66" s="125">
        <v>0.015</v>
      </c>
      <c r="I66" s="126">
        <v>0.015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>
        <v>5</v>
      </c>
      <c r="D69" s="31">
        <v>5</v>
      </c>
      <c r="E69" s="31">
        <v>6</v>
      </c>
      <c r="F69" s="32"/>
      <c r="G69" s="32"/>
      <c r="H69" s="124">
        <v>0.079</v>
      </c>
      <c r="I69" s="124">
        <v>0.075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5</v>
      </c>
      <c r="D70" s="39">
        <v>5</v>
      </c>
      <c r="E70" s="39">
        <v>6</v>
      </c>
      <c r="F70" s="40">
        <f>IF(D70&gt;0,100*E70/D70,0)</f>
        <v>120</v>
      </c>
      <c r="G70" s="41"/>
      <c r="H70" s="125">
        <v>0.079</v>
      </c>
      <c r="I70" s="126">
        <v>0.075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>
        <v>4</v>
      </c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>
        <v>18</v>
      </c>
      <c r="D73" s="31">
        <v>12</v>
      </c>
      <c r="E73" s="31">
        <v>10</v>
      </c>
      <c r="F73" s="32"/>
      <c r="G73" s="32"/>
      <c r="H73" s="124">
        <v>0.452</v>
      </c>
      <c r="I73" s="124">
        <v>0.345</v>
      </c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>
        <v>17</v>
      </c>
      <c r="D75" s="31">
        <v>17</v>
      </c>
      <c r="E75" s="31">
        <v>17</v>
      </c>
      <c r="F75" s="32"/>
      <c r="G75" s="32"/>
      <c r="H75" s="124">
        <v>0.21</v>
      </c>
      <c r="I75" s="124">
        <v>0.209504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7330</v>
      </c>
      <c r="D76" s="31">
        <v>6835</v>
      </c>
      <c r="E76" s="31">
        <v>6250</v>
      </c>
      <c r="F76" s="32"/>
      <c r="G76" s="32"/>
      <c r="H76" s="124">
        <v>281.399</v>
      </c>
      <c r="I76" s="124">
        <v>307.575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7</v>
      </c>
      <c r="D77" s="31">
        <v>5</v>
      </c>
      <c r="E77" s="31">
        <v>4</v>
      </c>
      <c r="F77" s="32"/>
      <c r="G77" s="32"/>
      <c r="H77" s="124">
        <v>0.049</v>
      </c>
      <c r="I77" s="124">
        <v>0.03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9</v>
      </c>
      <c r="D78" s="31">
        <v>9</v>
      </c>
      <c r="E78" s="31">
        <v>9</v>
      </c>
      <c r="F78" s="32"/>
      <c r="G78" s="32"/>
      <c r="H78" s="124">
        <v>0.085</v>
      </c>
      <c r="I78" s="124">
        <v>0.085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6</v>
      </c>
      <c r="D79" s="31">
        <v>6</v>
      </c>
      <c r="E79" s="31">
        <v>6</v>
      </c>
      <c r="F79" s="32"/>
      <c r="G79" s="32"/>
      <c r="H79" s="124">
        <v>0.231</v>
      </c>
      <c r="I79" s="124">
        <v>0.225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7387</v>
      </c>
      <c r="D80" s="39">
        <v>6884</v>
      </c>
      <c r="E80" s="39">
        <v>6300</v>
      </c>
      <c r="F80" s="40">
        <f>IF(D80&gt;0,100*E80/D80,0)</f>
        <v>91.5165601394538</v>
      </c>
      <c r="G80" s="41"/>
      <c r="H80" s="125">
        <v>282.42599999999993</v>
      </c>
      <c r="I80" s="126">
        <v>308.469504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29</v>
      </c>
      <c r="D82" s="31">
        <v>29</v>
      </c>
      <c r="E82" s="31">
        <v>29</v>
      </c>
      <c r="F82" s="32"/>
      <c r="G82" s="32"/>
      <c r="H82" s="124">
        <v>1.166</v>
      </c>
      <c r="I82" s="124">
        <v>0.96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34</v>
      </c>
      <c r="D83" s="31">
        <v>34</v>
      </c>
      <c r="E83" s="31">
        <v>34</v>
      </c>
      <c r="F83" s="32"/>
      <c r="G83" s="32"/>
      <c r="H83" s="124">
        <v>1.001</v>
      </c>
      <c r="I83" s="124">
        <v>1.001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63</v>
      </c>
      <c r="D84" s="39">
        <v>63</v>
      </c>
      <c r="E84" s="39">
        <v>63</v>
      </c>
      <c r="F84" s="40">
        <f>IF(D84&gt;0,100*E84/D84,0)</f>
        <v>100</v>
      </c>
      <c r="G84" s="41"/>
      <c r="H84" s="125">
        <v>2.167</v>
      </c>
      <c r="I84" s="126">
        <v>1.9609999999999999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7791</v>
      </c>
      <c r="D87" s="54">
        <v>7279.23</v>
      </c>
      <c r="E87" s="54">
        <v>6689.23</v>
      </c>
      <c r="F87" s="55">
        <f>IF(D87&gt;0,100*E87/D87,0)</f>
        <v>91.89474710924095</v>
      </c>
      <c r="G87" s="41"/>
      <c r="H87" s="129">
        <v>292.1009999999999</v>
      </c>
      <c r="I87" s="130">
        <v>317.68805399999997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278</v>
      </c>
      <c r="D7" s="22" t="s">
        <v>278</v>
      </c>
      <c r="E7" s="22"/>
      <c r="F7" s="23" t="str">
        <f>CONCATENATE(D6,"=100")</f>
        <v>2014=100</v>
      </c>
      <c r="G7" s="24"/>
      <c r="H7" s="21" t="s">
        <v>278</v>
      </c>
      <c r="I7" s="22" t="s">
        <v>278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>
        <v>1</v>
      </c>
      <c r="E15" s="39">
        <v>1</v>
      </c>
      <c r="F15" s="40">
        <f>IF(D15&gt;0,100*E15/D15,0)</f>
        <v>100</v>
      </c>
      <c r="G15" s="41"/>
      <c r="H15" s="125"/>
      <c r="I15" s="126">
        <v>0.01</v>
      </c>
      <c r="J15" s="126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f>IF(D17&gt;0,100*E17/D17,0)</f>
        <v>100</v>
      </c>
      <c r="G17" s="41"/>
      <c r="H17" s="125">
        <v>0.026</v>
      </c>
      <c r="I17" s="126">
        <v>0.026</v>
      </c>
      <c r="J17" s="126">
        <v>0.026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>
        <v>1</v>
      </c>
      <c r="E19" s="31">
        <v>1</v>
      </c>
      <c r="F19" s="32"/>
      <c r="G19" s="32"/>
      <c r="H19" s="124">
        <v>0.011</v>
      </c>
      <c r="I19" s="124">
        <v>0.011</v>
      </c>
      <c r="J19" s="124">
        <v>0.01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>
        <v>1</v>
      </c>
      <c r="E22" s="39">
        <v>1</v>
      </c>
      <c r="F22" s="40">
        <f>IF(D22&gt;0,100*E22/D22,0)</f>
        <v>100</v>
      </c>
      <c r="G22" s="41"/>
      <c r="H22" s="125">
        <v>0.011</v>
      </c>
      <c r="I22" s="126">
        <v>0.011</v>
      </c>
      <c r="J22" s="126">
        <v>0.01</v>
      </c>
      <c r="K22" s="42">
        <f>IF(I22&gt;0,100*J22/I22,0)</f>
        <v>90.90909090909092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957</v>
      </c>
      <c r="D24" s="39">
        <v>982</v>
      </c>
      <c r="E24" s="39">
        <v>1114</v>
      </c>
      <c r="F24" s="40">
        <f>IF(D24&gt;0,100*E24/D24,0)</f>
        <v>113.44195519348268</v>
      </c>
      <c r="G24" s="41"/>
      <c r="H24" s="125">
        <v>14.159</v>
      </c>
      <c r="I24" s="126">
        <v>14.587</v>
      </c>
      <c r="J24" s="126">
        <v>14.898</v>
      </c>
      <c r="K24" s="42">
        <f>IF(I24&gt;0,100*J24/I24,0)</f>
        <v>102.13203537396312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180</v>
      </c>
      <c r="E26" s="39">
        <v>180</v>
      </c>
      <c r="F26" s="40">
        <f>IF(D26&gt;0,100*E26/D26,0)</f>
        <v>100</v>
      </c>
      <c r="G26" s="41"/>
      <c r="H26" s="125">
        <v>2.5</v>
      </c>
      <c r="I26" s="126">
        <v>2.3</v>
      </c>
      <c r="J26" s="126">
        <v>2.3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>
        <v>29</v>
      </c>
      <c r="E30" s="31">
        <v>29</v>
      </c>
      <c r="F30" s="32"/>
      <c r="G30" s="32"/>
      <c r="H30" s="124">
        <v>0.5</v>
      </c>
      <c r="I30" s="124">
        <v>0.72</v>
      </c>
      <c r="J30" s="124">
        <v>0.675</v>
      </c>
      <c r="K30" s="33"/>
    </row>
    <row r="31" spans="1:11" s="43" customFormat="1" ht="11.25" customHeight="1">
      <c r="A31" s="44" t="s">
        <v>24</v>
      </c>
      <c r="B31" s="38"/>
      <c r="C31" s="39">
        <v>25</v>
      </c>
      <c r="D31" s="39">
        <v>29</v>
      </c>
      <c r="E31" s="39">
        <v>29</v>
      </c>
      <c r="F31" s="40">
        <f>IF(D31&gt;0,100*E31/D31,0)</f>
        <v>100</v>
      </c>
      <c r="G31" s="41"/>
      <c r="H31" s="125">
        <v>0.5</v>
      </c>
      <c r="I31" s="126">
        <v>0.72</v>
      </c>
      <c r="J31" s="126">
        <v>0.675</v>
      </c>
      <c r="K31" s="42">
        <f>IF(I31&gt;0,100*J31/I31,0)</f>
        <v>93.75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220</v>
      </c>
      <c r="D33" s="31">
        <v>220</v>
      </c>
      <c r="E33" s="31">
        <v>220</v>
      </c>
      <c r="F33" s="32"/>
      <c r="G33" s="32"/>
      <c r="H33" s="124">
        <v>2.64</v>
      </c>
      <c r="I33" s="124">
        <v>2.5</v>
      </c>
      <c r="J33" s="124">
        <v>2.5</v>
      </c>
      <c r="K33" s="33"/>
    </row>
    <row r="34" spans="1:11" s="34" customFormat="1" ht="11.25" customHeight="1">
      <c r="A34" s="36" t="s">
        <v>26</v>
      </c>
      <c r="B34" s="30"/>
      <c r="C34" s="31">
        <v>31</v>
      </c>
      <c r="D34" s="31">
        <v>28</v>
      </c>
      <c r="E34" s="31">
        <v>23</v>
      </c>
      <c r="F34" s="32"/>
      <c r="G34" s="32"/>
      <c r="H34" s="124">
        <v>0.312</v>
      </c>
      <c r="I34" s="124">
        <v>0.28</v>
      </c>
      <c r="J34" s="124">
        <v>0.28</v>
      </c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11</v>
      </c>
      <c r="E35" s="31">
        <v>11</v>
      </c>
      <c r="F35" s="32"/>
      <c r="G35" s="32"/>
      <c r="H35" s="124">
        <v>0.15</v>
      </c>
      <c r="I35" s="124">
        <v>0.135</v>
      </c>
      <c r="J35" s="124">
        <v>0.135</v>
      </c>
      <c r="K35" s="33"/>
    </row>
    <row r="36" spans="1:11" s="34" customFormat="1" ht="11.25" customHeight="1">
      <c r="A36" s="36" t="s">
        <v>28</v>
      </c>
      <c r="B36" s="30"/>
      <c r="C36" s="31">
        <v>516</v>
      </c>
      <c r="D36" s="31">
        <v>500</v>
      </c>
      <c r="E36" s="31">
        <v>488</v>
      </c>
      <c r="F36" s="32"/>
      <c r="G36" s="32"/>
      <c r="H36" s="124">
        <v>5.157</v>
      </c>
      <c r="I36" s="124">
        <v>7.5</v>
      </c>
      <c r="J36" s="124">
        <v>7.32</v>
      </c>
      <c r="K36" s="33"/>
    </row>
    <row r="37" spans="1:11" s="43" customFormat="1" ht="11.25" customHeight="1">
      <c r="A37" s="37" t="s">
        <v>29</v>
      </c>
      <c r="B37" s="38"/>
      <c r="C37" s="39">
        <v>779</v>
      </c>
      <c r="D37" s="39">
        <v>759</v>
      </c>
      <c r="E37" s="39">
        <v>742</v>
      </c>
      <c r="F37" s="40">
        <f>IF(D37&gt;0,100*E37/D37,0)</f>
        <v>97.76021080368906</v>
      </c>
      <c r="G37" s="41"/>
      <c r="H37" s="125">
        <v>8.259</v>
      </c>
      <c r="I37" s="126">
        <v>10.415</v>
      </c>
      <c r="J37" s="126">
        <v>10.235</v>
      </c>
      <c r="K37" s="42">
        <f>IF(I37&gt;0,100*J37/I37,0)</f>
        <v>98.27172347575613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114</v>
      </c>
      <c r="D39" s="39">
        <v>205</v>
      </c>
      <c r="E39" s="39">
        <v>176</v>
      </c>
      <c r="F39" s="40">
        <f>IF(D39&gt;0,100*E39/D39,0)</f>
        <v>85.85365853658537</v>
      </c>
      <c r="G39" s="41"/>
      <c r="H39" s="125">
        <v>1.647</v>
      </c>
      <c r="I39" s="126">
        <v>2.949</v>
      </c>
      <c r="J39" s="126">
        <v>0.992</v>
      </c>
      <c r="K39" s="42">
        <f>IF(I39&gt;0,100*J39/I39,0)</f>
        <v>33.63852153272296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>
        <v>1</v>
      </c>
      <c r="E42" s="31"/>
      <c r="F42" s="32"/>
      <c r="G42" s="32"/>
      <c r="H42" s="124"/>
      <c r="I42" s="124">
        <v>0.015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/>
      <c r="E43" s="31"/>
      <c r="F43" s="32"/>
      <c r="G43" s="32"/>
      <c r="H43" s="124">
        <v>0.032</v>
      </c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>
        <v>5</v>
      </c>
      <c r="D46" s="31">
        <v>5</v>
      </c>
      <c r="E46" s="31">
        <v>5</v>
      </c>
      <c r="F46" s="32"/>
      <c r="G46" s="32"/>
      <c r="H46" s="124">
        <v>0.075</v>
      </c>
      <c r="I46" s="124">
        <v>0.05</v>
      </c>
      <c r="J46" s="124">
        <v>0.05</v>
      </c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2</v>
      </c>
      <c r="E47" s="31"/>
      <c r="F47" s="32"/>
      <c r="G47" s="32"/>
      <c r="H47" s="124">
        <v>0.01</v>
      </c>
      <c r="I47" s="124">
        <v>0.01</v>
      </c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10</v>
      </c>
      <c r="D50" s="39">
        <v>8</v>
      </c>
      <c r="E50" s="39">
        <v>5</v>
      </c>
      <c r="F50" s="40">
        <f>IF(D50&gt;0,100*E50/D50,0)</f>
        <v>62.5</v>
      </c>
      <c r="G50" s="41"/>
      <c r="H50" s="125">
        <v>0.11699999999999999</v>
      </c>
      <c r="I50" s="126">
        <v>0.075</v>
      </c>
      <c r="J50" s="126">
        <v>0.05</v>
      </c>
      <c r="K50" s="42">
        <f>IF(I50&gt;0,100*J50/I50,0)</f>
        <v>66.66666666666667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10</v>
      </c>
      <c r="D52" s="39">
        <v>16</v>
      </c>
      <c r="E52" s="39">
        <v>18</v>
      </c>
      <c r="F52" s="40">
        <f>IF(D52&gt;0,100*E52/D52,0)</f>
        <v>112.5</v>
      </c>
      <c r="G52" s="41"/>
      <c r="H52" s="125">
        <v>0.15</v>
      </c>
      <c r="I52" s="126">
        <v>0.27</v>
      </c>
      <c r="J52" s="126">
        <v>0.27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115</v>
      </c>
      <c r="D54" s="31">
        <v>120</v>
      </c>
      <c r="E54" s="31">
        <v>216</v>
      </c>
      <c r="F54" s="32"/>
      <c r="G54" s="32"/>
      <c r="H54" s="124">
        <v>1.495</v>
      </c>
      <c r="I54" s="124">
        <v>1.56</v>
      </c>
      <c r="J54" s="124">
        <v>2.7</v>
      </c>
      <c r="K54" s="33"/>
    </row>
    <row r="55" spans="1:11" s="34" customFormat="1" ht="11.25" customHeight="1">
      <c r="A55" s="36" t="s">
        <v>43</v>
      </c>
      <c r="B55" s="30"/>
      <c r="C55" s="31">
        <v>12</v>
      </c>
      <c r="D55" s="31">
        <v>12</v>
      </c>
      <c r="E55" s="31">
        <v>14</v>
      </c>
      <c r="F55" s="32"/>
      <c r="G55" s="32"/>
      <c r="H55" s="124">
        <v>0.12</v>
      </c>
      <c r="I55" s="124">
        <v>0.12</v>
      </c>
      <c r="J55" s="124">
        <v>0.14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24</v>
      </c>
      <c r="E58" s="31">
        <v>13</v>
      </c>
      <c r="F58" s="32"/>
      <c r="G58" s="32"/>
      <c r="H58" s="124">
        <v>0.336</v>
      </c>
      <c r="I58" s="124">
        <v>0.252</v>
      </c>
      <c r="J58" s="124">
        <v>0.135</v>
      </c>
      <c r="K58" s="33"/>
    </row>
    <row r="59" spans="1:11" s="43" customFormat="1" ht="11.25" customHeight="1">
      <c r="A59" s="37" t="s">
        <v>47</v>
      </c>
      <c r="B59" s="38"/>
      <c r="C59" s="39">
        <v>159</v>
      </c>
      <c r="D59" s="39">
        <v>156</v>
      </c>
      <c r="E59" s="39">
        <v>243</v>
      </c>
      <c r="F59" s="40">
        <f>IF(D59&gt;0,100*E59/D59,0)</f>
        <v>155.76923076923077</v>
      </c>
      <c r="G59" s="41"/>
      <c r="H59" s="125">
        <v>1.9510000000000003</v>
      </c>
      <c r="I59" s="126">
        <v>1.9320000000000002</v>
      </c>
      <c r="J59" s="126">
        <v>2.9750000000000005</v>
      </c>
      <c r="K59" s="42">
        <f>IF(I59&gt;0,100*J59/I59,0)</f>
        <v>153.98550724637684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2100</v>
      </c>
      <c r="D61" s="31">
        <v>2100</v>
      </c>
      <c r="E61" s="31">
        <v>1950</v>
      </c>
      <c r="F61" s="32"/>
      <c r="G61" s="32"/>
      <c r="H61" s="124">
        <v>26</v>
      </c>
      <c r="I61" s="124">
        <v>27</v>
      </c>
      <c r="J61" s="124">
        <v>31</v>
      </c>
      <c r="K61" s="33"/>
    </row>
    <row r="62" spans="1:11" s="34" customFormat="1" ht="11.25" customHeight="1">
      <c r="A62" s="36" t="s">
        <v>49</v>
      </c>
      <c r="B62" s="30"/>
      <c r="C62" s="31">
        <v>925</v>
      </c>
      <c r="D62" s="31">
        <v>1000</v>
      </c>
      <c r="E62" s="31">
        <v>940</v>
      </c>
      <c r="F62" s="32"/>
      <c r="G62" s="32"/>
      <c r="H62" s="124">
        <v>15.5</v>
      </c>
      <c r="I62" s="124">
        <v>19.5</v>
      </c>
      <c r="J62" s="124">
        <v>16.5</v>
      </c>
      <c r="K62" s="33"/>
    </row>
    <row r="63" spans="1:11" s="34" customFormat="1" ht="11.25" customHeight="1">
      <c r="A63" s="36" t="s">
        <v>50</v>
      </c>
      <c r="B63" s="30"/>
      <c r="C63" s="31">
        <v>775</v>
      </c>
      <c r="D63" s="31">
        <v>948</v>
      </c>
      <c r="E63" s="31">
        <v>942</v>
      </c>
      <c r="F63" s="32"/>
      <c r="G63" s="32"/>
      <c r="H63" s="124">
        <v>13.175</v>
      </c>
      <c r="I63" s="124">
        <v>15.9</v>
      </c>
      <c r="J63" s="124">
        <v>14.8</v>
      </c>
      <c r="K63" s="33"/>
    </row>
    <row r="64" spans="1:11" s="43" customFormat="1" ht="11.25" customHeight="1">
      <c r="A64" s="37" t="s">
        <v>51</v>
      </c>
      <c r="B64" s="38"/>
      <c r="C64" s="39">
        <v>3800</v>
      </c>
      <c r="D64" s="39">
        <v>4048</v>
      </c>
      <c r="E64" s="39">
        <v>3832</v>
      </c>
      <c r="F64" s="40">
        <f>IF(D64&gt;0,100*E64/D64,0)</f>
        <v>94.66403162055336</v>
      </c>
      <c r="G64" s="41"/>
      <c r="H64" s="125">
        <v>54.675</v>
      </c>
      <c r="I64" s="126">
        <v>62.4</v>
      </c>
      <c r="J64" s="126">
        <v>62.3</v>
      </c>
      <c r="K64" s="42">
        <f>IF(I64&gt;0,100*J64/I64,0)</f>
        <v>99.83974358974359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7281</v>
      </c>
      <c r="D66" s="39">
        <v>8400</v>
      </c>
      <c r="E66" s="39">
        <v>7511</v>
      </c>
      <c r="F66" s="40">
        <f>IF(D66&gt;0,100*E66/D66,0)</f>
        <v>89.41666666666667</v>
      </c>
      <c r="G66" s="41"/>
      <c r="H66" s="125">
        <v>86.644</v>
      </c>
      <c r="I66" s="126">
        <v>98.1</v>
      </c>
      <c r="J66" s="126">
        <v>90.582</v>
      </c>
      <c r="K66" s="42">
        <f>IF(I66&gt;0,100*J66/I66,0)</f>
        <v>92.33639143730886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261</v>
      </c>
      <c r="D72" s="31">
        <v>258</v>
      </c>
      <c r="E72" s="31">
        <v>258</v>
      </c>
      <c r="F72" s="32"/>
      <c r="G72" s="32"/>
      <c r="H72" s="124">
        <v>2.98</v>
      </c>
      <c r="I72" s="124">
        <v>2.963</v>
      </c>
      <c r="J72" s="124">
        <v>2.555</v>
      </c>
      <c r="K72" s="33"/>
    </row>
    <row r="73" spans="1:11" s="34" customFormat="1" ht="11.25" customHeight="1">
      <c r="A73" s="36" t="s">
        <v>57</v>
      </c>
      <c r="B73" s="30"/>
      <c r="C73" s="31">
        <v>220</v>
      </c>
      <c r="D73" s="31">
        <v>190</v>
      </c>
      <c r="E73" s="31">
        <v>165</v>
      </c>
      <c r="F73" s="32"/>
      <c r="G73" s="32"/>
      <c r="H73" s="124">
        <v>4.1</v>
      </c>
      <c r="I73" s="124">
        <v>3.45</v>
      </c>
      <c r="J73" s="124">
        <v>2.999</v>
      </c>
      <c r="K73" s="33"/>
    </row>
    <row r="74" spans="1:11" s="34" customFormat="1" ht="11.25" customHeight="1">
      <c r="A74" s="36" t="s">
        <v>58</v>
      </c>
      <c r="B74" s="30"/>
      <c r="C74" s="31">
        <v>90</v>
      </c>
      <c r="D74" s="31">
        <v>90</v>
      </c>
      <c r="E74" s="31">
        <v>90</v>
      </c>
      <c r="F74" s="32"/>
      <c r="G74" s="32"/>
      <c r="H74" s="124">
        <v>1.215</v>
      </c>
      <c r="I74" s="124">
        <v>1.215</v>
      </c>
      <c r="J74" s="124">
        <v>1.215</v>
      </c>
      <c r="K74" s="33"/>
    </row>
    <row r="75" spans="1:11" s="34" customFormat="1" ht="11.25" customHeight="1">
      <c r="A75" s="36" t="s">
        <v>59</v>
      </c>
      <c r="B75" s="30"/>
      <c r="C75" s="31">
        <v>799</v>
      </c>
      <c r="D75" s="31">
        <v>781</v>
      </c>
      <c r="E75" s="31">
        <v>781</v>
      </c>
      <c r="F75" s="32"/>
      <c r="G75" s="32"/>
      <c r="H75" s="124">
        <v>8.1475</v>
      </c>
      <c r="I75" s="124">
        <v>9.34985</v>
      </c>
      <c r="J75" s="124">
        <v>9.34985</v>
      </c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15</v>
      </c>
      <c r="E76" s="31">
        <v>17</v>
      </c>
      <c r="F76" s="32"/>
      <c r="G76" s="32"/>
      <c r="H76" s="124">
        <v>0.24</v>
      </c>
      <c r="I76" s="124">
        <v>0.188</v>
      </c>
      <c r="J76" s="124">
        <v>0.221</v>
      </c>
      <c r="K76" s="33"/>
    </row>
    <row r="77" spans="1:11" s="34" customFormat="1" ht="11.25" customHeight="1">
      <c r="A77" s="36" t="s">
        <v>61</v>
      </c>
      <c r="B77" s="30"/>
      <c r="C77" s="31">
        <v>53</v>
      </c>
      <c r="D77" s="31">
        <v>60</v>
      </c>
      <c r="E77" s="31">
        <v>60</v>
      </c>
      <c r="F77" s="32"/>
      <c r="G77" s="32"/>
      <c r="H77" s="124">
        <v>0.72</v>
      </c>
      <c r="I77" s="124">
        <v>0.84</v>
      </c>
      <c r="J77" s="124">
        <v>0.78</v>
      </c>
      <c r="K77" s="33"/>
    </row>
    <row r="78" spans="1:11" s="34" customFormat="1" ht="11.25" customHeight="1">
      <c r="A78" s="36" t="s">
        <v>62</v>
      </c>
      <c r="B78" s="30"/>
      <c r="C78" s="31">
        <v>450</v>
      </c>
      <c r="D78" s="31">
        <v>390</v>
      </c>
      <c r="E78" s="31">
        <v>390</v>
      </c>
      <c r="F78" s="32"/>
      <c r="G78" s="32"/>
      <c r="H78" s="124">
        <v>7.8</v>
      </c>
      <c r="I78" s="124">
        <v>6.8</v>
      </c>
      <c r="J78" s="124">
        <v>6.786</v>
      </c>
      <c r="K78" s="33"/>
    </row>
    <row r="79" spans="1:11" s="34" customFormat="1" ht="11.25" customHeight="1">
      <c r="A79" s="36" t="s">
        <v>63</v>
      </c>
      <c r="B79" s="30"/>
      <c r="C79" s="31">
        <v>250</v>
      </c>
      <c r="D79" s="31">
        <v>180</v>
      </c>
      <c r="E79" s="31">
        <v>180</v>
      </c>
      <c r="F79" s="32"/>
      <c r="G79" s="32"/>
      <c r="H79" s="124">
        <v>3.844</v>
      </c>
      <c r="I79" s="124">
        <v>2.55</v>
      </c>
      <c r="J79" s="124">
        <v>2.55</v>
      </c>
      <c r="K79" s="33"/>
    </row>
    <row r="80" spans="1:11" s="43" customFormat="1" ht="11.25" customHeight="1">
      <c r="A80" s="44" t="s">
        <v>64</v>
      </c>
      <c r="B80" s="38"/>
      <c r="C80" s="39">
        <v>2143</v>
      </c>
      <c r="D80" s="39">
        <v>1964</v>
      </c>
      <c r="E80" s="39">
        <v>1941</v>
      </c>
      <c r="F80" s="40">
        <f>IF(D80&gt;0,100*E80/D80,0)</f>
        <v>98.82892057026477</v>
      </c>
      <c r="G80" s="41"/>
      <c r="H80" s="125">
        <v>29.0465</v>
      </c>
      <c r="I80" s="126">
        <v>27.35585</v>
      </c>
      <c r="J80" s="126">
        <v>26.45585</v>
      </c>
      <c r="K80" s="42">
        <f>IF(I80&gt;0,100*J80/I80,0)</f>
        <v>96.71002728849588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</v>
      </c>
      <c r="D82" s="31">
        <v>1</v>
      </c>
      <c r="E82" s="31">
        <v>1</v>
      </c>
      <c r="F82" s="32"/>
      <c r="G82" s="32"/>
      <c r="H82" s="124">
        <v>0.025</v>
      </c>
      <c r="I82" s="124">
        <v>0.025</v>
      </c>
      <c r="J82" s="124">
        <v>0.025</v>
      </c>
      <c r="K82" s="33"/>
    </row>
    <row r="83" spans="1:11" s="34" customFormat="1" ht="11.25" customHeight="1">
      <c r="A83" s="36" t="s">
        <v>66</v>
      </c>
      <c r="B83" s="30"/>
      <c r="C83" s="31">
        <v>9</v>
      </c>
      <c r="D83" s="31">
        <v>9</v>
      </c>
      <c r="E83" s="31">
        <v>9</v>
      </c>
      <c r="F83" s="32"/>
      <c r="G83" s="32"/>
      <c r="H83" s="124">
        <v>0.024</v>
      </c>
      <c r="I83" s="124">
        <v>0.023</v>
      </c>
      <c r="J83" s="124">
        <v>0.023</v>
      </c>
      <c r="K83" s="33"/>
    </row>
    <row r="84" spans="1:11" s="43" customFormat="1" ht="11.25" customHeight="1">
      <c r="A84" s="37" t="s">
        <v>67</v>
      </c>
      <c r="B84" s="38"/>
      <c r="C84" s="39">
        <v>10</v>
      </c>
      <c r="D84" s="39">
        <v>10</v>
      </c>
      <c r="E84" s="39">
        <v>10</v>
      </c>
      <c r="F84" s="40">
        <f>IF(D84&gt;0,100*E84/D84,0)</f>
        <v>100</v>
      </c>
      <c r="G84" s="41"/>
      <c r="H84" s="125">
        <v>0.049</v>
      </c>
      <c r="I84" s="126">
        <v>0.048</v>
      </c>
      <c r="J84" s="126">
        <v>0.048</v>
      </c>
      <c r="K84" s="42">
        <f>IF(I84&gt;0,100*J84/I84,0)</f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15481</v>
      </c>
      <c r="D87" s="54">
        <v>16761</v>
      </c>
      <c r="E87" s="54">
        <v>15805</v>
      </c>
      <c r="F87" s="55">
        <f>IF(D87&gt;0,100*E87/D87,0)</f>
        <v>94.29628303800489</v>
      </c>
      <c r="G87" s="41"/>
      <c r="H87" s="129">
        <v>199.73450000000003</v>
      </c>
      <c r="I87" s="130">
        <v>221.19885</v>
      </c>
      <c r="J87" s="130">
        <v>211.82684999999998</v>
      </c>
      <c r="K87" s="55">
        <f>IF(I87&gt;0,100*J87/I87,0)</f>
        <v>95.76308828007016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view="pageBreakPreview" zoomScale="70" zoomScaleNormal="80" zoomScaleSheetLayoutView="70" zoomScalePageLayoutView="0" workbookViewId="0" topLeftCell="A22">
      <selection activeCell="Z82" sqref="Z82"/>
    </sheetView>
  </sheetViews>
  <sheetFormatPr defaultColWidth="8.7109375" defaultRowHeight="15"/>
  <cols>
    <col min="1" max="1" width="22.00390625" style="66" customWidth="1"/>
    <col min="2" max="2" width="0.9921875" style="66" customWidth="1"/>
    <col min="3" max="3" width="1.1484375" style="66" customWidth="1"/>
    <col min="4" max="4" width="6.421875" style="66" customWidth="1"/>
    <col min="5" max="6" width="9.421875" style="66" customWidth="1"/>
    <col min="7" max="7" width="9.57421875" style="66" customWidth="1"/>
    <col min="8" max="8" width="10.421875" style="66" customWidth="1"/>
    <col min="9" max="9" width="0.9921875" style="66" customWidth="1"/>
    <col min="10" max="10" width="6.421875" style="66" customWidth="1"/>
    <col min="11" max="13" width="9.421875" style="66" customWidth="1"/>
    <col min="14" max="14" width="10.421875" style="66" customWidth="1"/>
    <col min="15" max="15" width="22.00390625" style="66" customWidth="1"/>
    <col min="16" max="16" width="0.9921875" style="66" customWidth="1"/>
    <col min="17" max="17" width="1.1484375" style="66" customWidth="1"/>
    <col min="18" max="18" width="6.421875" style="66" customWidth="1"/>
    <col min="19" max="21" width="9.421875" style="66" customWidth="1"/>
    <col min="22" max="22" width="10.421875" style="66" customWidth="1"/>
    <col min="23" max="23" width="0.9921875" style="66" customWidth="1"/>
    <col min="24" max="24" width="6.421875" style="66" customWidth="1"/>
    <col min="25" max="27" width="9.421875" style="66" customWidth="1"/>
    <col min="28" max="28" width="10.421875" style="66" customWidth="1"/>
    <col min="29" max="16384" width="8.7109375" style="66" customWidth="1"/>
  </cols>
  <sheetData>
    <row r="1" spans="1:22" ht="9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9.75">
      <c r="A2" s="67" t="s">
        <v>111</v>
      </c>
      <c r="B2" s="68"/>
      <c r="C2" s="68"/>
      <c r="D2" s="68"/>
      <c r="E2" s="68"/>
      <c r="F2" s="68"/>
      <c r="G2" s="68"/>
      <c r="H2" s="68"/>
      <c r="J2" s="69" t="s">
        <v>112</v>
      </c>
      <c r="M2" s="69" t="s">
        <v>119</v>
      </c>
      <c r="O2" s="67" t="s">
        <v>111</v>
      </c>
      <c r="P2" s="68"/>
      <c r="Q2" s="68"/>
      <c r="R2" s="68"/>
      <c r="S2" s="68"/>
      <c r="T2" s="68"/>
      <c r="U2" s="68"/>
      <c r="V2" s="68"/>
      <c r="X2" s="69" t="s">
        <v>112</v>
      </c>
      <c r="AA2" s="69" t="s">
        <v>119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0.5" thickBot="1">
      <c r="A4" s="70"/>
      <c r="B4" s="71"/>
      <c r="C4" s="72"/>
      <c r="D4" s="189" t="s">
        <v>113</v>
      </c>
      <c r="E4" s="190"/>
      <c r="F4" s="190"/>
      <c r="G4" s="190"/>
      <c r="H4" s="191"/>
      <c r="J4" s="189" t="s">
        <v>114</v>
      </c>
      <c r="K4" s="190"/>
      <c r="L4" s="190"/>
      <c r="M4" s="190"/>
      <c r="N4" s="191"/>
      <c r="O4" s="70"/>
      <c r="P4" s="71"/>
      <c r="Q4" s="72"/>
      <c r="R4" s="189" t="s">
        <v>113</v>
      </c>
      <c r="S4" s="190"/>
      <c r="T4" s="190"/>
      <c r="U4" s="190"/>
      <c r="V4" s="191"/>
      <c r="X4" s="189" t="s">
        <v>114</v>
      </c>
      <c r="Y4" s="190"/>
      <c r="Z4" s="190"/>
      <c r="AA4" s="190"/>
      <c r="AB4" s="191"/>
    </row>
    <row r="5" spans="1:28" s="69" customFormat="1" ht="9.75">
      <c r="A5" s="73" t="s">
        <v>115</v>
      </c>
      <c r="B5" s="74"/>
      <c r="C5" s="72"/>
      <c r="D5" s="70"/>
      <c r="E5" s="75" t="s">
        <v>279</v>
      </c>
      <c r="F5" s="75" t="s">
        <v>116</v>
      </c>
      <c r="G5" s="75" t="s">
        <v>117</v>
      </c>
      <c r="H5" s="76">
        <f>G6</f>
        <v>2016</v>
      </c>
      <c r="J5" s="70"/>
      <c r="K5" s="75" t="s">
        <v>279</v>
      </c>
      <c r="L5" s="75" t="s">
        <v>116</v>
      </c>
      <c r="M5" s="75" t="s">
        <v>117</v>
      </c>
      <c r="N5" s="76">
        <f>M6</f>
        <v>2016</v>
      </c>
      <c r="O5" s="73" t="s">
        <v>115</v>
      </c>
      <c r="P5" s="74"/>
      <c r="Q5" s="72"/>
      <c r="R5" s="70"/>
      <c r="S5" s="75" t="s">
        <v>279</v>
      </c>
      <c r="T5" s="75" t="s">
        <v>116</v>
      </c>
      <c r="U5" s="75" t="s">
        <v>117</v>
      </c>
      <c r="V5" s="76">
        <f>U6</f>
        <v>2016</v>
      </c>
      <c r="X5" s="70"/>
      <c r="Y5" s="75" t="s">
        <v>279</v>
      </c>
      <c r="Z5" s="75" t="s">
        <v>116</v>
      </c>
      <c r="AA5" s="75" t="s">
        <v>117</v>
      </c>
      <c r="AB5" s="76">
        <f>AA6</f>
        <v>2016</v>
      </c>
    </row>
    <row r="6" spans="1:28" s="69" customFormat="1" ht="23.25" customHeight="1" thickBot="1">
      <c r="A6" s="77"/>
      <c r="B6" s="78"/>
      <c r="C6" s="79"/>
      <c r="D6" s="80" t="s">
        <v>118</v>
      </c>
      <c r="E6" s="81">
        <f>G6-2</f>
        <v>2014</v>
      </c>
      <c r="F6" s="81">
        <f>G6-1</f>
        <v>2015</v>
      </c>
      <c r="G6" s="81">
        <v>2016</v>
      </c>
      <c r="H6" s="82" t="str">
        <f>CONCATENATE(F6,"=100")</f>
        <v>2015=100</v>
      </c>
      <c r="I6" s="83"/>
      <c r="J6" s="80" t="s">
        <v>118</v>
      </c>
      <c r="K6" s="81">
        <f>M6-2</f>
        <v>2014</v>
      </c>
      <c r="L6" s="81">
        <f>M6-1</f>
        <v>2015</v>
      </c>
      <c r="M6" s="81">
        <v>2016</v>
      </c>
      <c r="N6" s="82" t="str">
        <f>CONCATENATE(L6,"=100")</f>
        <v>2015=100</v>
      </c>
      <c r="O6" s="77"/>
      <c r="P6" s="78"/>
      <c r="Q6" s="79"/>
      <c r="R6" s="80" t="s">
        <v>118</v>
      </c>
      <c r="S6" s="81">
        <f>U6-2</f>
        <v>2014</v>
      </c>
      <c r="T6" s="81">
        <f>U6-1</f>
        <v>2015</v>
      </c>
      <c r="U6" s="81">
        <v>2016</v>
      </c>
      <c r="V6" s="82" t="str">
        <f>CONCATENATE(T6,"=100")</f>
        <v>2015=100</v>
      </c>
      <c r="W6" s="83"/>
      <c r="X6" s="80" t="s">
        <v>118</v>
      </c>
      <c r="Y6" s="81">
        <f>AA6-2</f>
        <v>2014</v>
      </c>
      <c r="Z6" s="81">
        <f>AA6-1</f>
        <v>2015</v>
      </c>
      <c r="AA6" s="81">
        <v>2016</v>
      </c>
      <c r="AB6" s="82" t="str">
        <f>CONCATENATE(Z6,"=100")</f>
        <v>2015=100</v>
      </c>
    </row>
    <row r="7" spans="1:28" s="90" customFormat="1" ht="5.2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6" customHeight="1">
      <c r="A8" s="84"/>
      <c r="B8" s="84"/>
      <c r="C8" s="84"/>
      <c r="D8" s="85"/>
      <c r="E8" s="86"/>
      <c r="F8" s="86"/>
      <c r="G8" s="86"/>
      <c r="H8" s="86"/>
      <c r="I8" s="86"/>
      <c r="J8" s="86"/>
      <c r="K8" s="86"/>
      <c r="L8" s="86"/>
      <c r="M8" s="88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120</v>
      </c>
      <c r="B9" s="84"/>
      <c r="C9" s="84"/>
      <c r="D9" s="102"/>
      <c r="E9" s="86"/>
      <c r="F9" s="86"/>
      <c r="G9" s="86"/>
      <c r="H9" s="86">
        <f aca="true" t="shared" si="0" ref="H9:H21">IF(AND(F9&gt;0,G9&gt;0),G9*100/F9,"")</f>
      </c>
      <c r="I9" s="87"/>
      <c r="J9" s="103"/>
      <c r="K9" s="88"/>
      <c r="L9" s="88"/>
      <c r="M9" s="88"/>
      <c r="N9" s="88">
        <f aca="true" t="shared" si="1" ref="N9:N22">IF(AND(L9&gt;0,M9&gt;0),M9*100/L9,"")</f>
      </c>
      <c r="O9" s="84" t="s">
        <v>160</v>
      </c>
      <c r="P9" s="84"/>
      <c r="Q9" s="84"/>
      <c r="R9" s="102"/>
      <c r="S9" s="86"/>
      <c r="T9" s="86"/>
      <c r="U9" s="86"/>
      <c r="V9" s="86">
        <f aca="true" t="shared" si="2" ref="V9:V18">IF(AND(T9&gt;0,U9&gt;0),U9*100/T9,"")</f>
      </c>
      <c r="W9" s="87"/>
      <c r="X9" s="103"/>
      <c r="Y9" s="88"/>
      <c r="Z9" s="88"/>
      <c r="AA9" s="88"/>
      <c r="AB9" s="89">
        <f aca="true" t="shared" si="3" ref="AB9:AB18">IF(AND(Z9&gt;0,AA9&gt;0),AA9*100/Z9,"")</f>
      </c>
    </row>
    <row r="10" spans="1:28" s="90" customFormat="1" ht="11.25" customHeight="1">
      <c r="A10" s="84" t="s">
        <v>121</v>
      </c>
      <c r="B10" s="86"/>
      <c r="C10" s="86"/>
      <c r="D10" s="102">
        <v>2</v>
      </c>
      <c r="E10" s="93">
        <v>1874.542</v>
      </c>
      <c r="F10" s="93">
        <v>1817.1502250585306</v>
      </c>
      <c r="G10" s="93">
        <v>1807.8101000000001</v>
      </c>
      <c r="H10" s="93">
        <f t="shared" si="0"/>
        <v>99.48600149125097</v>
      </c>
      <c r="I10" s="88"/>
      <c r="J10" s="103"/>
      <c r="K10" s="89">
        <v>5647.301</v>
      </c>
      <c r="L10" s="89">
        <v>5426.503875563994</v>
      </c>
      <c r="M10" s="89"/>
      <c r="N10" s="88">
        <f t="shared" si="1"/>
      </c>
      <c r="O10" s="84" t="s">
        <v>183</v>
      </c>
      <c r="P10" s="86"/>
      <c r="Q10" s="86"/>
      <c r="R10" s="102">
        <v>1</v>
      </c>
      <c r="S10" s="93">
        <v>6.001</v>
      </c>
      <c r="T10" s="93">
        <v>5.604</v>
      </c>
      <c r="U10" s="93">
        <v>5.923</v>
      </c>
      <c r="V10" s="93">
        <f t="shared" si="2"/>
        <v>105.69236259814417</v>
      </c>
      <c r="W10" s="88"/>
      <c r="X10" s="103">
        <v>1</v>
      </c>
      <c r="Y10" s="89">
        <v>51.081</v>
      </c>
      <c r="Z10" s="89">
        <v>48.808705</v>
      </c>
      <c r="AA10" s="89">
        <v>52.756204999999994</v>
      </c>
      <c r="AB10" s="89">
        <f t="shared" si="3"/>
        <v>108.08769665165258</v>
      </c>
    </row>
    <row r="11" spans="1:28" s="90" customFormat="1" ht="11.25" customHeight="1">
      <c r="A11" s="84" t="s">
        <v>122</v>
      </c>
      <c r="B11" s="86"/>
      <c r="C11" s="86"/>
      <c r="D11" s="102">
        <v>2</v>
      </c>
      <c r="E11" s="93">
        <v>297.138</v>
      </c>
      <c r="F11" s="93">
        <v>349.281</v>
      </c>
      <c r="G11" s="93">
        <v>375.498</v>
      </c>
      <c r="H11" s="93">
        <f t="shared" si="0"/>
        <v>107.50599087840448</v>
      </c>
      <c r="I11" s="88"/>
      <c r="J11" s="103"/>
      <c r="K11" s="89">
        <v>825.453</v>
      </c>
      <c r="L11" s="89">
        <v>905.0375000000001</v>
      </c>
      <c r="M11" s="89"/>
      <c r="N11" s="88">
        <f t="shared" si="1"/>
      </c>
      <c r="O11" s="84" t="s">
        <v>284</v>
      </c>
      <c r="P11" s="86"/>
      <c r="Q11" s="86"/>
      <c r="R11" s="102">
        <v>8</v>
      </c>
      <c r="S11" s="93">
        <v>25.7</v>
      </c>
      <c r="T11" s="93">
        <v>30.8</v>
      </c>
      <c r="U11" s="93">
        <v>0</v>
      </c>
      <c r="V11" s="93">
        <f t="shared" si="2"/>
      </c>
      <c r="W11" s="88"/>
      <c r="X11" s="103">
        <v>12</v>
      </c>
      <c r="Y11" s="89">
        <v>6.42</v>
      </c>
      <c r="Z11" s="89">
        <v>7.379000000000001</v>
      </c>
      <c r="AA11" s="89">
        <v>0</v>
      </c>
      <c r="AB11" s="89">
        <f t="shared" si="3"/>
      </c>
    </row>
    <row r="12" spans="1:28" ht="11.25">
      <c r="A12" s="84" t="s">
        <v>123</v>
      </c>
      <c r="B12" s="86"/>
      <c r="C12" s="86"/>
      <c r="D12" s="102">
        <v>2</v>
      </c>
      <c r="E12" s="93">
        <v>2171.68</v>
      </c>
      <c r="F12" s="93">
        <v>2166.4312250585303</v>
      </c>
      <c r="G12" s="93">
        <v>2183.3081</v>
      </c>
      <c r="H12" s="93">
        <f t="shared" si="0"/>
        <v>100.77901734180433</v>
      </c>
      <c r="I12" s="88"/>
      <c r="J12" s="103"/>
      <c r="K12" s="89">
        <v>6472.754000000001</v>
      </c>
      <c r="L12" s="89">
        <v>6331.541375563997</v>
      </c>
      <c r="M12" s="89"/>
      <c r="N12" s="88">
        <f t="shared" si="1"/>
      </c>
      <c r="O12" s="84" t="s">
        <v>184</v>
      </c>
      <c r="P12" s="86"/>
      <c r="Q12" s="86"/>
      <c r="R12" s="102">
        <v>10</v>
      </c>
      <c r="S12" s="93">
        <v>2.465</v>
      </c>
      <c r="T12" s="93">
        <v>2.403</v>
      </c>
      <c r="U12" s="93">
        <v>2.394</v>
      </c>
      <c r="V12" s="93">
        <f t="shared" si="2"/>
        <v>99.62546816479401</v>
      </c>
      <c r="W12" s="88"/>
      <c r="X12" s="103">
        <v>1</v>
      </c>
      <c r="Y12" s="89">
        <v>69.619</v>
      </c>
      <c r="Z12" s="89">
        <v>68.52602</v>
      </c>
      <c r="AA12" s="89">
        <v>65.96401999999999</v>
      </c>
      <c r="AB12" s="89">
        <f t="shared" si="3"/>
        <v>96.26127418460898</v>
      </c>
    </row>
    <row r="13" spans="1:28" s="69" customFormat="1" ht="11.25">
      <c r="A13" s="84" t="s">
        <v>124</v>
      </c>
      <c r="B13" s="86"/>
      <c r="C13" s="86"/>
      <c r="D13" s="102">
        <v>2</v>
      </c>
      <c r="E13" s="93">
        <v>384.533</v>
      </c>
      <c r="F13" s="93">
        <v>334.21583000000004</v>
      </c>
      <c r="G13" s="93">
        <v>323.87675</v>
      </c>
      <c r="H13" s="93">
        <f t="shared" si="0"/>
        <v>96.90646610006473</v>
      </c>
      <c r="I13" s="88"/>
      <c r="J13" s="103"/>
      <c r="K13" s="89">
        <v>704.3220000000001</v>
      </c>
      <c r="L13" s="89">
        <v>706.257327</v>
      </c>
      <c r="M13" s="89"/>
      <c r="N13" s="88">
        <f t="shared" si="1"/>
      </c>
      <c r="O13" s="84" t="s">
        <v>185</v>
      </c>
      <c r="P13" s="86"/>
      <c r="Q13" s="86"/>
      <c r="R13" s="102"/>
      <c r="S13" s="93">
        <v>3.335</v>
      </c>
      <c r="T13" s="93">
        <v>3.712</v>
      </c>
      <c r="U13" s="93"/>
      <c r="V13" s="93"/>
      <c r="W13" s="88"/>
      <c r="X13" s="103"/>
      <c r="Y13" s="89">
        <v>63.364</v>
      </c>
      <c r="Z13" s="89">
        <v>70.7212</v>
      </c>
      <c r="AA13" s="89">
        <v>0</v>
      </c>
      <c r="AB13" s="89">
        <f t="shared" si="3"/>
      </c>
    </row>
    <row r="14" spans="1:28" s="69" customFormat="1" ht="12" customHeight="1">
      <c r="A14" s="84" t="s">
        <v>125</v>
      </c>
      <c r="B14" s="86"/>
      <c r="C14" s="86"/>
      <c r="D14" s="102">
        <v>2</v>
      </c>
      <c r="E14" s="93">
        <v>2407.693</v>
      </c>
      <c r="F14" s="93">
        <v>2266.7069670252813</v>
      </c>
      <c r="G14" s="93">
        <v>2335.8911000000003</v>
      </c>
      <c r="H14" s="93">
        <f t="shared" si="0"/>
        <v>103.0521868940789</v>
      </c>
      <c r="I14" s="88"/>
      <c r="J14" s="103"/>
      <c r="K14" s="89">
        <v>6278.967</v>
      </c>
      <c r="L14" s="89">
        <v>5696.502275000001</v>
      </c>
      <c r="M14" s="89"/>
      <c r="N14" s="88">
        <f t="shared" si="1"/>
      </c>
      <c r="O14" s="84" t="s">
        <v>285</v>
      </c>
      <c r="P14" s="86"/>
      <c r="Q14" s="86"/>
      <c r="R14" s="102">
        <v>2</v>
      </c>
      <c r="S14" s="93">
        <v>48.171</v>
      </c>
      <c r="T14" s="93">
        <v>45.291</v>
      </c>
      <c r="U14" s="93">
        <v>46.338</v>
      </c>
      <c r="V14" s="93">
        <f t="shared" si="2"/>
        <v>102.3117175597801</v>
      </c>
      <c r="W14" s="88"/>
      <c r="X14" s="103">
        <v>12</v>
      </c>
      <c r="Y14" s="89">
        <v>134.317</v>
      </c>
      <c r="Z14" s="89">
        <v>121.815</v>
      </c>
      <c r="AA14" s="89">
        <v>127.50999999999999</v>
      </c>
      <c r="AB14" s="89">
        <f t="shared" si="3"/>
        <v>104.67512211139844</v>
      </c>
    </row>
    <row r="15" spans="1:28" s="69" customFormat="1" ht="11.25">
      <c r="A15" s="84" t="s">
        <v>126</v>
      </c>
      <c r="B15" s="86"/>
      <c r="C15" s="86"/>
      <c r="D15" s="102">
        <v>2</v>
      </c>
      <c r="E15" s="93">
        <v>2792.226</v>
      </c>
      <c r="F15" s="93">
        <v>2600.9227970252814</v>
      </c>
      <c r="G15" s="93">
        <v>2659.76785</v>
      </c>
      <c r="H15" s="93">
        <f t="shared" si="0"/>
        <v>102.26246826864761</v>
      </c>
      <c r="I15" s="88"/>
      <c r="J15" s="103"/>
      <c r="K15" s="89">
        <v>6983.289</v>
      </c>
      <c r="L15" s="89">
        <v>6402.759602000002</v>
      </c>
      <c r="M15" s="89"/>
      <c r="N15" s="88">
        <f t="shared" si="1"/>
      </c>
      <c r="O15" s="84" t="s">
        <v>286</v>
      </c>
      <c r="P15" s="86"/>
      <c r="Q15" s="86"/>
      <c r="R15" s="102">
        <v>1</v>
      </c>
      <c r="S15" s="93">
        <v>10.321</v>
      </c>
      <c r="T15" s="93">
        <v>9.65</v>
      </c>
      <c r="U15" s="93">
        <v>10.2</v>
      </c>
      <c r="V15" s="93">
        <f t="shared" si="2"/>
        <v>105.69948186528495</v>
      </c>
      <c r="W15" s="88"/>
      <c r="X15" s="103">
        <v>2</v>
      </c>
      <c r="Y15" s="89">
        <v>15.542000000000003</v>
      </c>
      <c r="Z15" s="89">
        <v>15.63</v>
      </c>
      <c r="AA15" s="89">
        <v>15.405000000000001</v>
      </c>
      <c r="AB15" s="89">
        <f t="shared" si="3"/>
        <v>98.56046065259116</v>
      </c>
    </row>
    <row r="16" spans="1:28" s="69" customFormat="1" ht="11.25">
      <c r="A16" s="84" t="s">
        <v>127</v>
      </c>
      <c r="B16" s="86"/>
      <c r="C16" s="86"/>
      <c r="D16" s="102">
        <v>2</v>
      </c>
      <c r="E16" s="93">
        <v>430.419</v>
      </c>
      <c r="F16" s="93">
        <v>492.37207064693825</v>
      </c>
      <c r="G16" s="93">
        <v>471.294</v>
      </c>
      <c r="H16" s="93">
        <f t="shared" si="0"/>
        <v>95.71907670976476</v>
      </c>
      <c r="I16" s="88"/>
      <c r="J16" s="103"/>
      <c r="K16" s="89">
        <v>649.1940000000001</v>
      </c>
      <c r="L16" s="89">
        <v>779.4589702640434</v>
      </c>
      <c r="M16" s="89"/>
      <c r="N16" s="88">
        <f t="shared" si="1"/>
      </c>
      <c r="O16" s="84" t="s">
        <v>186</v>
      </c>
      <c r="P16" s="86"/>
      <c r="Q16" s="86"/>
      <c r="R16" s="102">
        <v>2</v>
      </c>
      <c r="S16" s="93">
        <v>26.612</v>
      </c>
      <c r="T16" s="93">
        <v>26.163</v>
      </c>
      <c r="U16" s="93">
        <v>0</v>
      </c>
      <c r="V16" s="93">
        <f t="shared" si="2"/>
      </c>
      <c r="W16" s="88"/>
      <c r="X16" s="103">
        <v>1</v>
      </c>
      <c r="Y16" s="89">
        <v>445.884</v>
      </c>
      <c r="Z16" s="89">
        <v>423.0213</v>
      </c>
      <c r="AA16" s="89">
        <v>0</v>
      </c>
      <c r="AB16" s="89">
        <f t="shared" si="3"/>
      </c>
    </row>
    <row r="17" spans="1:28" s="69" customFormat="1" ht="12" customHeight="1">
      <c r="A17" s="84" t="s">
        <v>128</v>
      </c>
      <c r="B17" s="86"/>
      <c r="C17" s="86"/>
      <c r="D17" s="102">
        <v>2</v>
      </c>
      <c r="E17" s="93">
        <v>134.563</v>
      </c>
      <c r="F17" s="93">
        <v>146.62108900464438</v>
      </c>
      <c r="G17" s="93">
        <v>154.919</v>
      </c>
      <c r="H17" s="93">
        <f t="shared" si="0"/>
        <v>105.65942529255992</v>
      </c>
      <c r="I17" s="88"/>
      <c r="J17" s="103"/>
      <c r="K17" s="89">
        <v>233.54199999999997</v>
      </c>
      <c r="L17" s="89">
        <v>279.42402611157655</v>
      </c>
      <c r="M17" s="89"/>
      <c r="N17" s="88">
        <f t="shared" si="1"/>
      </c>
      <c r="O17" s="84" t="s">
        <v>187</v>
      </c>
      <c r="P17" s="86"/>
      <c r="Q17" s="86"/>
      <c r="R17" s="102">
        <v>9</v>
      </c>
      <c r="S17" s="93">
        <v>1.73</v>
      </c>
      <c r="T17" s="93">
        <v>1.61</v>
      </c>
      <c r="U17" s="93">
        <v>1.698</v>
      </c>
      <c r="V17" s="93">
        <f t="shared" si="2"/>
        <v>105.46583850931675</v>
      </c>
      <c r="W17" s="88"/>
      <c r="X17" s="103">
        <v>12</v>
      </c>
      <c r="Y17" s="89">
        <v>91.656</v>
      </c>
      <c r="Z17" s="89">
        <v>83.46000000000001</v>
      </c>
      <c r="AA17" s="89">
        <v>92.98400000000001</v>
      </c>
      <c r="AB17" s="89">
        <f t="shared" si="3"/>
        <v>111.41145458902469</v>
      </c>
    </row>
    <row r="18" spans="1:28" s="90" customFormat="1" ht="11.25" customHeight="1">
      <c r="A18" s="84" t="s">
        <v>129</v>
      </c>
      <c r="B18" s="86"/>
      <c r="C18" s="86"/>
      <c r="D18" s="102">
        <v>2</v>
      </c>
      <c r="E18" s="93">
        <v>195.684</v>
      </c>
      <c r="F18" s="93">
        <v>211.198</v>
      </c>
      <c r="G18" s="93">
        <v>212.377</v>
      </c>
      <c r="H18" s="93">
        <f t="shared" si="0"/>
        <v>100.55824392276442</v>
      </c>
      <c r="I18" s="88"/>
      <c r="J18" s="103"/>
      <c r="K18" s="89">
        <v>449.6762</v>
      </c>
      <c r="L18" s="89">
        <v>439.808936</v>
      </c>
      <c r="M18" s="89"/>
      <c r="N18" s="88">
        <f t="shared" si="1"/>
      </c>
      <c r="O18" s="84" t="s">
        <v>188</v>
      </c>
      <c r="P18" s="86"/>
      <c r="Q18" s="86"/>
      <c r="R18" s="102">
        <v>12</v>
      </c>
      <c r="S18" s="93">
        <v>8.921</v>
      </c>
      <c r="T18" s="93">
        <v>9.043</v>
      </c>
      <c r="U18" s="93">
        <v>8.994</v>
      </c>
      <c r="V18" s="93">
        <f t="shared" si="2"/>
        <v>99.45814442109919</v>
      </c>
      <c r="W18" s="88"/>
      <c r="X18" s="103">
        <v>6</v>
      </c>
      <c r="Y18" s="89">
        <v>778.571</v>
      </c>
      <c r="Z18" s="89">
        <v>764.3603099999998</v>
      </c>
      <c r="AA18" s="89">
        <v>0</v>
      </c>
      <c r="AB18" s="89">
        <f t="shared" si="3"/>
      </c>
    </row>
    <row r="19" spans="1:28" s="90" customFormat="1" ht="11.25" customHeight="1">
      <c r="A19" s="84" t="s">
        <v>280</v>
      </c>
      <c r="B19" s="86"/>
      <c r="C19" s="86"/>
      <c r="D19" s="102"/>
      <c r="E19" s="93">
        <f>E12+E15+E16+E17+E18</f>
        <v>5724.572</v>
      </c>
      <c r="F19" s="93">
        <f>F12+F15+F16+F17+F18</f>
        <v>5617.545181735394</v>
      </c>
      <c r="G19" s="93">
        <f>G12+G15+G16+G17+G18</f>
        <v>5681.6659500000005</v>
      </c>
      <c r="H19" s="93">
        <f t="shared" si="0"/>
        <v>101.14143751746022</v>
      </c>
      <c r="I19" s="88"/>
      <c r="J19" s="103"/>
      <c r="K19" s="93">
        <f>K12+K15+K16+K17+K18</f>
        <v>14788.4552</v>
      </c>
      <c r="L19" s="93">
        <f>L12+L15+L16+L17+L18</f>
        <v>14232.99290993962</v>
      </c>
      <c r="M19" s="89"/>
      <c r="N19" s="88"/>
      <c r="O19" s="84" t="s">
        <v>287</v>
      </c>
      <c r="P19" s="86"/>
      <c r="Q19" s="86"/>
      <c r="R19" s="102">
        <v>6</v>
      </c>
      <c r="S19" s="93">
        <v>4.6</v>
      </c>
      <c r="T19" s="93">
        <v>5.4</v>
      </c>
      <c r="U19" s="93">
        <v>0</v>
      </c>
      <c r="V19" s="93">
        <f>IF(AND(T19&gt;0,U19&gt;0),U19*100/T19,"")</f>
      </c>
      <c r="W19" s="88"/>
      <c r="X19" s="103">
        <v>11</v>
      </c>
      <c r="Y19" s="89">
        <v>0.507</v>
      </c>
      <c r="Z19" s="89">
        <v>0.611</v>
      </c>
      <c r="AA19" s="89">
        <v>0</v>
      </c>
      <c r="AB19" s="89">
        <f>IF(AND(Z19&gt;0,AA19&gt;0),AA19*100/Z19,"")</f>
      </c>
    </row>
    <row r="20" spans="1:28" s="90" customFormat="1" ht="11.25" customHeight="1">
      <c r="A20" s="84" t="s">
        <v>130</v>
      </c>
      <c r="B20" s="86"/>
      <c r="C20" s="86"/>
      <c r="D20" s="102">
        <v>1</v>
      </c>
      <c r="E20" s="93">
        <v>421.605</v>
      </c>
      <c r="F20" s="93">
        <v>392.003</v>
      </c>
      <c r="G20" s="93">
        <v>0</v>
      </c>
      <c r="H20" s="93">
        <f t="shared" si="0"/>
      </c>
      <c r="I20" s="88"/>
      <c r="J20" s="103">
        <v>1</v>
      </c>
      <c r="K20" s="89">
        <v>4811.496000000001</v>
      </c>
      <c r="L20" s="89">
        <v>5113.167669999999</v>
      </c>
      <c r="M20" s="89">
        <v>0</v>
      </c>
      <c r="N20" s="88">
        <f t="shared" si="1"/>
      </c>
      <c r="O20" s="84" t="s">
        <v>189</v>
      </c>
      <c r="P20" s="86"/>
      <c r="Q20" s="86"/>
      <c r="R20" s="102">
        <v>1</v>
      </c>
      <c r="S20" s="93">
        <v>3.423</v>
      </c>
      <c r="T20" s="93">
        <v>3.352</v>
      </c>
      <c r="U20" s="93">
        <v>3.88</v>
      </c>
      <c r="V20" s="93">
        <f>IF(AND(T20&gt;0,U20&gt;0),U20*100/T20,"")</f>
        <v>115.75178997613365</v>
      </c>
      <c r="W20" s="88"/>
      <c r="X20" s="103">
        <v>1</v>
      </c>
      <c r="Y20" s="89">
        <v>208.821</v>
      </c>
      <c r="Z20" s="89">
        <v>246.476019</v>
      </c>
      <c r="AA20" s="89">
        <v>245.63401900000002</v>
      </c>
      <c r="AB20" s="89">
        <f>IF(AND(Z20&gt;0,AA20&gt;0),AA20*100/Z20,"")</f>
        <v>99.6583846155029</v>
      </c>
    </row>
    <row r="21" spans="1:28" s="90" customFormat="1" ht="11.25" customHeight="1">
      <c r="A21" s="84" t="s">
        <v>131</v>
      </c>
      <c r="B21" s="86"/>
      <c r="C21" s="86"/>
      <c r="D21" s="102">
        <v>12</v>
      </c>
      <c r="E21" s="93">
        <v>7.298</v>
      </c>
      <c r="F21" s="93">
        <v>8.429</v>
      </c>
      <c r="G21" s="93">
        <v>0</v>
      </c>
      <c r="H21" s="93">
        <f t="shared" si="0"/>
      </c>
      <c r="I21" s="88"/>
      <c r="J21" s="103">
        <v>12</v>
      </c>
      <c r="K21" s="89">
        <v>45.76299999999999</v>
      </c>
      <c r="L21" s="89">
        <v>54.353547000000006</v>
      </c>
      <c r="M21" s="89">
        <v>0</v>
      </c>
      <c r="N21" s="88">
        <f t="shared" si="1"/>
      </c>
      <c r="O21" s="84" t="s">
        <v>190</v>
      </c>
      <c r="P21" s="86"/>
      <c r="Q21" s="86"/>
      <c r="R21" s="102">
        <v>5</v>
      </c>
      <c r="S21" s="93">
        <v>2.402</v>
      </c>
      <c r="T21" s="93">
        <v>2.474</v>
      </c>
      <c r="U21" s="93">
        <v>0</v>
      </c>
      <c r="V21" s="93">
        <f>IF(AND(T21&gt;0,U21&gt;0),U21*100/T21,"")</f>
      </c>
      <c r="W21" s="88"/>
      <c r="X21" s="103">
        <v>11</v>
      </c>
      <c r="Y21" s="89">
        <v>65.668</v>
      </c>
      <c r="Z21" s="89">
        <v>71.152</v>
      </c>
      <c r="AA21" s="89">
        <v>0</v>
      </c>
      <c r="AB21" s="89">
        <f>IF(AND(Z21&gt;0,AA21&gt;0),AA21*100/Z21,"")</f>
      </c>
    </row>
    <row r="22" spans="1:28" s="90" customFormat="1" ht="11.25" customHeight="1">
      <c r="A22" s="84" t="s">
        <v>132</v>
      </c>
      <c r="B22" s="86"/>
      <c r="C22" s="86"/>
      <c r="D22" s="102"/>
      <c r="E22" s="93">
        <v>110.419</v>
      </c>
      <c r="F22" s="93">
        <v>109.484</v>
      </c>
      <c r="G22" s="93"/>
      <c r="H22" s="93"/>
      <c r="I22" s="88"/>
      <c r="J22" s="103">
        <v>11</v>
      </c>
      <c r="K22" s="89">
        <v>861.103</v>
      </c>
      <c r="L22" s="89">
        <v>842.5070000000001</v>
      </c>
      <c r="M22" s="89">
        <v>0</v>
      </c>
      <c r="N22" s="88">
        <f t="shared" si="1"/>
      </c>
      <c r="O22" s="84" t="s">
        <v>191</v>
      </c>
      <c r="P22" s="86"/>
      <c r="Q22" s="86"/>
      <c r="R22" s="102"/>
      <c r="S22" s="93">
        <v>10.102</v>
      </c>
      <c r="T22" s="93">
        <v>10.331</v>
      </c>
      <c r="U22" s="93"/>
      <c r="V22" s="93"/>
      <c r="W22" s="88"/>
      <c r="X22" s="103"/>
      <c r="Y22" s="89">
        <v>464.4960000000001</v>
      </c>
      <c r="Z22" s="89">
        <v>539.022953</v>
      </c>
      <c r="AA22" s="89"/>
      <c r="AB22" s="89"/>
    </row>
    <row r="23" spans="1:28" s="90" customFormat="1" ht="11.25" customHeight="1">
      <c r="A23" s="84"/>
      <c r="B23" s="86"/>
      <c r="C23" s="86"/>
      <c r="D23" s="102"/>
      <c r="E23" s="93"/>
      <c r="F23" s="93"/>
      <c r="G23" s="93"/>
      <c r="H23" s="93"/>
      <c r="I23" s="88"/>
      <c r="J23" s="103"/>
      <c r="K23" s="89"/>
      <c r="L23" s="89"/>
      <c r="M23" s="89"/>
      <c r="N23" s="88"/>
      <c r="O23" s="84" t="s">
        <v>192</v>
      </c>
      <c r="P23" s="86"/>
      <c r="Q23" s="86"/>
      <c r="R23" s="102"/>
      <c r="S23" s="93">
        <v>6.926</v>
      </c>
      <c r="T23" s="93">
        <v>6.693</v>
      </c>
      <c r="U23" s="93"/>
      <c r="V23" s="93"/>
      <c r="W23" s="88"/>
      <c r="X23" s="103"/>
      <c r="Y23" s="89">
        <v>376.952</v>
      </c>
      <c r="Z23" s="89">
        <v>403.519</v>
      </c>
      <c r="AA23" s="89"/>
      <c r="AB23" s="89"/>
    </row>
    <row r="24" spans="1:28" s="90" customFormat="1" ht="11.25" customHeight="1">
      <c r="A24" s="84" t="s">
        <v>133</v>
      </c>
      <c r="B24" s="86"/>
      <c r="C24" s="86"/>
      <c r="D24" s="102"/>
      <c r="E24" s="93"/>
      <c r="F24" s="93"/>
      <c r="G24" s="93"/>
      <c r="H24" s="93"/>
      <c r="I24" s="88"/>
      <c r="J24" s="103"/>
      <c r="K24" s="89"/>
      <c r="L24" s="89"/>
      <c r="M24" s="89"/>
      <c r="N24" s="88"/>
      <c r="O24" s="84" t="s">
        <v>193</v>
      </c>
      <c r="P24" s="86"/>
      <c r="Q24" s="86"/>
      <c r="R24" s="102">
        <v>9</v>
      </c>
      <c r="S24" s="93">
        <v>6.965</v>
      </c>
      <c r="T24" s="93">
        <v>6.943195177867483</v>
      </c>
      <c r="U24" s="93">
        <v>7.015318680715993</v>
      </c>
      <c r="V24" s="93">
        <f>IF(AND(T24&gt;0,U24&gt;0),U24*100/T24,"")</f>
        <v>101.03876530906714</v>
      </c>
      <c r="W24" s="88"/>
      <c r="X24" s="103">
        <v>12</v>
      </c>
      <c r="Y24" s="89">
        <v>85.67900000000003</v>
      </c>
      <c r="Z24" s="89">
        <v>80.90800000000002</v>
      </c>
      <c r="AA24" s="89">
        <v>81.39505263157896</v>
      </c>
      <c r="AB24" s="89">
        <f>IF(AND(Z24&gt;0,AA24&gt;0),AA24*100/Z24,"")</f>
        <v>100.60198327925416</v>
      </c>
    </row>
    <row r="25" spans="1:28" s="90" customFormat="1" ht="11.25" customHeight="1">
      <c r="A25" s="84" t="s">
        <v>134</v>
      </c>
      <c r="B25" s="86"/>
      <c r="C25" s="86"/>
      <c r="D25" s="102">
        <v>11</v>
      </c>
      <c r="E25" s="93">
        <v>7.737</v>
      </c>
      <c r="F25" s="93">
        <v>8.934</v>
      </c>
      <c r="G25" s="93">
        <v>0</v>
      </c>
      <c r="H25" s="93">
        <f aca="true" t="shared" si="4" ref="H25:H32">IF(AND(F25&gt;0,G25&gt;0),G25*100/F25,"")</f>
      </c>
      <c r="I25" s="88"/>
      <c r="J25" s="103">
        <v>11</v>
      </c>
      <c r="K25" s="89">
        <v>12.629</v>
      </c>
      <c r="L25" s="89">
        <v>18.178664999999995</v>
      </c>
      <c r="M25" s="89">
        <v>0</v>
      </c>
      <c r="N25" s="88">
        <f aca="true" t="shared" si="5" ref="N25:N32">IF(AND(L25&gt;0,M25&gt;0),M25*100/L25,"")</f>
      </c>
      <c r="O25" s="84" t="s">
        <v>288</v>
      </c>
      <c r="P25" s="86"/>
      <c r="Q25" s="86"/>
      <c r="R25" s="102">
        <v>10</v>
      </c>
      <c r="S25" s="93">
        <v>25.6</v>
      </c>
      <c r="T25" s="93">
        <v>24.5</v>
      </c>
      <c r="U25" s="93">
        <v>24</v>
      </c>
      <c r="V25" s="93">
        <f>IF(AND(T25&gt;0,U25&gt;0),U25*100/T25,"")</f>
        <v>97.95918367346938</v>
      </c>
      <c r="W25" s="88"/>
      <c r="X25" s="103">
        <v>12</v>
      </c>
      <c r="Y25" s="89">
        <v>4.558999999999999</v>
      </c>
      <c r="Z25" s="89">
        <v>4.702999999999999</v>
      </c>
      <c r="AA25" s="89">
        <v>4.087</v>
      </c>
      <c r="AB25" s="89">
        <f>IF(AND(Z25&gt;0,AA25&gt;0),AA25*100/Z25,"")</f>
        <v>86.90197746119499</v>
      </c>
    </row>
    <row r="26" spans="1:28" s="90" customFormat="1" ht="11.25" customHeight="1">
      <c r="A26" s="84" t="s">
        <v>135</v>
      </c>
      <c r="B26" s="86"/>
      <c r="C26" s="86"/>
      <c r="D26" s="102">
        <v>2</v>
      </c>
      <c r="E26" s="93">
        <v>23.22</v>
      </c>
      <c r="F26" s="93">
        <v>50.312</v>
      </c>
      <c r="G26" s="93">
        <v>53.787</v>
      </c>
      <c r="H26" s="93">
        <f t="shared" si="4"/>
        <v>106.90690093814597</v>
      </c>
      <c r="I26" s="88"/>
      <c r="J26" s="103">
        <v>8</v>
      </c>
      <c r="K26" s="89">
        <v>39.03999999999999</v>
      </c>
      <c r="L26" s="89">
        <v>62.403000000000006</v>
      </c>
      <c r="M26" s="89">
        <v>0</v>
      </c>
      <c r="N26" s="88">
        <f t="shared" si="5"/>
      </c>
      <c r="O26" s="84" t="s">
        <v>194</v>
      </c>
      <c r="P26" s="86"/>
      <c r="Q26" s="86"/>
      <c r="R26" s="102">
        <v>11</v>
      </c>
      <c r="S26" s="93">
        <v>2.912</v>
      </c>
      <c r="T26" s="93">
        <v>2.842</v>
      </c>
      <c r="U26" s="93">
        <v>2.714</v>
      </c>
      <c r="V26" s="93">
        <f>IF(AND(T26&gt;0,U26&gt;0),U26*100/T26,"")</f>
        <v>95.49612948627725</v>
      </c>
      <c r="W26" s="88"/>
      <c r="X26" s="103">
        <v>12</v>
      </c>
      <c r="Y26" s="89">
        <v>91.40100000000001</v>
      </c>
      <c r="Z26" s="89">
        <v>86.08199999999998</v>
      </c>
      <c r="AA26" s="89">
        <v>81.26399999999997</v>
      </c>
      <c r="AB26" s="89">
        <f>IF(AND(Z26&gt;0,AA26&gt;0),AA26*100/Z26,"")</f>
        <v>94.40301108245625</v>
      </c>
    </row>
    <row r="27" spans="1:28" s="90" customFormat="1" ht="11.25" customHeight="1">
      <c r="A27" s="84" t="s">
        <v>136</v>
      </c>
      <c r="B27" s="86"/>
      <c r="C27" s="86"/>
      <c r="D27" s="102"/>
      <c r="E27" s="93">
        <v>31.35</v>
      </c>
      <c r="F27" s="93">
        <v>30.713</v>
      </c>
      <c r="G27" s="93"/>
      <c r="H27" s="93"/>
      <c r="I27" s="88"/>
      <c r="J27" s="103">
        <v>8</v>
      </c>
      <c r="K27" s="89">
        <v>23.905749999999998</v>
      </c>
      <c r="L27" s="89">
        <v>20.055</v>
      </c>
      <c r="M27" s="89">
        <v>0</v>
      </c>
      <c r="N27" s="88">
        <f t="shared" si="5"/>
      </c>
      <c r="O27" s="84"/>
      <c r="P27" s="86"/>
      <c r="Q27" s="86"/>
      <c r="R27" s="102"/>
      <c r="S27" s="93"/>
      <c r="T27" s="93"/>
      <c r="U27" s="93"/>
      <c r="V27" s="93"/>
      <c r="W27" s="88"/>
      <c r="X27" s="103"/>
      <c r="Y27" s="89"/>
      <c r="Z27" s="89"/>
      <c r="AA27" s="89"/>
      <c r="AB27" s="89"/>
    </row>
    <row r="28" spans="1:28" s="90" customFormat="1" ht="11.25" customHeight="1">
      <c r="A28" s="84" t="s">
        <v>137</v>
      </c>
      <c r="B28" s="86"/>
      <c r="C28" s="86"/>
      <c r="D28" s="102"/>
      <c r="E28" s="93">
        <v>38.61</v>
      </c>
      <c r="F28" s="93">
        <v>38.130379999999995</v>
      </c>
      <c r="G28" s="93"/>
      <c r="H28" s="93"/>
      <c r="I28" s="88"/>
      <c r="J28" s="103">
        <v>8</v>
      </c>
      <c r="K28" s="89">
        <v>33.954</v>
      </c>
      <c r="L28" s="89">
        <v>27.6537116</v>
      </c>
      <c r="M28" s="89">
        <v>0</v>
      </c>
      <c r="N28" s="88">
        <f t="shared" si="5"/>
      </c>
      <c r="O28" s="84" t="s">
        <v>195</v>
      </c>
      <c r="P28" s="86"/>
      <c r="Q28" s="86"/>
      <c r="R28" s="102"/>
      <c r="S28" s="93"/>
      <c r="T28" s="93"/>
      <c r="U28" s="93"/>
      <c r="V28" s="93"/>
      <c r="W28" s="88"/>
      <c r="X28" s="103"/>
      <c r="Y28" s="89"/>
      <c r="Z28" s="89"/>
      <c r="AA28" s="89"/>
      <c r="AB28" s="89"/>
    </row>
    <row r="29" spans="1:28" s="90" customFormat="1" ht="12" customHeight="1">
      <c r="A29" s="84" t="s">
        <v>138</v>
      </c>
      <c r="B29" s="86"/>
      <c r="C29" s="86"/>
      <c r="D29" s="102">
        <v>11</v>
      </c>
      <c r="E29" s="93">
        <v>139.386</v>
      </c>
      <c r="F29" s="93">
        <v>164.11247</v>
      </c>
      <c r="G29" s="93">
        <v>153.641</v>
      </c>
      <c r="H29" s="93">
        <f t="shared" si="4"/>
        <v>93.61933313172362</v>
      </c>
      <c r="I29" s="88"/>
      <c r="J29" s="103">
        <v>8</v>
      </c>
      <c r="K29" s="89">
        <v>141.85500000000002</v>
      </c>
      <c r="L29" s="89">
        <v>192.642</v>
      </c>
      <c r="M29" s="89">
        <v>0</v>
      </c>
      <c r="N29" s="88">
        <f t="shared" si="5"/>
      </c>
      <c r="O29" s="84" t="s">
        <v>196</v>
      </c>
      <c r="P29" s="86"/>
      <c r="Q29" s="86"/>
      <c r="R29" s="102">
        <v>0</v>
      </c>
      <c r="S29" s="93">
        <v>0</v>
      </c>
      <c r="T29" s="93">
        <v>0</v>
      </c>
      <c r="U29" s="93">
        <v>0</v>
      </c>
      <c r="V29" s="93">
        <f aca="true" t="shared" si="6" ref="V29:V34">IF(AND(T29&gt;0,U29&gt;0),U29*100/T29,"")</f>
      </c>
      <c r="W29" s="88"/>
      <c r="X29" s="103">
        <v>2</v>
      </c>
      <c r="Y29" s="89">
        <v>3483.5869999999995</v>
      </c>
      <c r="Z29" s="89">
        <v>2919.518</v>
      </c>
      <c r="AA29" s="89">
        <v>0</v>
      </c>
      <c r="AB29" s="89">
        <f aca="true" t="shared" si="7" ref="AB29:AB34">IF(AND(Z29&gt;0,AA29&gt;0),AA29*100/Z29,"")</f>
      </c>
    </row>
    <row r="30" spans="1:28" s="90" customFormat="1" ht="11.25" customHeight="1">
      <c r="A30" s="84" t="s">
        <v>139</v>
      </c>
      <c r="B30" s="86"/>
      <c r="C30" s="86"/>
      <c r="D30" s="102">
        <v>2</v>
      </c>
      <c r="E30" s="93">
        <v>94.69</v>
      </c>
      <c r="F30" s="93">
        <v>100.489</v>
      </c>
      <c r="G30" s="93">
        <v>102.57935</v>
      </c>
      <c r="H30" s="93">
        <f t="shared" si="4"/>
        <v>102.08017792992268</v>
      </c>
      <c r="I30" s="88"/>
      <c r="J30" s="103">
        <v>8</v>
      </c>
      <c r="K30" s="89">
        <v>79.04299999999998</v>
      </c>
      <c r="L30" s="89">
        <v>87.764</v>
      </c>
      <c r="M30" s="89">
        <v>0</v>
      </c>
      <c r="N30" s="88">
        <f t="shared" si="5"/>
      </c>
      <c r="O30" s="84" t="s">
        <v>289</v>
      </c>
      <c r="P30" s="86"/>
      <c r="Q30" s="86"/>
      <c r="R30" s="102">
        <v>0</v>
      </c>
      <c r="S30" s="93">
        <v>0</v>
      </c>
      <c r="T30" s="93">
        <v>0</v>
      </c>
      <c r="U30" s="93">
        <v>0</v>
      </c>
      <c r="V30" s="93">
        <f t="shared" si="6"/>
      </c>
      <c r="W30" s="88"/>
      <c r="X30" s="103">
        <v>2</v>
      </c>
      <c r="Y30" s="89">
        <v>1088.982</v>
      </c>
      <c r="Z30" s="89">
        <v>744.833</v>
      </c>
      <c r="AA30" s="89">
        <v>0</v>
      </c>
      <c r="AB30" s="89">
        <f t="shared" si="7"/>
      </c>
    </row>
    <row r="31" spans="1:28" s="90" customFormat="1" ht="11.25" customHeight="1">
      <c r="A31" s="84" t="s">
        <v>140</v>
      </c>
      <c r="B31" s="86"/>
      <c r="C31" s="86"/>
      <c r="D31" s="102">
        <v>11</v>
      </c>
      <c r="E31" s="93">
        <v>4.706</v>
      </c>
      <c r="F31" s="93">
        <v>3.38</v>
      </c>
      <c r="G31" s="93">
        <v>2.787</v>
      </c>
      <c r="H31" s="93">
        <f t="shared" si="4"/>
        <v>82.45562130177515</v>
      </c>
      <c r="I31" s="88"/>
      <c r="J31" s="103">
        <v>8</v>
      </c>
      <c r="K31" s="89">
        <v>2.9629999999999996</v>
      </c>
      <c r="L31" s="89">
        <v>2.379</v>
      </c>
      <c r="M31" s="89">
        <v>0</v>
      </c>
      <c r="N31" s="88">
        <f t="shared" si="5"/>
      </c>
      <c r="O31" s="84" t="s">
        <v>290</v>
      </c>
      <c r="P31" s="86"/>
      <c r="Q31" s="86"/>
      <c r="R31" s="102">
        <v>0</v>
      </c>
      <c r="S31" s="93">
        <v>0</v>
      </c>
      <c r="T31" s="93">
        <v>0</v>
      </c>
      <c r="U31" s="93">
        <v>0</v>
      </c>
      <c r="V31" s="93">
        <f t="shared" si="6"/>
      </c>
      <c r="W31" s="88"/>
      <c r="X31" s="103">
        <v>2</v>
      </c>
      <c r="Y31" s="89">
        <v>77.931</v>
      </c>
      <c r="Z31" s="89">
        <v>62.900999999999996</v>
      </c>
      <c r="AA31" s="89">
        <v>0</v>
      </c>
      <c r="AB31" s="89">
        <f t="shared" si="7"/>
      </c>
    </row>
    <row r="32" spans="1:28" s="90" customFormat="1" ht="11.25" customHeight="1">
      <c r="A32" s="84" t="s">
        <v>141</v>
      </c>
      <c r="B32" s="86"/>
      <c r="C32" s="86"/>
      <c r="D32" s="102">
        <v>2</v>
      </c>
      <c r="E32" s="93">
        <v>105.185</v>
      </c>
      <c r="F32" s="93">
        <v>75.163</v>
      </c>
      <c r="G32" s="93">
        <v>64.3605</v>
      </c>
      <c r="H32" s="93">
        <f t="shared" si="4"/>
        <v>85.62790202626293</v>
      </c>
      <c r="I32" s="88"/>
      <c r="J32" s="103">
        <v>8</v>
      </c>
      <c r="K32" s="89">
        <v>103.242</v>
      </c>
      <c r="L32" s="89">
        <v>56.34499999999999</v>
      </c>
      <c r="M32" s="89">
        <v>0</v>
      </c>
      <c r="N32" s="88">
        <f t="shared" si="5"/>
      </c>
      <c r="O32" s="84" t="s">
        <v>199</v>
      </c>
      <c r="P32" s="86"/>
      <c r="Q32" s="86"/>
      <c r="R32" s="102">
        <v>0</v>
      </c>
      <c r="S32" s="93">
        <v>0</v>
      </c>
      <c r="T32" s="93">
        <v>0</v>
      </c>
      <c r="U32" s="93">
        <v>0</v>
      </c>
      <c r="V32" s="93">
        <f t="shared" si="6"/>
      </c>
      <c r="W32" s="88"/>
      <c r="X32" s="103">
        <v>12</v>
      </c>
      <c r="Y32" s="89">
        <v>135.754</v>
      </c>
      <c r="Z32" s="89">
        <v>109.258</v>
      </c>
      <c r="AA32" s="89">
        <v>0</v>
      </c>
      <c r="AB32" s="89">
        <f t="shared" si="7"/>
      </c>
    </row>
    <row r="33" spans="1:28" s="90" customFormat="1" ht="11.25" customHeight="1">
      <c r="A33" s="84"/>
      <c r="B33" s="86"/>
      <c r="C33" s="86"/>
      <c r="D33" s="102"/>
      <c r="E33" s="93"/>
      <c r="F33" s="93"/>
      <c r="G33" s="93"/>
      <c r="H33" s="93"/>
      <c r="I33" s="88"/>
      <c r="J33" s="103"/>
      <c r="K33" s="89"/>
      <c r="L33" s="89"/>
      <c r="M33" s="89"/>
      <c r="N33" s="88"/>
      <c r="O33" s="84" t="s">
        <v>200</v>
      </c>
      <c r="P33" s="86"/>
      <c r="Q33" s="86"/>
      <c r="R33" s="102">
        <v>0</v>
      </c>
      <c r="S33" s="93">
        <v>0</v>
      </c>
      <c r="T33" s="93">
        <v>0</v>
      </c>
      <c r="U33" s="93">
        <v>0</v>
      </c>
      <c r="V33" s="93">
        <f t="shared" si="6"/>
      </c>
      <c r="W33" s="88"/>
      <c r="X33" s="103">
        <v>1</v>
      </c>
      <c r="Y33" s="89">
        <v>1694.536</v>
      </c>
      <c r="Z33" s="89">
        <v>1311.074</v>
      </c>
      <c r="AA33" s="89">
        <v>0</v>
      </c>
      <c r="AB33" s="89">
        <f t="shared" si="7"/>
      </c>
    </row>
    <row r="34" spans="1:28" s="90" customFormat="1" ht="11.25" customHeight="1">
      <c r="A34" s="84" t="s">
        <v>142</v>
      </c>
      <c r="B34" s="86"/>
      <c r="C34" s="86"/>
      <c r="D34" s="102"/>
      <c r="E34" s="93"/>
      <c r="F34" s="93"/>
      <c r="G34" s="93"/>
      <c r="H34" s="93"/>
      <c r="I34" s="88"/>
      <c r="J34" s="103"/>
      <c r="K34" s="93"/>
      <c r="L34" s="93"/>
      <c r="M34" s="89"/>
      <c r="N34" s="88"/>
      <c r="O34" s="84" t="s">
        <v>201</v>
      </c>
      <c r="P34" s="86"/>
      <c r="Q34" s="86"/>
      <c r="R34" s="102">
        <v>0</v>
      </c>
      <c r="S34" s="93">
        <v>0</v>
      </c>
      <c r="T34" s="93">
        <v>0</v>
      </c>
      <c r="U34" s="93">
        <v>0</v>
      </c>
      <c r="V34" s="93">
        <f t="shared" si="6"/>
      </c>
      <c r="W34" s="88"/>
      <c r="X34" s="103">
        <v>1</v>
      </c>
      <c r="Y34" s="89">
        <v>559.584</v>
      </c>
      <c r="Z34" s="89">
        <v>514.4989999999999</v>
      </c>
      <c r="AA34" s="89">
        <v>0</v>
      </c>
      <c r="AB34" s="89">
        <f t="shared" si="7"/>
      </c>
    </row>
    <row r="35" spans="1:26" s="90" customFormat="1" ht="11.25" customHeight="1">
      <c r="A35" s="84" t="s">
        <v>143</v>
      </c>
      <c r="B35" s="86"/>
      <c r="C35" s="86"/>
      <c r="D35" s="102">
        <v>2</v>
      </c>
      <c r="E35" s="93">
        <v>4.468</v>
      </c>
      <c r="F35" s="93">
        <v>4.269</v>
      </c>
      <c r="G35" s="93">
        <v>4.284</v>
      </c>
      <c r="H35" s="93">
        <f>IF(AND(F35&gt;0,G35&gt;0),G35*100/F35,"")</f>
        <v>100.35137034434293</v>
      </c>
      <c r="I35" s="88"/>
      <c r="J35" s="103">
        <v>2</v>
      </c>
      <c r="K35" s="89">
        <v>109.86099999999999</v>
      </c>
      <c r="L35" s="89">
        <v>104.03899999999999</v>
      </c>
      <c r="M35" s="89">
        <v>104.29350000000001</v>
      </c>
      <c r="N35" s="88">
        <f>IF(AND(L35&gt;0,M35&gt;0),M35*100/L35,"")</f>
        <v>100.2446198060343</v>
      </c>
      <c r="O35" s="90" t="s">
        <v>283</v>
      </c>
      <c r="Y35" s="89">
        <f>SUM(Y32:Y34)</f>
        <v>2389.874</v>
      </c>
      <c r="Z35" s="89">
        <f>SUM(Z32:Z34)</f>
        <v>1934.8310000000001</v>
      </c>
    </row>
    <row r="36" spans="1:14" s="90" customFormat="1" ht="11.25" customHeight="1">
      <c r="A36" s="84" t="s">
        <v>144</v>
      </c>
      <c r="B36" s="86"/>
      <c r="C36" s="86"/>
      <c r="D36" s="102">
        <v>2</v>
      </c>
      <c r="E36" s="93">
        <v>14.725</v>
      </c>
      <c r="F36" s="93">
        <v>13.902</v>
      </c>
      <c r="G36" s="93">
        <v>13.779</v>
      </c>
      <c r="H36" s="93">
        <f>IF(AND(F36&gt;0,G36&gt;0),G36*100/F36,"")</f>
        <v>99.11523521795426</v>
      </c>
      <c r="I36" s="88"/>
      <c r="J36" s="103">
        <v>6</v>
      </c>
      <c r="K36" s="89">
        <v>448.841</v>
      </c>
      <c r="L36" s="89">
        <v>419.692</v>
      </c>
      <c r="M36" s="89">
        <v>0</v>
      </c>
      <c r="N36" s="88">
        <f>IF(AND(L36&gt;0,M36&gt;0),M36*100/L36,"")</f>
      </c>
    </row>
    <row r="37" spans="1:28" s="90" customFormat="1" ht="11.25" customHeight="1">
      <c r="A37" s="84" t="s">
        <v>145</v>
      </c>
      <c r="B37" s="86"/>
      <c r="C37" s="86"/>
      <c r="D37" s="102"/>
      <c r="E37" s="93">
        <v>33.547</v>
      </c>
      <c r="F37" s="93">
        <v>33.829</v>
      </c>
      <c r="G37" s="93"/>
      <c r="H37" s="93"/>
      <c r="I37" s="88"/>
      <c r="J37" s="103">
        <v>9</v>
      </c>
      <c r="K37" s="89">
        <v>1035.787</v>
      </c>
      <c r="L37" s="89">
        <v>977.823399</v>
      </c>
      <c r="M37" s="89">
        <v>0</v>
      </c>
      <c r="N37" s="88">
        <f>IF(AND(L37&gt;0,M37&gt;0),M37*100/L37,"")</f>
      </c>
      <c r="O37" s="84" t="s">
        <v>202</v>
      </c>
      <c r="P37" s="86"/>
      <c r="Q37" s="86"/>
      <c r="R37" s="102"/>
      <c r="S37" s="93"/>
      <c r="T37" s="93"/>
      <c r="U37" s="93"/>
      <c r="V37" s="93"/>
      <c r="W37" s="88"/>
      <c r="X37" s="103"/>
      <c r="Y37" s="89"/>
      <c r="Z37" s="89"/>
      <c r="AA37" s="89"/>
      <c r="AB37" s="89"/>
    </row>
    <row r="38" spans="1:28" s="90" customFormat="1" ht="11.25" customHeight="1">
      <c r="A38" s="84" t="s">
        <v>146</v>
      </c>
      <c r="B38" s="86"/>
      <c r="C38" s="86"/>
      <c r="D38" s="102">
        <v>12</v>
      </c>
      <c r="E38" s="93">
        <v>23.388</v>
      </c>
      <c r="F38" s="93">
        <v>20.126</v>
      </c>
      <c r="G38" s="93">
        <v>0</v>
      </c>
      <c r="H38" s="93">
        <f>IF(AND(F38&gt;0,G38&gt;0),G38*100/F38,"")</f>
      </c>
      <c r="I38" s="88"/>
      <c r="J38" s="103">
        <v>12</v>
      </c>
      <c r="K38" s="89">
        <v>949.5199999999999</v>
      </c>
      <c r="L38" s="89">
        <v>744.064</v>
      </c>
      <c r="M38" s="89">
        <v>0</v>
      </c>
      <c r="N38" s="88">
        <f>IF(AND(L38&gt;0,M38&gt;0),M38*100/L38,"")</f>
      </c>
      <c r="O38" s="84" t="s">
        <v>203</v>
      </c>
      <c r="P38" s="86"/>
      <c r="Q38" s="86"/>
      <c r="R38" s="102">
        <v>0</v>
      </c>
      <c r="S38" s="93">
        <v>0</v>
      </c>
      <c r="T38" s="93">
        <v>0</v>
      </c>
      <c r="U38" s="93">
        <v>0</v>
      </c>
      <c r="V38" s="93">
        <f>IF(AND(T38&gt;0,U38&gt;0),U38*100/T38,"")</f>
      </c>
      <c r="W38" s="88"/>
      <c r="X38" s="103">
        <v>11</v>
      </c>
      <c r="Y38" s="89">
        <v>76.98700000000001</v>
      </c>
      <c r="Z38" s="89">
        <v>93.15799999999999</v>
      </c>
      <c r="AA38" s="89">
        <v>0</v>
      </c>
      <c r="AB38" s="89">
        <f>IF(AND(Z38&gt;0,AA38&gt;0),AA38*100/Z38,"")</f>
      </c>
    </row>
    <row r="39" spans="1:28" s="90" customFormat="1" ht="11.25" customHeight="1">
      <c r="A39" s="84" t="s">
        <v>147</v>
      </c>
      <c r="B39" s="86"/>
      <c r="C39" s="86"/>
      <c r="D39" s="102">
        <v>12</v>
      </c>
      <c r="E39" s="93">
        <v>76.128</v>
      </c>
      <c r="F39" s="93">
        <v>72.126</v>
      </c>
      <c r="G39" s="93">
        <v>0</v>
      </c>
      <c r="H39" s="93">
        <f>IF(AND(F39&gt;0,G39&gt;0),G39*100/F39,"")</f>
      </c>
      <c r="I39" s="88"/>
      <c r="J39" s="103">
        <v>12</v>
      </c>
      <c r="K39" s="89">
        <v>2544.0090000000005</v>
      </c>
      <c r="L39" s="89">
        <v>2245.618399</v>
      </c>
      <c r="M39" s="89">
        <v>0</v>
      </c>
      <c r="N39" s="88">
        <f>IF(AND(L39&gt;0,M39&gt;0),M39*100/L39,"")</f>
      </c>
      <c r="O39" s="84" t="s">
        <v>204</v>
      </c>
      <c r="P39" s="86"/>
      <c r="Q39" s="86"/>
      <c r="R39" s="102">
        <v>0</v>
      </c>
      <c r="S39" s="93">
        <v>0</v>
      </c>
      <c r="T39" s="93">
        <v>0</v>
      </c>
      <c r="U39" s="93">
        <v>0</v>
      </c>
      <c r="V39" s="93">
        <f>IF(AND(T39&gt;0,U39&gt;0),U39*100/T39,"")</f>
      </c>
      <c r="W39" s="88"/>
      <c r="X39" s="103">
        <v>11</v>
      </c>
      <c r="Y39" s="89">
        <v>544.102</v>
      </c>
      <c r="Z39" s="89">
        <v>535.803545</v>
      </c>
      <c r="AA39" s="89">
        <v>0</v>
      </c>
      <c r="AB39" s="89">
        <f>IF(AND(Z39&gt;0,AA39&gt;0),AA39*100/Z39,"")</f>
      </c>
    </row>
    <row r="40" spans="1:26" s="90" customFormat="1" ht="11.25" customHeight="1">
      <c r="A40" s="84"/>
      <c r="B40" s="86"/>
      <c r="C40" s="86"/>
      <c r="D40" s="102"/>
      <c r="E40" s="93"/>
      <c r="F40" s="93"/>
      <c r="G40" s="93"/>
      <c r="H40" s="93"/>
      <c r="I40" s="88"/>
      <c r="J40" s="103"/>
      <c r="K40" s="89"/>
      <c r="L40" s="89"/>
      <c r="M40" s="89"/>
      <c r="N40" s="88"/>
      <c r="O40" s="90" t="s">
        <v>282</v>
      </c>
      <c r="Y40" s="89">
        <f>SUM(Y38:Y39)</f>
        <v>621.0889999999999</v>
      </c>
      <c r="Z40" s="89">
        <f>SUM(Z38:Z39)</f>
        <v>628.961545</v>
      </c>
    </row>
    <row r="41" spans="1:28" s="90" customFormat="1" ht="11.25" customHeight="1">
      <c r="A41" s="84" t="s">
        <v>148</v>
      </c>
      <c r="B41" s="86"/>
      <c r="C41" s="86"/>
      <c r="D41" s="102"/>
      <c r="E41" s="93"/>
      <c r="F41" s="93"/>
      <c r="G41" s="93"/>
      <c r="H41" s="93"/>
      <c r="I41" s="88"/>
      <c r="J41" s="103"/>
      <c r="K41" s="89"/>
      <c r="L41" s="89"/>
      <c r="M41" s="89"/>
      <c r="N41" s="88"/>
      <c r="O41" s="84" t="s">
        <v>205</v>
      </c>
      <c r="P41" s="86"/>
      <c r="Q41" s="86"/>
      <c r="R41" s="102">
        <v>0</v>
      </c>
      <c r="S41" s="93">
        <v>0</v>
      </c>
      <c r="T41" s="93">
        <v>0</v>
      </c>
      <c r="U41" s="93">
        <v>0</v>
      </c>
      <c r="V41" s="93">
        <f aca="true" t="shared" si="8" ref="V41:V55">IF(AND(T41&gt;0,U41&gt;0),U41*100/T41,"")</f>
      </c>
      <c r="W41" s="88"/>
      <c r="X41" s="103">
        <v>11</v>
      </c>
      <c r="Y41" s="89">
        <v>427.56</v>
      </c>
      <c r="Z41" s="89">
        <v>381.52267199999994</v>
      </c>
      <c r="AA41" s="89">
        <v>0</v>
      </c>
      <c r="AB41" s="89">
        <f aca="true" t="shared" si="9" ref="AB41:AB52">IF(AND(Z41&gt;0,AA41&gt;0),AA41*100/Z41,"")</f>
      </c>
    </row>
    <row r="42" spans="1:28" s="90" customFormat="1" ht="11.25" customHeight="1">
      <c r="A42" s="84" t="s">
        <v>149</v>
      </c>
      <c r="B42" s="86"/>
      <c r="C42" s="86"/>
      <c r="D42" s="102">
        <v>1</v>
      </c>
      <c r="E42" s="93">
        <v>8.636</v>
      </c>
      <c r="F42" s="93">
        <v>8.745</v>
      </c>
      <c r="G42" s="93">
        <v>8.757</v>
      </c>
      <c r="H42" s="93">
        <f aca="true" t="shared" si="10" ref="H42:H49">IF(AND(F42&gt;0,G42&gt;0),G42*100/F42,"")</f>
        <v>100.13722126929675</v>
      </c>
      <c r="I42" s="88"/>
      <c r="J42" s="103">
        <v>9</v>
      </c>
      <c r="K42" s="89">
        <v>752.556</v>
      </c>
      <c r="L42" s="89">
        <v>683.0060000000001</v>
      </c>
      <c r="M42" s="89">
        <v>0</v>
      </c>
      <c r="N42" s="88">
        <f aca="true" t="shared" si="11" ref="N42:N49">IF(AND(L42&gt;0,M42&gt;0),M42*100/L42,"")</f>
      </c>
      <c r="O42" s="84" t="s">
        <v>206</v>
      </c>
      <c r="P42" s="86"/>
      <c r="Q42" s="86"/>
      <c r="R42" s="102">
        <v>0</v>
      </c>
      <c r="S42" s="93">
        <v>0</v>
      </c>
      <c r="T42" s="93">
        <v>0</v>
      </c>
      <c r="U42" s="93">
        <v>0</v>
      </c>
      <c r="V42" s="93">
        <f t="shared" si="8"/>
      </c>
      <c r="W42" s="88"/>
      <c r="X42" s="103">
        <v>11</v>
      </c>
      <c r="Y42" s="89">
        <v>136.446</v>
      </c>
      <c r="Z42" s="89">
        <v>154.547504</v>
      </c>
      <c r="AA42" s="89">
        <v>0</v>
      </c>
      <c r="AB42" s="89">
        <f t="shared" si="9"/>
      </c>
    </row>
    <row r="43" spans="1:28" s="90" customFormat="1" ht="11.25" customHeight="1">
      <c r="A43" s="84" t="s">
        <v>150</v>
      </c>
      <c r="B43" s="86"/>
      <c r="C43" s="86"/>
      <c r="D43" s="102">
        <v>12</v>
      </c>
      <c r="E43" s="93">
        <v>29.778</v>
      </c>
      <c r="F43" s="93">
        <v>28.795</v>
      </c>
      <c r="G43" s="93">
        <v>0</v>
      </c>
      <c r="H43" s="93">
        <f t="shared" si="10"/>
      </c>
      <c r="I43" s="88"/>
      <c r="J43" s="103">
        <v>12</v>
      </c>
      <c r="K43" s="89">
        <v>2970.5260000000003</v>
      </c>
      <c r="L43" s="89">
        <v>2779.878</v>
      </c>
      <c r="M43" s="89">
        <v>0</v>
      </c>
      <c r="N43" s="88">
        <f t="shared" si="11"/>
      </c>
      <c r="O43" s="84" t="s">
        <v>207</v>
      </c>
      <c r="P43" s="86"/>
      <c r="Q43" s="86"/>
      <c r="R43" s="102">
        <v>0</v>
      </c>
      <c r="S43" s="93">
        <v>0</v>
      </c>
      <c r="T43" s="93">
        <v>0</v>
      </c>
      <c r="U43" s="93">
        <v>0</v>
      </c>
      <c r="V43" s="93">
        <f t="shared" si="8"/>
      </c>
      <c r="W43" s="88"/>
      <c r="X43" s="103">
        <v>11</v>
      </c>
      <c r="Y43" s="89">
        <v>111.821</v>
      </c>
      <c r="Z43" s="89">
        <v>86.05672399999999</v>
      </c>
      <c r="AA43" s="89">
        <v>0</v>
      </c>
      <c r="AB43" s="89">
        <f t="shared" si="9"/>
      </c>
    </row>
    <row r="44" spans="1:28" s="90" customFormat="1" ht="11.25" customHeight="1">
      <c r="A44" s="84" t="s">
        <v>281</v>
      </c>
      <c r="B44" s="86"/>
      <c r="C44" s="86"/>
      <c r="D44" s="102"/>
      <c r="E44" s="93">
        <f>SUM(E42:E43)</f>
        <v>38.414</v>
      </c>
      <c r="F44" s="93">
        <f>SUM(F42:F43)</f>
        <v>37.54</v>
      </c>
      <c r="G44" s="93"/>
      <c r="H44" s="93"/>
      <c r="I44" s="88"/>
      <c r="J44" s="103"/>
      <c r="K44" s="93">
        <f>SUM(K42:K43)</f>
        <v>3723.0820000000003</v>
      </c>
      <c r="L44" s="93">
        <f>SUM(L42:L43)</f>
        <v>3462.884</v>
      </c>
      <c r="M44" s="89"/>
      <c r="N44" s="88"/>
      <c r="O44" s="84" t="s">
        <v>208</v>
      </c>
      <c r="P44" s="86"/>
      <c r="Q44" s="86"/>
      <c r="R44" s="102">
        <v>0</v>
      </c>
      <c r="S44" s="93">
        <v>0</v>
      </c>
      <c r="T44" s="93">
        <v>0</v>
      </c>
      <c r="U44" s="93">
        <v>0</v>
      </c>
      <c r="V44" s="93">
        <f t="shared" si="8"/>
      </c>
      <c r="W44" s="88"/>
      <c r="X44" s="103">
        <v>9</v>
      </c>
      <c r="Y44" s="89">
        <v>930.8619999999999</v>
      </c>
      <c r="Z44" s="89">
        <v>894.8212819999999</v>
      </c>
      <c r="AA44" s="89">
        <v>0</v>
      </c>
      <c r="AB44" s="89">
        <f t="shared" si="9"/>
      </c>
    </row>
    <row r="45" spans="1:28" s="90" customFormat="1" ht="11.25" customHeight="1">
      <c r="A45" s="84" t="s">
        <v>151</v>
      </c>
      <c r="B45" s="86"/>
      <c r="C45" s="86"/>
      <c r="D45" s="102"/>
      <c r="E45" s="93">
        <v>74.265</v>
      </c>
      <c r="F45" s="93">
        <v>63.326</v>
      </c>
      <c r="G45" s="93">
        <v>0</v>
      </c>
      <c r="H45" s="93">
        <f t="shared" si="10"/>
      </c>
      <c r="I45" s="88"/>
      <c r="J45" s="103"/>
      <c r="K45" s="89">
        <v>224.734</v>
      </c>
      <c r="L45" s="89">
        <v>172.315</v>
      </c>
      <c r="M45" s="89">
        <v>0</v>
      </c>
      <c r="N45" s="88">
        <f t="shared" si="11"/>
      </c>
      <c r="O45" s="84" t="s">
        <v>209</v>
      </c>
      <c r="P45" s="86"/>
      <c r="Q45" s="86"/>
      <c r="R45" s="102">
        <v>0</v>
      </c>
      <c r="S45" s="93">
        <v>0</v>
      </c>
      <c r="T45" s="93">
        <v>0</v>
      </c>
      <c r="U45" s="93">
        <v>0</v>
      </c>
      <c r="V45" s="93">
        <f t="shared" si="8"/>
      </c>
      <c r="W45" s="88"/>
      <c r="X45" s="103">
        <v>11</v>
      </c>
      <c r="Y45" s="89">
        <v>232.83100000000002</v>
      </c>
      <c r="Z45" s="89">
        <v>211.61488500000002</v>
      </c>
      <c r="AA45" s="89">
        <v>0</v>
      </c>
      <c r="AB45" s="89">
        <f t="shared" si="9"/>
      </c>
    </row>
    <row r="46" spans="1:28" s="90" customFormat="1" ht="11.25" customHeight="1">
      <c r="A46" s="84" t="s">
        <v>152</v>
      </c>
      <c r="B46" s="86"/>
      <c r="C46" s="86"/>
      <c r="D46" s="102"/>
      <c r="E46" s="93">
        <v>783.425</v>
      </c>
      <c r="F46" s="93">
        <v>739.375</v>
      </c>
      <c r="G46" s="93"/>
      <c r="H46" s="93"/>
      <c r="I46" s="88"/>
      <c r="J46" s="103">
        <v>11</v>
      </c>
      <c r="K46" s="89">
        <v>952.986</v>
      </c>
      <c r="L46" s="89">
        <v>691.6084999999999</v>
      </c>
      <c r="M46" s="89">
        <v>0</v>
      </c>
      <c r="N46" s="88">
        <f t="shared" si="11"/>
      </c>
      <c r="O46" s="84" t="s">
        <v>210</v>
      </c>
      <c r="P46" s="86"/>
      <c r="Q46" s="86"/>
      <c r="R46" s="102">
        <v>0</v>
      </c>
      <c r="S46" s="93">
        <v>0</v>
      </c>
      <c r="T46" s="93">
        <v>0</v>
      </c>
      <c r="U46" s="93">
        <v>0</v>
      </c>
      <c r="V46" s="93">
        <f t="shared" si="8"/>
      </c>
      <c r="W46" s="88"/>
      <c r="X46" s="103">
        <v>2</v>
      </c>
      <c r="Y46" s="89">
        <v>363.602</v>
      </c>
      <c r="Z46" s="89">
        <v>373.266</v>
      </c>
      <c r="AA46" s="89">
        <v>393.016</v>
      </c>
      <c r="AB46" s="89">
        <f t="shared" si="9"/>
        <v>105.29113286503458</v>
      </c>
    </row>
    <row r="47" spans="1:28" s="90" customFormat="1" ht="11.25" customHeight="1">
      <c r="A47" s="84" t="s">
        <v>153</v>
      </c>
      <c r="B47" s="86"/>
      <c r="C47" s="86"/>
      <c r="D47" s="102">
        <v>11</v>
      </c>
      <c r="E47" s="93">
        <v>0.805</v>
      </c>
      <c r="F47" s="93">
        <v>1.429</v>
      </c>
      <c r="G47" s="93">
        <v>0</v>
      </c>
      <c r="H47" s="93">
        <f t="shared" si="10"/>
      </c>
      <c r="I47" s="88"/>
      <c r="J47" s="103">
        <v>11</v>
      </c>
      <c r="K47" s="89">
        <v>2.65</v>
      </c>
      <c r="L47" s="89">
        <v>4.165</v>
      </c>
      <c r="M47" s="89">
        <v>0</v>
      </c>
      <c r="N47" s="88">
        <f t="shared" si="11"/>
      </c>
      <c r="O47" s="84" t="s">
        <v>211</v>
      </c>
      <c r="P47" s="86"/>
      <c r="Q47" s="86"/>
      <c r="R47" s="102">
        <v>0</v>
      </c>
      <c r="S47" s="93">
        <v>0</v>
      </c>
      <c r="T47" s="93">
        <v>0</v>
      </c>
      <c r="U47" s="93">
        <v>0</v>
      </c>
      <c r="V47" s="93">
        <f t="shared" si="8"/>
      </c>
      <c r="W47" s="88"/>
      <c r="X47" s="103">
        <v>10</v>
      </c>
      <c r="Y47" s="89">
        <v>28.893</v>
      </c>
      <c r="Z47" s="89">
        <v>22.986448000000003</v>
      </c>
      <c r="AA47" s="89">
        <v>0</v>
      </c>
      <c r="AB47" s="89">
        <f t="shared" si="9"/>
      </c>
    </row>
    <row r="48" spans="1:28" s="90" customFormat="1" ht="11.25" customHeight="1">
      <c r="A48" s="84" t="s">
        <v>154</v>
      </c>
      <c r="B48" s="86"/>
      <c r="C48" s="86"/>
      <c r="D48" s="102">
        <v>2</v>
      </c>
      <c r="E48" s="93">
        <v>43.244</v>
      </c>
      <c r="F48" s="93">
        <v>68.442</v>
      </c>
      <c r="G48" s="93">
        <v>68.039</v>
      </c>
      <c r="H48" s="93">
        <f t="shared" si="10"/>
        <v>99.41118026942523</v>
      </c>
      <c r="I48" s="88"/>
      <c r="J48" s="103">
        <v>7</v>
      </c>
      <c r="K48" s="89">
        <v>104.36099999999999</v>
      </c>
      <c r="L48" s="89">
        <v>143.97500000000002</v>
      </c>
      <c r="M48" s="89">
        <v>0</v>
      </c>
      <c r="N48" s="88">
        <f t="shared" si="11"/>
      </c>
      <c r="O48" s="84" t="s">
        <v>212</v>
      </c>
      <c r="P48" s="86"/>
      <c r="Q48" s="86"/>
      <c r="R48" s="102">
        <v>0</v>
      </c>
      <c r="S48" s="93">
        <v>0</v>
      </c>
      <c r="T48" s="93">
        <v>0</v>
      </c>
      <c r="U48" s="93">
        <v>0</v>
      </c>
      <c r="V48" s="93">
        <f t="shared" si="8"/>
      </c>
      <c r="W48" s="88"/>
      <c r="X48" s="103">
        <v>12</v>
      </c>
      <c r="Y48" s="89">
        <v>20.884</v>
      </c>
      <c r="Z48" s="89">
        <v>20.937</v>
      </c>
      <c r="AA48" s="89">
        <v>0</v>
      </c>
      <c r="AB48" s="89">
        <f t="shared" si="9"/>
      </c>
    </row>
    <row r="49" spans="1:28" s="90" customFormat="1" ht="11.25" customHeight="1">
      <c r="A49" s="84" t="s">
        <v>155</v>
      </c>
      <c r="B49" s="86"/>
      <c r="C49" s="86"/>
      <c r="D49" s="102">
        <v>10</v>
      </c>
      <c r="E49" s="93">
        <v>10.21504</v>
      </c>
      <c r="F49" s="93">
        <v>9</v>
      </c>
      <c r="G49" s="93">
        <v>0</v>
      </c>
      <c r="H49" s="93">
        <f t="shared" si="10"/>
      </c>
      <c r="I49" s="88"/>
      <c r="J49" s="103">
        <v>11</v>
      </c>
      <c r="K49" s="89">
        <v>33.556999999999995</v>
      </c>
      <c r="L49" s="89">
        <v>28.709256</v>
      </c>
      <c r="M49" s="89">
        <v>0</v>
      </c>
      <c r="N49" s="88">
        <f t="shared" si="11"/>
      </c>
      <c r="O49" s="84" t="s">
        <v>213</v>
      </c>
      <c r="P49" s="86"/>
      <c r="Q49" s="86"/>
      <c r="R49" s="102">
        <v>0</v>
      </c>
      <c r="S49" s="93">
        <v>0</v>
      </c>
      <c r="T49" s="93">
        <v>0</v>
      </c>
      <c r="U49" s="93">
        <v>0</v>
      </c>
      <c r="V49" s="93">
        <f t="shared" si="8"/>
      </c>
      <c r="W49" s="88"/>
      <c r="X49" s="103">
        <v>1</v>
      </c>
      <c r="Y49" s="89">
        <v>79.886</v>
      </c>
      <c r="Z49" s="89">
        <v>80.499</v>
      </c>
      <c r="AA49" s="89">
        <v>0</v>
      </c>
      <c r="AB49" s="89">
        <f t="shared" si="9"/>
      </c>
    </row>
    <row r="50" spans="1:28" s="90" customFormat="1" ht="11.25" customHeight="1">
      <c r="A50" s="84"/>
      <c r="B50" s="86"/>
      <c r="C50" s="86"/>
      <c r="D50" s="102"/>
      <c r="E50" s="93"/>
      <c r="F50" s="93"/>
      <c r="G50" s="93"/>
      <c r="H50" s="93"/>
      <c r="I50" s="88"/>
      <c r="J50" s="103"/>
      <c r="K50" s="89"/>
      <c r="L50" s="89"/>
      <c r="M50" s="89"/>
      <c r="N50" s="88"/>
      <c r="O50" s="84" t="s">
        <v>214</v>
      </c>
      <c r="P50" s="86"/>
      <c r="Q50" s="86"/>
      <c r="R50" s="102">
        <v>0</v>
      </c>
      <c r="S50" s="93">
        <v>0</v>
      </c>
      <c r="T50" s="93">
        <v>0</v>
      </c>
      <c r="U50" s="93">
        <v>0</v>
      </c>
      <c r="V50" s="93">
        <f t="shared" si="8"/>
      </c>
      <c r="W50" s="88"/>
      <c r="X50" s="103">
        <v>10</v>
      </c>
      <c r="Y50" s="89">
        <v>642.5730000000001</v>
      </c>
      <c r="Z50" s="89">
        <v>615.326798</v>
      </c>
      <c r="AA50" s="89">
        <v>0</v>
      </c>
      <c r="AB50" s="89">
        <f t="shared" si="9"/>
      </c>
    </row>
    <row r="51" spans="1:28" s="90" customFormat="1" ht="11.25" customHeight="1">
      <c r="A51" s="84" t="s">
        <v>156</v>
      </c>
      <c r="B51" s="86"/>
      <c r="C51" s="86"/>
      <c r="D51" s="102"/>
      <c r="E51" s="93"/>
      <c r="F51" s="93"/>
      <c r="G51" s="93"/>
      <c r="H51" s="93"/>
      <c r="I51" s="88"/>
      <c r="J51" s="103"/>
      <c r="K51" s="89"/>
      <c r="L51" s="89"/>
      <c r="M51" s="89"/>
      <c r="N51" s="88"/>
      <c r="O51" s="84" t="s">
        <v>215</v>
      </c>
      <c r="P51" s="86"/>
      <c r="Q51" s="86"/>
      <c r="R51" s="102">
        <v>0</v>
      </c>
      <c r="S51" s="93">
        <v>0</v>
      </c>
      <c r="T51" s="93">
        <v>0</v>
      </c>
      <c r="U51" s="93">
        <v>0</v>
      </c>
      <c r="V51" s="93">
        <f t="shared" si="8"/>
      </c>
      <c r="W51" s="88"/>
      <c r="X51" s="103">
        <v>11</v>
      </c>
      <c r="Y51" s="89">
        <v>15.45</v>
      </c>
      <c r="Z51" s="89">
        <v>15.380643000000003</v>
      </c>
      <c r="AA51" s="89">
        <v>0</v>
      </c>
      <c r="AB51" s="89">
        <f t="shared" si="9"/>
      </c>
    </row>
    <row r="52" spans="1:28" s="90" customFormat="1" ht="11.25" customHeight="1">
      <c r="A52" s="84" t="s">
        <v>157</v>
      </c>
      <c r="B52" s="86"/>
      <c r="C52" s="86"/>
      <c r="D52" s="102">
        <v>11</v>
      </c>
      <c r="E52" s="93">
        <v>110.196</v>
      </c>
      <c r="F52" s="93">
        <v>108.117</v>
      </c>
      <c r="G52" s="93">
        <v>0</v>
      </c>
      <c r="H52" s="93">
        <f>IF(AND(F52&gt;0,G52&gt;0),G52*100/F52,"")</f>
      </c>
      <c r="I52" s="88"/>
      <c r="J52" s="103">
        <v>11</v>
      </c>
      <c r="K52" s="89">
        <v>5000.7</v>
      </c>
      <c r="L52" s="89">
        <v>4747.812</v>
      </c>
      <c r="M52" s="89">
        <v>0</v>
      </c>
      <c r="N52" s="88">
        <f>IF(AND(L52&gt;0,M52&gt;0),M52*100/L52,"")</f>
      </c>
      <c r="O52" s="84" t="s">
        <v>216</v>
      </c>
      <c r="P52" s="86"/>
      <c r="Q52" s="86"/>
      <c r="R52" s="102">
        <v>0</v>
      </c>
      <c r="S52" s="93">
        <v>0</v>
      </c>
      <c r="T52" s="93">
        <v>0</v>
      </c>
      <c r="U52" s="93">
        <v>0</v>
      </c>
      <c r="V52" s="93">
        <f t="shared" si="8"/>
      </c>
      <c r="W52" s="88"/>
      <c r="X52" s="103">
        <v>12</v>
      </c>
      <c r="Y52" s="89">
        <v>161.359</v>
      </c>
      <c r="Z52" s="89">
        <v>163.276</v>
      </c>
      <c r="AA52" s="89">
        <v>0</v>
      </c>
      <c r="AB52" s="89">
        <f t="shared" si="9"/>
      </c>
    </row>
    <row r="53" spans="1:28" s="90" customFormat="1" ht="11.25" customHeight="1">
      <c r="A53" s="84" t="s">
        <v>158</v>
      </c>
      <c r="B53" s="86"/>
      <c r="C53" s="86"/>
      <c r="D53" s="102">
        <v>11</v>
      </c>
      <c r="E53" s="93">
        <v>247.639</v>
      </c>
      <c r="F53" s="93">
        <v>256.944</v>
      </c>
      <c r="G53" s="93">
        <v>0</v>
      </c>
      <c r="H53" s="93">
        <f>IF(AND(F53&gt;0,G53&gt;0),G53*100/F53,"")</f>
      </c>
      <c r="I53" s="88"/>
      <c r="J53" s="103">
        <v>11</v>
      </c>
      <c r="K53" s="89">
        <v>10126.971000000003</v>
      </c>
      <c r="L53" s="89">
        <v>9862.246764909247</v>
      </c>
      <c r="M53" s="89">
        <v>0</v>
      </c>
      <c r="N53" s="88">
        <f>IF(AND(L53&gt;0,M53&gt;0),M53*100/L53,"")</f>
      </c>
      <c r="O53" s="84" t="s">
        <v>217</v>
      </c>
      <c r="P53" s="86"/>
      <c r="Q53" s="86"/>
      <c r="R53" s="102">
        <v>0</v>
      </c>
      <c r="S53" s="93">
        <v>0</v>
      </c>
      <c r="T53" s="93">
        <v>0</v>
      </c>
      <c r="U53" s="93">
        <v>0</v>
      </c>
      <c r="V53" s="93">
        <f t="shared" si="8"/>
      </c>
      <c r="W53" s="88"/>
      <c r="X53" s="103"/>
      <c r="Y53" s="89">
        <v>14.307000000000002</v>
      </c>
      <c r="Z53" s="89">
        <v>16.76</v>
      </c>
      <c r="AA53" s="89"/>
      <c r="AB53" s="89"/>
    </row>
    <row r="54" spans="1:28" s="90" customFormat="1" ht="11.25" customHeight="1">
      <c r="A54" s="84" t="s">
        <v>159</v>
      </c>
      <c r="B54" s="86"/>
      <c r="C54" s="86"/>
      <c r="D54" s="102"/>
      <c r="E54" s="93">
        <v>113.725</v>
      </c>
      <c r="F54" s="93">
        <v>131.481</v>
      </c>
      <c r="G54" s="93"/>
      <c r="H54" s="93"/>
      <c r="I54" s="88"/>
      <c r="J54" s="103">
        <v>11</v>
      </c>
      <c r="K54" s="89">
        <v>1290.5649999999998</v>
      </c>
      <c r="L54" s="89">
        <v>1475.1272050000002</v>
      </c>
      <c r="M54" s="89">
        <v>0</v>
      </c>
      <c r="N54" s="88">
        <f>IF(AND(L54&gt;0,M54&gt;0),M54*100/L54,"")</f>
      </c>
      <c r="O54" s="84" t="s">
        <v>218</v>
      </c>
      <c r="P54" s="86"/>
      <c r="Q54" s="86"/>
      <c r="R54" s="102">
        <v>0</v>
      </c>
      <c r="S54" s="93">
        <v>0</v>
      </c>
      <c r="T54" s="93">
        <v>0</v>
      </c>
      <c r="U54" s="93">
        <v>0</v>
      </c>
      <c r="V54" s="93">
        <f t="shared" si="8"/>
      </c>
      <c r="W54" s="88"/>
      <c r="X54" s="103">
        <v>11</v>
      </c>
      <c r="Y54" s="89">
        <v>195.699</v>
      </c>
      <c r="Z54" s="89">
        <v>222.21446500000002</v>
      </c>
      <c r="AA54" s="89">
        <v>0</v>
      </c>
      <c r="AB54" s="89">
        <f>IF(AND(Z54&gt;0,AA54&gt;0),AA54*100/Z54,"")</f>
      </c>
    </row>
    <row r="55" spans="1:28" s="90" customFormat="1" ht="11.25" customHeight="1">
      <c r="A55" s="84"/>
      <c r="B55" s="86"/>
      <c r="C55" s="86"/>
      <c r="D55" s="102"/>
      <c r="E55" s="93"/>
      <c r="F55" s="93"/>
      <c r="G55" s="93"/>
      <c r="H55" s="93"/>
      <c r="I55" s="88"/>
      <c r="J55" s="103"/>
      <c r="K55" s="89"/>
      <c r="L55" s="89"/>
      <c r="M55" s="89"/>
      <c r="N55" s="88"/>
      <c r="O55" s="84" t="s">
        <v>219</v>
      </c>
      <c r="P55" s="86"/>
      <c r="Q55" s="86"/>
      <c r="R55" s="102">
        <v>0</v>
      </c>
      <c r="S55" s="93">
        <v>0</v>
      </c>
      <c r="T55" s="93">
        <v>0</v>
      </c>
      <c r="U55" s="93">
        <v>0</v>
      </c>
      <c r="V55" s="93">
        <f t="shared" si="8"/>
      </c>
      <c r="W55" s="88"/>
      <c r="X55" s="103">
        <v>11</v>
      </c>
      <c r="Y55" s="89">
        <v>13.544</v>
      </c>
      <c r="Z55" s="89">
        <v>13.594999999999999</v>
      </c>
      <c r="AA55" s="89">
        <v>0</v>
      </c>
      <c r="AB55" s="89">
        <f>IF(AND(Z55&gt;0,AA55&gt;0),AA55*100/Z55,"")</f>
      </c>
    </row>
    <row r="56" spans="1:28" s="90" customFormat="1" ht="11.25" customHeight="1">
      <c r="A56" s="84" t="s">
        <v>160</v>
      </c>
      <c r="B56" s="86"/>
      <c r="C56" s="86"/>
      <c r="D56" s="102"/>
      <c r="E56" s="93"/>
      <c r="F56" s="93"/>
      <c r="G56" s="93"/>
      <c r="H56" s="93"/>
      <c r="I56" s="88"/>
      <c r="J56" s="103"/>
      <c r="K56" s="89"/>
      <c r="L56" s="89"/>
      <c r="M56" s="89"/>
      <c r="N56" s="88"/>
      <c r="O56" s="84"/>
      <c r="P56" s="86"/>
      <c r="Q56" s="86"/>
      <c r="R56" s="102"/>
      <c r="S56" s="93"/>
      <c r="T56" s="93"/>
      <c r="U56" s="93"/>
      <c r="V56" s="93"/>
      <c r="W56" s="88"/>
      <c r="X56" s="103"/>
      <c r="Y56" s="89"/>
      <c r="Z56" s="89"/>
      <c r="AA56" s="89"/>
      <c r="AB56" s="89"/>
    </row>
    <row r="57" spans="1:28" s="90" customFormat="1" ht="11.25" customHeight="1">
      <c r="A57" s="84" t="s">
        <v>161</v>
      </c>
      <c r="B57" s="86"/>
      <c r="C57" s="86"/>
      <c r="D57" s="102">
        <v>11</v>
      </c>
      <c r="E57" s="93">
        <v>3.675</v>
      </c>
      <c r="F57" s="93">
        <v>5.197</v>
      </c>
      <c r="G57" s="93">
        <v>0</v>
      </c>
      <c r="H57" s="93">
        <f aca="true" t="shared" si="12" ref="H57:H78">IF(AND(F57&gt;0,G57&gt;0),G57*100/F57,"")</f>
      </c>
      <c r="I57" s="88"/>
      <c r="J57" s="103">
        <v>11</v>
      </c>
      <c r="K57" s="89">
        <v>124.60899999999998</v>
      </c>
      <c r="L57" s="89">
        <v>162.35078000000004</v>
      </c>
      <c r="M57" s="89">
        <v>0</v>
      </c>
      <c r="N57" s="88">
        <f aca="true" t="shared" si="13" ref="N57:N78">IF(AND(L57&gt;0,M57&gt;0),M57*100/L57,"")</f>
      </c>
      <c r="O57" s="84" t="s">
        <v>220</v>
      </c>
      <c r="P57" s="86"/>
      <c r="Q57" s="86"/>
      <c r="R57" s="102"/>
      <c r="S57" s="93"/>
      <c r="T57" s="93"/>
      <c r="U57" s="93"/>
      <c r="V57" s="93"/>
      <c r="W57" s="88"/>
      <c r="X57" s="103"/>
      <c r="Y57" s="89"/>
      <c r="Z57" s="89"/>
      <c r="AA57" s="89"/>
      <c r="AB57" s="89"/>
    </row>
    <row r="58" spans="1:28" s="90" customFormat="1" ht="11.25" customHeight="1">
      <c r="A58" s="84" t="s">
        <v>162</v>
      </c>
      <c r="B58" s="86"/>
      <c r="C58" s="86"/>
      <c r="D58" s="102">
        <v>7</v>
      </c>
      <c r="E58" s="93">
        <v>10.112</v>
      </c>
      <c r="F58" s="93">
        <v>10.587</v>
      </c>
      <c r="G58" s="93">
        <v>0</v>
      </c>
      <c r="H58" s="93">
        <f t="shared" si="12"/>
      </c>
      <c r="I58" s="88"/>
      <c r="J58" s="103">
        <v>7</v>
      </c>
      <c r="K58" s="89">
        <v>48.814</v>
      </c>
      <c r="L58" s="89">
        <v>52.918609000000004</v>
      </c>
      <c r="M58" s="89">
        <v>0</v>
      </c>
      <c r="N58" s="88">
        <f t="shared" si="13"/>
      </c>
      <c r="O58" s="84" t="s">
        <v>221</v>
      </c>
      <c r="P58" s="86"/>
      <c r="Q58" s="86"/>
      <c r="R58" s="102">
        <v>0</v>
      </c>
      <c r="S58" s="93">
        <v>0</v>
      </c>
      <c r="T58" s="93">
        <v>0</v>
      </c>
      <c r="U58" s="93">
        <v>0</v>
      </c>
      <c r="V58" s="93">
        <f>IF(AND(T58&gt;0,U58&gt;0),U58*100/T58,"")</f>
      </c>
      <c r="W58" s="88"/>
      <c r="X58" s="103">
        <v>11</v>
      </c>
      <c r="Y58" s="89">
        <v>232.9652</v>
      </c>
      <c r="Z58" s="89">
        <v>280.67021</v>
      </c>
      <c r="AA58" s="89">
        <v>0</v>
      </c>
      <c r="AB58" s="89">
        <f>IF(AND(Z58&gt;0,AA58&gt;0),AA58*100/Z58,"")</f>
      </c>
    </row>
    <row r="59" spans="1:28" s="90" customFormat="1" ht="11.25" customHeight="1">
      <c r="A59" s="84" t="s">
        <v>163</v>
      </c>
      <c r="B59" s="86"/>
      <c r="C59" s="86"/>
      <c r="D59" s="102"/>
      <c r="E59" s="93">
        <v>33.924</v>
      </c>
      <c r="F59" s="93">
        <v>34.534</v>
      </c>
      <c r="G59" s="93"/>
      <c r="H59" s="93"/>
      <c r="I59" s="88"/>
      <c r="J59" s="103"/>
      <c r="K59" s="89">
        <v>904.889</v>
      </c>
      <c r="L59" s="89">
        <v>929.1879660000001</v>
      </c>
      <c r="M59" s="89">
        <v>0</v>
      </c>
      <c r="N59" s="88">
        <f t="shared" si="13"/>
      </c>
      <c r="O59" s="84" t="s">
        <v>222</v>
      </c>
      <c r="P59" s="86"/>
      <c r="Q59" s="86"/>
      <c r="R59" s="102">
        <v>0</v>
      </c>
      <c r="S59" s="93">
        <v>0</v>
      </c>
      <c r="T59" s="93">
        <v>0</v>
      </c>
      <c r="U59" s="93">
        <v>0</v>
      </c>
      <c r="V59" s="93">
        <f>IF(AND(T59&gt;0,U59&gt;0),U59*100/T59,"")</f>
      </c>
      <c r="W59" s="88"/>
      <c r="X59" s="103">
        <v>11</v>
      </c>
      <c r="Y59" s="89">
        <v>5910.538640537239</v>
      </c>
      <c r="Z59" s="89">
        <v>5449.503000000001</v>
      </c>
      <c r="AA59" s="89">
        <v>0</v>
      </c>
      <c r="AB59" s="89">
        <f>IF(AND(Z59&gt;0,AA59&gt;0),AA59*100/Z59,"")</f>
      </c>
    </row>
    <row r="60" spans="1:28" s="90" customFormat="1" ht="11.25" customHeight="1">
      <c r="A60" s="84" t="s">
        <v>164</v>
      </c>
      <c r="B60" s="86"/>
      <c r="C60" s="86"/>
      <c r="D60" s="102">
        <v>11</v>
      </c>
      <c r="E60" s="93">
        <v>18.059</v>
      </c>
      <c r="F60" s="93">
        <v>19.809</v>
      </c>
      <c r="G60" s="93">
        <v>0</v>
      </c>
      <c r="H60" s="93">
        <f t="shared" si="12"/>
      </c>
      <c r="I60" s="88"/>
      <c r="J60" s="103">
        <v>11</v>
      </c>
      <c r="K60" s="89">
        <v>923.32</v>
      </c>
      <c r="L60" s="89">
        <v>1034.419003</v>
      </c>
      <c r="M60" s="89">
        <v>0</v>
      </c>
      <c r="N60" s="88">
        <f t="shared" si="13"/>
      </c>
      <c r="O60" s="84" t="s">
        <v>291</v>
      </c>
      <c r="P60" s="86"/>
      <c r="Q60" s="86"/>
      <c r="R60" s="102">
        <v>0</v>
      </c>
      <c r="S60" s="93">
        <v>0</v>
      </c>
      <c r="T60" s="93">
        <v>0</v>
      </c>
      <c r="U60" s="93">
        <v>0</v>
      </c>
      <c r="V60" s="93">
        <f>IF(AND(T60&gt;0,U60&gt;0),U60*100/T60,"")</f>
      </c>
      <c r="W60" s="88"/>
      <c r="X60" s="103">
        <v>11</v>
      </c>
      <c r="Y60" s="89">
        <v>44415.16185122008</v>
      </c>
      <c r="Z60" s="89">
        <v>40270.704000000005</v>
      </c>
      <c r="AA60" s="89">
        <v>0</v>
      </c>
      <c r="AB60" s="89">
        <f>IF(AND(Z60&gt;0,AA60&gt;0),AA60*100/Z60,"")</f>
      </c>
    </row>
    <row r="61" spans="1:28" s="90" customFormat="1" ht="11.25" customHeight="1">
      <c r="A61" s="84" t="s">
        <v>165</v>
      </c>
      <c r="B61" s="86"/>
      <c r="C61" s="86"/>
      <c r="D61" s="102">
        <v>11</v>
      </c>
      <c r="E61" s="93">
        <v>23.8</v>
      </c>
      <c r="F61" s="93">
        <v>23.27</v>
      </c>
      <c r="G61" s="93">
        <v>0</v>
      </c>
      <c r="H61" s="93">
        <f t="shared" si="12"/>
      </c>
      <c r="I61" s="88"/>
      <c r="J61" s="103">
        <v>11</v>
      </c>
      <c r="K61" s="89">
        <v>750.592</v>
      </c>
      <c r="L61" s="89">
        <v>736.2390160000001</v>
      </c>
      <c r="M61" s="89">
        <v>0</v>
      </c>
      <c r="N61" s="88">
        <f t="shared" si="13"/>
      </c>
      <c r="O61" s="84" t="s">
        <v>223</v>
      </c>
      <c r="P61" s="86"/>
      <c r="Q61" s="86"/>
      <c r="R61" s="102">
        <v>0</v>
      </c>
      <c r="S61" s="93">
        <v>0</v>
      </c>
      <c r="T61" s="93">
        <v>0</v>
      </c>
      <c r="U61" s="93">
        <v>0</v>
      </c>
      <c r="V61" s="93">
        <f>IF(AND(T61&gt;0,U61&gt;0),U61*100/T61,"")</f>
      </c>
      <c r="W61" s="88"/>
      <c r="X61" s="103">
        <v>11</v>
      </c>
      <c r="Y61" s="89">
        <v>1.021</v>
      </c>
      <c r="Z61" s="89">
        <v>1.2530000000000001</v>
      </c>
      <c r="AA61" s="89">
        <v>0</v>
      </c>
      <c r="AB61" s="89">
        <f>IF(AND(Z61&gt;0,AA61&gt;0),AA61*100/Z61,"")</f>
      </c>
    </row>
    <row r="62" spans="1:28" s="90" customFormat="1" ht="11.25" customHeight="1">
      <c r="A62" s="84" t="s">
        <v>166</v>
      </c>
      <c r="B62" s="86"/>
      <c r="C62" s="86"/>
      <c r="D62" s="102">
        <v>2</v>
      </c>
      <c r="E62" s="93">
        <v>11.609</v>
      </c>
      <c r="F62" s="93">
        <v>11.219</v>
      </c>
      <c r="G62" s="93">
        <v>11.009</v>
      </c>
      <c r="H62" s="93">
        <f t="shared" si="12"/>
        <v>98.12817541670383</v>
      </c>
      <c r="I62" s="88"/>
      <c r="J62" s="103"/>
      <c r="K62" s="89">
        <v>1060.4530000000002</v>
      </c>
      <c r="L62" s="89">
        <v>1044.393</v>
      </c>
      <c r="M62" s="89"/>
      <c r="N62" s="88"/>
      <c r="O62" s="84"/>
      <c r="P62" s="86"/>
      <c r="Q62" s="86"/>
      <c r="R62" s="102"/>
      <c r="S62" s="93"/>
      <c r="T62" s="93"/>
      <c r="U62" s="93"/>
      <c r="V62" s="93"/>
      <c r="W62" s="88"/>
      <c r="X62" s="103"/>
      <c r="Y62" s="89"/>
      <c r="Z62" s="89"/>
      <c r="AA62" s="89"/>
      <c r="AB62" s="89"/>
    </row>
    <row r="63" spans="1:28" s="90" customFormat="1" ht="11.25" customHeight="1">
      <c r="A63" s="84" t="s">
        <v>167</v>
      </c>
      <c r="B63" s="86"/>
      <c r="C63" s="86"/>
      <c r="D63" s="102">
        <v>9</v>
      </c>
      <c r="E63" s="93">
        <v>38.138</v>
      </c>
      <c r="F63" s="93">
        <v>43.02</v>
      </c>
      <c r="G63" s="93">
        <v>0</v>
      </c>
      <c r="H63" s="93">
        <f t="shared" si="12"/>
      </c>
      <c r="I63" s="88"/>
      <c r="J63" s="103">
        <v>9</v>
      </c>
      <c r="K63" s="89">
        <v>3300.096</v>
      </c>
      <c r="L63" s="89">
        <v>3462.843</v>
      </c>
      <c r="M63" s="89">
        <v>0</v>
      </c>
      <c r="N63" s="88">
        <f t="shared" si="13"/>
      </c>
      <c r="O63" s="84" t="s">
        <v>224</v>
      </c>
      <c r="P63" s="86"/>
      <c r="Q63" s="86"/>
      <c r="R63" s="102"/>
      <c r="S63" s="93"/>
      <c r="T63" s="93"/>
      <c r="U63" s="93"/>
      <c r="V63" s="93"/>
      <c r="W63" s="88"/>
      <c r="X63" s="103"/>
      <c r="Y63" s="89"/>
      <c r="Z63" s="89"/>
      <c r="AA63" s="89"/>
      <c r="AB63" s="89"/>
    </row>
    <row r="64" spans="1:28" s="90" customFormat="1" ht="11.25" customHeight="1">
      <c r="A64" s="84" t="s">
        <v>168</v>
      </c>
      <c r="B64" s="86"/>
      <c r="C64" s="86"/>
      <c r="D64" s="102">
        <v>12</v>
      </c>
      <c r="E64" s="93">
        <v>4.929</v>
      </c>
      <c r="F64" s="93">
        <v>4.851</v>
      </c>
      <c r="G64" s="93">
        <v>0</v>
      </c>
      <c r="H64" s="93">
        <f t="shared" si="12"/>
      </c>
      <c r="I64" s="88"/>
      <c r="J64" s="103">
        <v>12</v>
      </c>
      <c r="K64" s="89">
        <v>504.058</v>
      </c>
      <c r="L64" s="89">
        <v>503.31100000000004</v>
      </c>
      <c r="M64" s="89">
        <v>0</v>
      </c>
      <c r="N64" s="88">
        <f t="shared" si="13"/>
      </c>
      <c r="O64" s="84" t="s">
        <v>225</v>
      </c>
      <c r="P64" s="86"/>
      <c r="Q64" s="86"/>
      <c r="R64" s="102">
        <v>0</v>
      </c>
      <c r="S64" s="93">
        <v>0</v>
      </c>
      <c r="T64" s="93">
        <v>0</v>
      </c>
      <c r="U64" s="93">
        <v>0</v>
      </c>
      <c r="V64" s="93">
        <f>IF(AND(T64&gt;0,U64&gt;0),U64*100/T64,"")</f>
      </c>
      <c r="W64" s="88"/>
      <c r="X64" s="103">
        <v>11</v>
      </c>
      <c r="Y64" s="89">
        <v>518.23</v>
      </c>
      <c r="Z64" s="89">
        <v>603.0430000000001</v>
      </c>
      <c r="AA64" s="89">
        <v>0</v>
      </c>
      <c r="AB64" s="89">
        <f>IF(AND(Z64&gt;0,AA64&gt;0),AA64*100/Z64,"")</f>
      </c>
    </row>
    <row r="65" spans="1:28" s="90" customFormat="1" ht="11.25" customHeight="1">
      <c r="A65" s="84" t="s">
        <v>169</v>
      </c>
      <c r="B65" s="86"/>
      <c r="C65" s="86"/>
      <c r="D65" s="102">
        <v>12</v>
      </c>
      <c r="E65" s="93">
        <v>54.676</v>
      </c>
      <c r="F65" s="93">
        <v>59.09</v>
      </c>
      <c r="G65" s="93">
        <v>0</v>
      </c>
      <c r="H65" s="93">
        <f t="shared" si="12"/>
      </c>
      <c r="I65" s="88"/>
      <c r="J65" s="103">
        <v>12</v>
      </c>
      <c r="K65" s="89">
        <v>4864.607</v>
      </c>
      <c r="L65" s="89">
        <v>5010.5470000000005</v>
      </c>
      <c r="M65" s="89">
        <v>0</v>
      </c>
      <c r="N65" s="88">
        <f t="shared" si="13"/>
      </c>
      <c r="O65" s="84" t="s">
        <v>226</v>
      </c>
      <c r="P65" s="86"/>
      <c r="Q65" s="86"/>
      <c r="R65" s="102">
        <v>0</v>
      </c>
      <c r="S65" s="93">
        <v>0</v>
      </c>
      <c r="T65" s="93">
        <v>0</v>
      </c>
      <c r="U65" s="93">
        <v>0</v>
      </c>
      <c r="V65" s="93">
        <f>IF(AND(T65&gt;0,U65&gt;0),U65*100/T65,"")</f>
      </c>
      <c r="W65" s="88"/>
      <c r="X65" s="103">
        <v>2</v>
      </c>
      <c r="Y65" s="89">
        <v>4060.978</v>
      </c>
      <c r="Z65" s="89">
        <v>6659.713000000001</v>
      </c>
      <c r="AA65" s="89">
        <v>0</v>
      </c>
      <c r="AB65" s="89">
        <f>IF(AND(Z65&gt;0,AA65&gt;0),AA65*100/Z65,"")</f>
      </c>
    </row>
    <row r="66" spans="1:28" s="90" customFormat="1" ht="11.25" customHeight="1">
      <c r="A66" s="84" t="s">
        <v>170</v>
      </c>
      <c r="B66" s="86"/>
      <c r="C66" s="86"/>
      <c r="D66" s="102"/>
      <c r="E66" s="93">
        <v>27.121</v>
      </c>
      <c r="F66" s="93">
        <v>32.488</v>
      </c>
      <c r="G66" s="93"/>
      <c r="H66" s="93"/>
      <c r="I66" s="88"/>
      <c r="J66" s="103">
        <v>11</v>
      </c>
      <c r="K66" s="89">
        <v>2503.756</v>
      </c>
      <c r="L66" s="89">
        <v>2707.8140000000003</v>
      </c>
      <c r="M66" s="89">
        <v>0</v>
      </c>
      <c r="N66" s="88">
        <f t="shared" si="13"/>
      </c>
      <c r="O66" s="84" t="s">
        <v>227</v>
      </c>
      <c r="P66" s="86"/>
      <c r="Q66" s="86"/>
      <c r="R66" s="102">
        <v>0</v>
      </c>
      <c r="S66" s="93">
        <v>0</v>
      </c>
      <c r="T66" s="93">
        <v>0</v>
      </c>
      <c r="U66" s="93">
        <v>0</v>
      </c>
      <c r="V66" s="93">
        <f>IF(AND(T66&gt;0,U66&gt;0),U66*100/T66,"")</f>
      </c>
      <c r="W66" s="88"/>
      <c r="X66" s="103">
        <v>2</v>
      </c>
      <c r="Y66" s="89">
        <v>836.4482086700001</v>
      </c>
      <c r="Z66" s="89">
        <v>1352.668</v>
      </c>
      <c r="AA66" s="89">
        <v>0</v>
      </c>
      <c r="AB66" s="89">
        <f>IF(AND(Z66&gt;0,AA66&gt;0),AA66*100/Z66,"")</f>
      </c>
    </row>
    <row r="67" spans="1:14" s="90" customFormat="1" ht="11.25" customHeight="1">
      <c r="A67" s="84" t="s">
        <v>171</v>
      </c>
      <c r="B67" s="86"/>
      <c r="C67" s="86"/>
      <c r="D67" s="102">
        <v>11</v>
      </c>
      <c r="E67" s="93">
        <v>18.513</v>
      </c>
      <c r="F67" s="93">
        <v>18.598</v>
      </c>
      <c r="G67" s="93">
        <v>0</v>
      </c>
      <c r="H67" s="93">
        <f t="shared" si="12"/>
      </c>
      <c r="I67" s="88"/>
      <c r="J67" s="103">
        <v>11</v>
      </c>
      <c r="K67" s="89">
        <v>1130.863</v>
      </c>
      <c r="L67" s="89">
        <v>1094.603393</v>
      </c>
      <c r="M67" s="89">
        <v>0</v>
      </c>
      <c r="N67" s="88">
        <f t="shared" si="13"/>
      </c>
    </row>
    <row r="68" spans="1:28" s="90" customFormat="1" ht="11.25" customHeight="1">
      <c r="A68" s="84" t="s">
        <v>172</v>
      </c>
      <c r="B68" s="86"/>
      <c r="C68" s="86"/>
      <c r="D68" s="102">
        <v>7</v>
      </c>
      <c r="E68" s="93">
        <v>1.846</v>
      </c>
      <c r="F68" s="93">
        <v>1.784</v>
      </c>
      <c r="G68" s="93">
        <v>0</v>
      </c>
      <c r="H68" s="93">
        <f t="shared" si="12"/>
      </c>
      <c r="I68" s="88"/>
      <c r="J68" s="103">
        <v>11</v>
      </c>
      <c r="K68" s="89">
        <v>61.677</v>
      </c>
      <c r="L68" s="89">
        <v>61.644000000000005</v>
      </c>
      <c r="M68" s="89">
        <v>0</v>
      </c>
      <c r="N68" s="88">
        <f t="shared" si="13"/>
      </c>
      <c r="O68" s="84"/>
      <c r="P68" s="86"/>
      <c r="Q68" s="86"/>
      <c r="R68" s="102"/>
      <c r="S68" s="93"/>
      <c r="T68" s="93"/>
      <c r="U68" s="93"/>
      <c r="V68" s="93"/>
      <c r="W68" s="88"/>
      <c r="X68" s="103"/>
      <c r="Y68" s="89"/>
      <c r="Z68" s="89"/>
      <c r="AA68" s="89"/>
      <c r="AB68" s="89"/>
    </row>
    <row r="69" spans="1:28" s="90" customFormat="1" ht="11.25" customHeight="1">
      <c r="A69" s="84" t="s">
        <v>173</v>
      </c>
      <c r="B69" s="86"/>
      <c r="C69" s="86"/>
      <c r="D69" s="102">
        <v>11</v>
      </c>
      <c r="E69" s="93">
        <v>7.791</v>
      </c>
      <c r="F69" s="93">
        <v>7.279229999999999</v>
      </c>
      <c r="G69" s="93">
        <v>6.689229999999999</v>
      </c>
      <c r="H69" s="93">
        <f t="shared" si="12"/>
        <v>91.89474710924094</v>
      </c>
      <c r="I69" s="88"/>
      <c r="J69" s="103"/>
      <c r="K69" s="89">
        <v>292.1009999999999</v>
      </c>
      <c r="L69" s="89">
        <v>317.68805399999997</v>
      </c>
      <c r="M69" s="89"/>
      <c r="N69" s="88"/>
      <c r="O69" s="67" t="s">
        <v>111</v>
      </c>
      <c r="P69" s="68"/>
      <c r="Q69" s="68"/>
      <c r="R69" s="68"/>
      <c r="S69" s="68"/>
      <c r="T69" s="68"/>
      <c r="U69" s="68"/>
      <c r="V69" s="68"/>
      <c r="W69" s="69"/>
      <c r="X69" s="69" t="s">
        <v>112</v>
      </c>
      <c r="Y69" s="69"/>
      <c r="Z69" s="69"/>
      <c r="AA69" s="69" t="s">
        <v>119</v>
      </c>
      <c r="AB69" s="69"/>
    </row>
    <row r="70" spans="1:28" s="90" customFormat="1" ht="11.25" customHeight="1" thickBot="1">
      <c r="A70" s="84" t="s">
        <v>174</v>
      </c>
      <c r="B70" s="86"/>
      <c r="C70" s="86"/>
      <c r="D70" s="102">
        <v>1</v>
      </c>
      <c r="E70" s="93">
        <v>16.761</v>
      </c>
      <c r="F70" s="93">
        <v>15.805</v>
      </c>
      <c r="G70" s="93">
        <v>0</v>
      </c>
      <c r="H70" s="93">
        <f t="shared" si="12"/>
      </c>
      <c r="I70" s="88"/>
      <c r="J70" s="103">
        <v>2</v>
      </c>
      <c r="K70" s="89">
        <v>221.19885</v>
      </c>
      <c r="L70" s="89">
        <v>211.82684999999998</v>
      </c>
      <c r="M70" s="89">
        <v>0</v>
      </c>
      <c r="N70" s="88">
        <f t="shared" si="13"/>
      </c>
      <c r="O70" s="68"/>
      <c r="P70" s="68"/>
      <c r="Q70" s="68"/>
      <c r="R70" s="68"/>
      <c r="S70" s="68"/>
      <c r="T70" s="68"/>
      <c r="U70" s="68"/>
      <c r="V70" s="68"/>
      <c r="W70" s="69"/>
      <c r="X70" s="69"/>
      <c r="Y70" s="69"/>
      <c r="Z70" s="69"/>
      <c r="AA70" s="69"/>
      <c r="AB70" s="69"/>
    </row>
    <row r="71" spans="1:28" s="90" customFormat="1" ht="11.25" customHeight="1" thickBot="1">
      <c r="A71" s="84" t="s">
        <v>175</v>
      </c>
      <c r="B71" s="86"/>
      <c r="C71" s="86"/>
      <c r="D71" s="102">
        <v>1</v>
      </c>
      <c r="E71" s="93">
        <v>6.61</v>
      </c>
      <c r="F71" s="93">
        <v>6.166</v>
      </c>
      <c r="G71" s="93">
        <v>0</v>
      </c>
      <c r="H71" s="93">
        <f t="shared" si="12"/>
      </c>
      <c r="I71" s="88"/>
      <c r="J71" s="103">
        <v>1</v>
      </c>
      <c r="K71" s="89">
        <v>151.651</v>
      </c>
      <c r="L71" s="89">
        <v>140.54223199999998</v>
      </c>
      <c r="M71" s="89">
        <v>0</v>
      </c>
      <c r="N71" s="88">
        <f t="shared" si="13"/>
      </c>
      <c r="O71" s="70"/>
      <c r="P71" s="71"/>
      <c r="Q71" s="72"/>
      <c r="R71" s="189" t="s">
        <v>113</v>
      </c>
      <c r="S71" s="190"/>
      <c r="T71" s="190"/>
      <c r="U71" s="190"/>
      <c r="V71" s="191"/>
      <c r="W71" s="69"/>
      <c r="X71" s="189" t="s">
        <v>114</v>
      </c>
      <c r="Y71" s="190"/>
      <c r="Z71" s="190"/>
      <c r="AA71" s="190"/>
      <c r="AB71" s="191"/>
    </row>
    <row r="72" spans="1:28" s="90" customFormat="1" ht="11.25" customHeight="1">
      <c r="A72" s="84" t="s">
        <v>176</v>
      </c>
      <c r="B72" s="86"/>
      <c r="C72" s="86"/>
      <c r="D72" s="102">
        <v>1</v>
      </c>
      <c r="E72" s="93">
        <v>20.965</v>
      </c>
      <c r="F72" s="93">
        <v>20.052</v>
      </c>
      <c r="G72" s="93">
        <v>21.991</v>
      </c>
      <c r="H72" s="93">
        <f t="shared" si="12"/>
        <v>109.66985836824257</v>
      </c>
      <c r="I72" s="88"/>
      <c r="J72" s="103">
        <v>8</v>
      </c>
      <c r="K72" s="89">
        <v>177.427</v>
      </c>
      <c r="L72" s="89">
        <v>177.63984597777778</v>
      </c>
      <c r="M72" s="89">
        <v>0</v>
      </c>
      <c r="N72" s="88">
        <f t="shared" si="13"/>
      </c>
      <c r="O72" s="73" t="s">
        <v>115</v>
      </c>
      <c r="P72" s="74"/>
      <c r="Q72" s="72"/>
      <c r="R72" s="70"/>
      <c r="S72" s="75" t="s">
        <v>279</v>
      </c>
      <c r="T72" s="75" t="s">
        <v>279</v>
      </c>
      <c r="U72" s="75" t="s">
        <v>117</v>
      </c>
      <c r="V72" s="76">
        <f>U73</f>
        <v>2015</v>
      </c>
      <c r="W72" s="69"/>
      <c r="X72" s="70"/>
      <c r="Y72" s="75" t="s">
        <v>279</v>
      </c>
      <c r="Z72" s="75" t="s">
        <v>279</v>
      </c>
      <c r="AA72" s="75" t="s">
        <v>117</v>
      </c>
      <c r="AB72" s="76">
        <f>AA73</f>
        <v>2015</v>
      </c>
    </row>
    <row r="73" spans="1:28" s="90" customFormat="1" ht="11.25" customHeight="1" thickBot="1">
      <c r="A73" s="84" t="s">
        <v>177</v>
      </c>
      <c r="B73" s="86"/>
      <c r="C73" s="86"/>
      <c r="D73" s="102">
        <v>2</v>
      </c>
      <c r="E73" s="93">
        <v>4.014</v>
      </c>
      <c r="F73" s="93">
        <v>3.796</v>
      </c>
      <c r="G73" s="93">
        <v>3.855</v>
      </c>
      <c r="H73" s="93">
        <f t="shared" si="12"/>
        <v>101.55426765015807</v>
      </c>
      <c r="I73" s="88"/>
      <c r="J73" s="103">
        <v>8</v>
      </c>
      <c r="K73" s="89">
        <v>193.155</v>
      </c>
      <c r="L73" s="89">
        <v>184.99822500000002</v>
      </c>
      <c r="M73" s="89">
        <v>0</v>
      </c>
      <c r="N73" s="88">
        <f t="shared" si="13"/>
      </c>
      <c r="O73" s="77"/>
      <c r="P73" s="78"/>
      <c r="Q73" s="79"/>
      <c r="R73" s="80" t="s">
        <v>118</v>
      </c>
      <c r="S73" s="81">
        <f>U73-2</f>
        <v>2013</v>
      </c>
      <c r="T73" s="81">
        <f>U73-1</f>
        <v>2014</v>
      </c>
      <c r="U73" s="81">
        <v>2015</v>
      </c>
      <c r="V73" s="82" t="str">
        <f>CONCATENATE(T73,"=100")</f>
        <v>2014=100</v>
      </c>
      <c r="W73" s="83"/>
      <c r="X73" s="80" t="s">
        <v>118</v>
      </c>
      <c r="Y73" s="81">
        <f>AA73-2</f>
        <v>2013</v>
      </c>
      <c r="Z73" s="81">
        <f>AA73-1</f>
        <v>2014</v>
      </c>
      <c r="AA73" s="81">
        <v>2015</v>
      </c>
      <c r="AB73" s="82" t="str">
        <f>CONCATENATE(Z73,"=100")</f>
        <v>2014=100</v>
      </c>
    </row>
    <row r="74" spans="1:28" s="90" customFormat="1" ht="11.25" customHeight="1">
      <c r="A74" s="84" t="s">
        <v>178</v>
      </c>
      <c r="B74" s="86"/>
      <c r="C74" s="86"/>
      <c r="D74" s="102"/>
      <c r="E74" s="93">
        <v>12.528</v>
      </c>
      <c r="F74" s="93">
        <v>12.395</v>
      </c>
      <c r="G74" s="93"/>
      <c r="H74" s="93"/>
      <c r="I74" s="88"/>
      <c r="J74" s="103">
        <v>10</v>
      </c>
      <c r="K74" s="89">
        <v>789.9180000000001</v>
      </c>
      <c r="L74" s="89">
        <v>742.76381</v>
      </c>
      <c r="M74" s="89">
        <v>0</v>
      </c>
      <c r="N74" s="88">
        <f t="shared" si="13"/>
      </c>
      <c r="O74" s="84"/>
      <c r="P74" s="84"/>
      <c r="Q74" s="84"/>
      <c r="R74" s="85"/>
      <c r="S74" s="86"/>
      <c r="T74" s="86"/>
      <c r="U74" s="86"/>
      <c r="V74" s="86">
        <f>IF(AND(T74&gt;0,U74&gt;0),U74*100/T74,"")</f>
      </c>
      <c r="W74" s="87"/>
      <c r="X74" s="87"/>
      <c r="Y74" s="88"/>
      <c r="Z74" s="88"/>
      <c r="AA74" s="88"/>
      <c r="AB74" s="89">
        <f>IF(AND(Z74&gt;0,AA74&gt;0),AA74*100/Z74,"")</f>
      </c>
    </row>
    <row r="75" spans="1:28" s="90" customFormat="1" ht="11.25" customHeight="1">
      <c r="A75" s="84" t="s">
        <v>179</v>
      </c>
      <c r="B75" s="86"/>
      <c r="C75" s="86"/>
      <c r="D75" s="102">
        <v>11</v>
      </c>
      <c r="E75" s="93">
        <v>8.199</v>
      </c>
      <c r="F75" s="93">
        <v>7.332</v>
      </c>
      <c r="G75" s="93">
        <v>0</v>
      </c>
      <c r="H75" s="93">
        <f t="shared" si="12"/>
      </c>
      <c r="I75" s="88"/>
      <c r="J75" s="103">
        <v>11</v>
      </c>
      <c r="K75" s="89">
        <v>364.382</v>
      </c>
      <c r="L75" s="89">
        <v>318.76300000000003</v>
      </c>
      <c r="M75" s="89">
        <v>0</v>
      </c>
      <c r="N75" s="88">
        <f t="shared" si="13"/>
      </c>
      <c r="O75" s="84" t="s">
        <v>160</v>
      </c>
      <c r="P75" s="84"/>
      <c r="Q75" s="84"/>
      <c r="R75" s="102"/>
      <c r="S75" s="86"/>
      <c r="T75" s="86"/>
      <c r="U75" s="86"/>
      <c r="V75" s="86">
        <f>IF(AND(T75&gt;0,U75&gt;0),U75*100/T75,"")</f>
      </c>
      <c r="W75" s="87"/>
      <c r="X75" s="103"/>
      <c r="Y75" s="88"/>
      <c r="Z75" s="88"/>
      <c r="AA75" s="88"/>
      <c r="AB75" s="89">
        <f>IF(AND(Z75&gt;0,AA75&gt;0),AA75*100/Z75,"")</f>
      </c>
    </row>
    <row r="76" spans="1:28" s="90" customFormat="1" ht="11.25" customHeight="1">
      <c r="A76" s="84" t="s">
        <v>180</v>
      </c>
      <c r="B76" s="86"/>
      <c r="C76" s="86"/>
      <c r="D76" s="102">
        <v>11</v>
      </c>
      <c r="E76" s="93">
        <v>24.741</v>
      </c>
      <c r="F76" s="93">
        <v>23.523</v>
      </c>
      <c r="G76" s="93">
        <v>0</v>
      </c>
      <c r="H76" s="93">
        <f t="shared" si="12"/>
      </c>
      <c r="I76" s="88"/>
      <c r="J76" s="103">
        <v>11</v>
      </c>
      <c r="K76" s="89">
        <v>1347.4550000000004</v>
      </c>
      <c r="L76" s="89">
        <v>1246.5250350000001</v>
      </c>
      <c r="M76" s="89">
        <v>0</v>
      </c>
      <c r="N76" s="88">
        <f t="shared" si="13"/>
      </c>
      <c r="O76" s="84" t="s">
        <v>174</v>
      </c>
      <c r="P76" s="86"/>
      <c r="Q76" s="86"/>
      <c r="R76" s="102">
        <v>1</v>
      </c>
      <c r="S76" s="93">
        <v>15.481</v>
      </c>
      <c r="T76" s="93">
        <v>16.761</v>
      </c>
      <c r="U76" s="93">
        <v>15.805</v>
      </c>
      <c r="V76" s="93">
        <f>IF(AND(T76&gt;0,U76&gt;0),U76*100/T76,"")</f>
        <v>94.2962830380049</v>
      </c>
      <c r="W76" s="88"/>
      <c r="X76" s="103">
        <v>2</v>
      </c>
      <c r="Y76" s="89">
        <v>199.73450000000003</v>
      </c>
      <c r="Z76" s="89">
        <v>221.19885</v>
      </c>
      <c r="AA76" s="89">
        <v>211.82684999999998</v>
      </c>
      <c r="AB76" s="89">
        <f>IF(AND(Z76&gt;0,AA76&gt;0),AA76*100/Z76,"")</f>
        <v>95.76308828007016</v>
      </c>
    </row>
    <row r="77" spans="1:28" s="90" customFormat="1" ht="11.25" customHeight="1">
      <c r="A77" s="84" t="s">
        <v>181</v>
      </c>
      <c r="B77" s="86"/>
      <c r="C77" s="86"/>
      <c r="D77" s="102">
        <v>11</v>
      </c>
      <c r="E77" s="93">
        <v>10.056</v>
      </c>
      <c r="F77" s="93">
        <v>9.337</v>
      </c>
      <c r="G77" s="93">
        <v>0</v>
      </c>
      <c r="H77" s="93">
        <f t="shared" si="12"/>
      </c>
      <c r="I77" s="88"/>
      <c r="J77" s="103">
        <v>11</v>
      </c>
      <c r="K77" s="89">
        <v>187.388</v>
      </c>
      <c r="L77" s="89">
        <v>180.36521459999997</v>
      </c>
      <c r="M77" s="89">
        <v>0</v>
      </c>
      <c r="N77" s="88">
        <f t="shared" si="13"/>
      </c>
      <c r="O77" s="84" t="s">
        <v>186</v>
      </c>
      <c r="P77" s="86"/>
      <c r="Q77" s="86"/>
      <c r="R77" s="102">
        <v>2</v>
      </c>
      <c r="S77" s="93">
        <v>24.057</v>
      </c>
      <c r="T77" s="93">
        <v>26.612</v>
      </c>
      <c r="U77" s="93">
        <v>26.163</v>
      </c>
      <c r="V77" s="93">
        <f>IF(AND(T77&gt;0,U77&gt;0),U77*100/T77,"")</f>
        <v>98.31279122200512</v>
      </c>
      <c r="W77" s="88"/>
      <c r="X77" s="103">
        <v>1</v>
      </c>
      <c r="Y77" s="89">
        <v>400.94800000000004</v>
      </c>
      <c r="Z77" s="89">
        <v>445.884</v>
      </c>
      <c r="AA77" s="89">
        <v>423.0213</v>
      </c>
      <c r="AB77" s="89">
        <f>IF(AND(Z77&gt;0,AA77&gt;0),AA77*100/Z77,"")</f>
        <v>94.8725004709745</v>
      </c>
    </row>
    <row r="78" spans="1:28" s="90" customFormat="1" ht="11.25" customHeight="1">
      <c r="A78" s="84" t="s">
        <v>182</v>
      </c>
      <c r="B78" s="86"/>
      <c r="C78" s="86"/>
      <c r="D78" s="102">
        <v>1</v>
      </c>
      <c r="E78" s="93">
        <v>13.624</v>
      </c>
      <c r="F78" s="93">
        <v>11.923</v>
      </c>
      <c r="G78" s="93">
        <v>10.718</v>
      </c>
      <c r="H78" s="93">
        <f t="shared" si="12"/>
        <v>89.89348318376247</v>
      </c>
      <c r="I78" s="88"/>
      <c r="J78" s="103">
        <v>6</v>
      </c>
      <c r="K78" s="89">
        <v>98.87799999999999</v>
      </c>
      <c r="L78" s="89">
        <v>77.997098</v>
      </c>
      <c r="M78" s="89">
        <v>0</v>
      </c>
      <c r="N78" s="88">
        <f t="shared" si="13"/>
      </c>
      <c r="O78" s="84"/>
      <c r="P78" s="86"/>
      <c r="Q78" s="86"/>
      <c r="R78" s="102"/>
      <c r="S78" s="93"/>
      <c r="T78" s="93"/>
      <c r="U78" s="93"/>
      <c r="V78" s="93"/>
      <c r="W78" s="88"/>
      <c r="X78" s="103"/>
      <c r="Y78" s="89"/>
      <c r="Z78" s="89"/>
      <c r="AA78" s="89"/>
      <c r="AB78" s="89"/>
    </row>
    <row r="79" spans="1:28" s="90" customFormat="1" ht="11.25" customHeight="1">
      <c r="A79" s="84"/>
      <c r="B79" s="86"/>
      <c r="C79" s="86"/>
      <c r="D79" s="102"/>
      <c r="E79" s="93"/>
      <c r="F79" s="93"/>
      <c r="G79" s="93"/>
      <c r="H79" s="93"/>
      <c r="I79" s="88"/>
      <c r="J79" s="103"/>
      <c r="K79" s="89"/>
      <c r="L79" s="89"/>
      <c r="M79" s="89"/>
      <c r="N79" s="88"/>
      <c r="O79" s="84" t="s">
        <v>195</v>
      </c>
      <c r="P79" s="86"/>
      <c r="Q79" s="86"/>
      <c r="R79" s="102"/>
      <c r="S79" s="93"/>
      <c r="T79" s="93"/>
      <c r="U79" s="93"/>
      <c r="V79" s="93"/>
      <c r="W79" s="88"/>
      <c r="X79" s="103"/>
      <c r="Y79" s="89"/>
      <c r="Z79" s="89"/>
      <c r="AA79" s="89"/>
      <c r="AB79" s="89"/>
    </row>
    <row r="80" spans="1:28" s="90" customFormat="1" ht="11.25" customHeight="1">
      <c r="A80" s="94"/>
      <c r="B80" s="86"/>
      <c r="C80" s="86"/>
      <c r="D80" s="100"/>
      <c r="E80" s="93"/>
      <c r="F80" s="93">
        <f>IF(AND(D80&gt;0,E80&gt;0),E80*100/D80,"")</f>
      </c>
      <c r="G80" s="93"/>
      <c r="H80" s="93"/>
      <c r="I80" s="88"/>
      <c r="J80" s="101"/>
      <c r="K80" s="89"/>
      <c r="L80" s="89"/>
      <c r="M80" s="89"/>
      <c r="N80" s="89"/>
      <c r="O80" s="84" t="s">
        <v>196</v>
      </c>
      <c r="P80" s="86"/>
      <c r="Q80" s="86"/>
      <c r="R80" s="102">
        <v>0</v>
      </c>
      <c r="S80" s="93">
        <v>0</v>
      </c>
      <c r="T80" s="93">
        <v>0</v>
      </c>
      <c r="U80" s="93">
        <v>0</v>
      </c>
      <c r="V80" s="93">
        <f>IF(AND(T80&gt;0,U80&gt;0),U80*100/T80,"")</f>
      </c>
      <c r="W80" s="88"/>
      <c r="X80" s="103">
        <v>2</v>
      </c>
      <c r="Y80" s="89">
        <v>3641.243228436382</v>
      </c>
      <c r="Z80" s="89">
        <v>3483.5869999999995</v>
      </c>
      <c r="AA80" s="89">
        <v>2919.518</v>
      </c>
      <c r="AB80" s="89">
        <f>IF(AND(Z80&gt;0,AA80&gt;0),AA80*100/Z80,"")</f>
        <v>83.80781074220337</v>
      </c>
    </row>
    <row r="81" spans="1:28" s="90" customFormat="1" ht="11.25" customHeight="1">
      <c r="A81" s="84"/>
      <c r="B81" s="84"/>
      <c r="C81" s="84"/>
      <c r="D81" s="91"/>
      <c r="E81" s="131"/>
      <c r="F81" s="131"/>
      <c r="G81" s="131"/>
      <c r="H81" s="131"/>
      <c r="I81" s="131"/>
      <c r="J81" s="131"/>
      <c r="K81" s="131"/>
      <c r="L81" s="131"/>
      <c r="M81" s="89"/>
      <c r="N81" s="89"/>
      <c r="O81" s="84" t="s">
        <v>197</v>
      </c>
      <c r="P81" s="86"/>
      <c r="Q81" s="86"/>
      <c r="R81" s="102">
        <v>0</v>
      </c>
      <c r="S81" s="93">
        <v>0</v>
      </c>
      <c r="T81" s="93">
        <v>0</v>
      </c>
      <c r="U81" s="93">
        <v>0</v>
      </c>
      <c r="V81" s="93">
        <f>IF(AND(T81&gt;0,U81&gt;0),U81*100/T81,"")</f>
      </c>
      <c r="W81" s="88"/>
      <c r="X81" s="103">
        <v>2</v>
      </c>
      <c r="Y81" s="89">
        <v>818.5365180812464</v>
      </c>
      <c r="Z81" s="89">
        <v>1088.982</v>
      </c>
      <c r="AA81" s="89">
        <v>744.833</v>
      </c>
      <c r="AB81" s="89">
        <f>IF(AND(Z81&gt;0,AA81&gt;0),AA81*100/Z81,"")</f>
        <v>68.3971819552573</v>
      </c>
    </row>
    <row r="82" spans="4:28" s="90" customFormat="1" ht="11.25" customHeight="1">
      <c r="D82" s="92"/>
      <c r="E82" s="89"/>
      <c r="F82" s="89"/>
      <c r="G82" s="89"/>
      <c r="H82" s="89"/>
      <c r="I82" s="87"/>
      <c r="J82" s="92"/>
      <c r="K82" s="89"/>
      <c r="L82" s="89"/>
      <c r="M82" s="89"/>
      <c r="N82" s="89"/>
      <c r="O82" s="84" t="s">
        <v>198</v>
      </c>
      <c r="P82" s="86"/>
      <c r="Q82" s="86"/>
      <c r="R82" s="102">
        <v>0</v>
      </c>
      <c r="S82" s="93">
        <v>0</v>
      </c>
      <c r="T82" s="93">
        <v>0</v>
      </c>
      <c r="U82" s="93">
        <v>0</v>
      </c>
      <c r="V82" s="93">
        <f>IF(AND(T82&gt;0,U82&gt;0),U82*100/T82,"")</f>
      </c>
      <c r="W82" s="88"/>
      <c r="X82" s="103">
        <v>2</v>
      </c>
      <c r="Y82" s="89">
        <v>54.15644400000001</v>
      </c>
      <c r="Z82" s="89">
        <v>77.931</v>
      </c>
      <c r="AA82" s="89">
        <v>62.900999999999996</v>
      </c>
      <c r="AB82" s="89">
        <f>IF(AND(Z82&gt;0,AA82&gt;0),AA82*100/Z82,"")</f>
        <v>80.71370828040189</v>
      </c>
    </row>
    <row r="83" spans="4:28" s="90" customFormat="1" ht="11.25" customHeight="1">
      <c r="D83" s="92"/>
      <c r="E83" s="89"/>
      <c r="F83" s="89"/>
      <c r="G83" s="89"/>
      <c r="H83" s="89"/>
      <c r="I83" s="87"/>
      <c r="J83" s="92"/>
      <c r="K83" s="89"/>
      <c r="L83" s="89"/>
      <c r="M83" s="89"/>
      <c r="N83" s="89"/>
      <c r="O83" s="84"/>
      <c r="P83" s="86"/>
      <c r="Q83" s="86"/>
      <c r="R83" s="102"/>
      <c r="S83" s="93"/>
      <c r="T83" s="93"/>
      <c r="U83" s="93"/>
      <c r="V83" s="93"/>
      <c r="W83" s="88"/>
      <c r="X83" s="103"/>
      <c r="Y83" s="89"/>
      <c r="Z83" s="89"/>
      <c r="AA83" s="89"/>
      <c r="AB83" s="89"/>
    </row>
    <row r="84" spans="4:28" s="90" customFormat="1" ht="11.25" customHeight="1">
      <c r="D84" s="92"/>
      <c r="E84" s="89"/>
      <c r="F84" s="89"/>
      <c r="G84" s="89"/>
      <c r="H84" s="89"/>
      <c r="I84" s="87"/>
      <c r="J84" s="92"/>
      <c r="K84" s="89"/>
      <c r="L84" s="89"/>
      <c r="M84" s="89"/>
      <c r="N84" s="89"/>
      <c r="O84" s="84" t="s">
        <v>224</v>
      </c>
      <c r="P84" s="86"/>
      <c r="Q84" s="86"/>
      <c r="R84" s="102"/>
      <c r="S84" s="93"/>
      <c r="T84" s="93"/>
      <c r="U84" s="93"/>
      <c r="V84" s="93"/>
      <c r="W84" s="88"/>
      <c r="X84" s="103"/>
      <c r="Y84" s="89"/>
      <c r="Z84" s="89"/>
      <c r="AA84" s="89"/>
      <c r="AB84" s="89"/>
    </row>
    <row r="85" spans="4:28" s="90" customFormat="1" ht="11.25" customHeight="1">
      <c r="D85" s="92"/>
      <c r="E85" s="89"/>
      <c r="F85" s="89"/>
      <c r="G85" s="89"/>
      <c r="H85" s="89"/>
      <c r="I85" s="87"/>
      <c r="J85" s="92"/>
      <c r="K85" s="89"/>
      <c r="L85" s="89"/>
      <c r="M85" s="89"/>
      <c r="N85" s="89"/>
      <c r="O85" s="84" t="s">
        <v>226</v>
      </c>
      <c r="P85" s="86"/>
      <c r="Q85" s="86"/>
      <c r="R85" s="102">
        <v>0</v>
      </c>
      <c r="S85" s="93">
        <v>0</v>
      </c>
      <c r="T85" s="93">
        <v>0</v>
      </c>
      <c r="U85" s="93">
        <v>0</v>
      </c>
      <c r="V85" s="93">
        <f>IF(AND(T85&gt;0,U85&gt;0),U85*100/T85,"")</f>
      </c>
      <c r="W85" s="88"/>
      <c r="X85" s="103">
        <v>2</v>
      </c>
      <c r="Y85" s="89">
        <v>8726.212989999998</v>
      </c>
      <c r="Z85" s="89">
        <v>4060.978</v>
      </c>
      <c r="AA85" s="89">
        <v>6659.713000000001</v>
      </c>
      <c r="AB85" s="89">
        <f>IF(AND(Z85&gt;0,AA85&gt;0),AA85*100/Z85,"")</f>
        <v>163.99283620842073</v>
      </c>
    </row>
    <row r="86" spans="4:28" s="90" customFormat="1" ht="11.25" customHeight="1">
      <c r="D86" s="92"/>
      <c r="E86" s="89"/>
      <c r="F86" s="89"/>
      <c r="G86" s="89"/>
      <c r="H86" s="89"/>
      <c r="I86" s="87"/>
      <c r="J86" s="92"/>
      <c r="K86" s="89"/>
      <c r="L86" s="89"/>
      <c r="M86" s="89"/>
      <c r="N86" s="89"/>
      <c r="O86" s="84" t="s">
        <v>227</v>
      </c>
      <c r="P86" s="86"/>
      <c r="Q86" s="86"/>
      <c r="R86" s="102">
        <v>0</v>
      </c>
      <c r="S86" s="93">
        <v>0</v>
      </c>
      <c r="T86" s="93">
        <v>0</v>
      </c>
      <c r="U86" s="93">
        <v>0</v>
      </c>
      <c r="V86" s="93">
        <f>IF(AND(T86&gt;0,U86&gt;0),U86*100/T86,"")</f>
      </c>
      <c r="W86" s="88"/>
      <c r="X86" s="103">
        <v>2</v>
      </c>
      <c r="Y86" s="89">
        <v>1771.0181879999998</v>
      </c>
      <c r="Z86" s="89">
        <v>836.4482086700001</v>
      </c>
      <c r="AA86" s="89">
        <v>1352.668</v>
      </c>
      <c r="AB86" s="89">
        <f>IF(AND(Z86&gt;0,AA86&gt;0),AA86*100/Z86,"")</f>
        <v>161.7156909392894</v>
      </c>
    </row>
    <row r="87" spans="4:14" s="90" customFormat="1" ht="11.25" customHeight="1">
      <c r="D87" s="92"/>
      <c r="E87" s="89"/>
      <c r="F87" s="89"/>
      <c r="G87" s="89"/>
      <c r="H87" s="89"/>
      <c r="I87" s="87"/>
      <c r="J87" s="92"/>
      <c r="K87" s="89"/>
      <c r="L87" s="89"/>
      <c r="M87" s="89"/>
      <c r="N87" s="89"/>
    </row>
    <row r="88" spans="4:14" s="90" customFormat="1" ht="11.25" customHeight="1">
      <c r="D88" s="92"/>
      <c r="E88" s="89"/>
      <c r="F88" s="89"/>
      <c r="G88" s="89"/>
      <c r="H88" s="89">
        <f aca="true" t="shared" si="14" ref="H88:H97">IF(AND(F88&gt;0,G88&gt;0),G88*100/F88,"")</f>
      </c>
      <c r="I88" s="87"/>
      <c r="J88" s="92"/>
      <c r="K88" s="89"/>
      <c r="L88" s="89"/>
      <c r="M88" s="89"/>
      <c r="N88" s="89">
        <f aca="true" t="shared" si="15" ref="N88:N97">IF(AND(L88&gt;0,M88&gt;0),M88*100/L88,"")</f>
      </c>
    </row>
    <row r="89" spans="4:19" s="90" customFormat="1" ht="11.25" customHeight="1">
      <c r="D89" s="92"/>
      <c r="E89" s="89"/>
      <c r="F89" s="89"/>
      <c r="G89" s="89"/>
      <c r="H89" s="89">
        <f t="shared" si="14"/>
      </c>
      <c r="I89" s="87"/>
      <c r="J89" s="92"/>
      <c r="K89" s="89"/>
      <c r="L89" s="89"/>
      <c r="M89" s="89"/>
      <c r="N89" s="89">
        <f t="shared" si="15"/>
      </c>
      <c r="O89" s="135" t="s">
        <v>292</v>
      </c>
      <c r="P89" s="136"/>
      <c r="Q89" s="136"/>
      <c r="R89" s="136"/>
      <c r="S89" s="136"/>
    </row>
    <row r="90" spans="4:26" s="90" customFormat="1" ht="11.25" customHeight="1">
      <c r="D90" s="92"/>
      <c r="E90" s="89"/>
      <c r="F90" s="89"/>
      <c r="G90" s="89"/>
      <c r="H90" s="89">
        <f t="shared" si="14"/>
      </c>
      <c r="I90" s="87"/>
      <c r="J90" s="92"/>
      <c r="K90" s="89"/>
      <c r="L90" s="89"/>
      <c r="M90" s="89"/>
      <c r="N90" s="89">
        <f t="shared" si="15"/>
      </c>
      <c r="O90" s="185" t="s">
        <v>293</v>
      </c>
      <c r="P90" s="185"/>
      <c r="Q90" s="185"/>
      <c r="R90" s="185"/>
      <c r="S90" s="185"/>
      <c r="T90" s="185"/>
      <c r="U90" s="136"/>
      <c r="V90" s="136"/>
      <c r="W90" s="136"/>
      <c r="X90" s="136"/>
      <c r="Y90" s="137"/>
      <c r="Z90" s="137"/>
    </row>
    <row r="91" spans="4:26" s="90" customFormat="1" ht="11.25" customHeight="1">
      <c r="D91" s="92"/>
      <c r="E91" s="89"/>
      <c r="F91" s="89"/>
      <c r="G91" s="89"/>
      <c r="H91" s="89">
        <f t="shared" si="14"/>
      </c>
      <c r="I91" s="87"/>
      <c r="J91" s="92"/>
      <c r="K91" s="89"/>
      <c r="L91" s="89"/>
      <c r="M91" s="89"/>
      <c r="N91" s="89">
        <f t="shared" si="15"/>
      </c>
      <c r="O91" s="185" t="s">
        <v>294</v>
      </c>
      <c r="P91" s="186"/>
      <c r="Q91" s="186"/>
      <c r="R91" s="186"/>
      <c r="S91" s="186"/>
      <c r="T91" s="186"/>
      <c r="U91" s="186"/>
      <c r="V91" s="186"/>
      <c r="W91" s="186"/>
      <c r="X91" s="186"/>
      <c r="Y91" s="136"/>
      <c r="Z91" s="137"/>
    </row>
    <row r="92" spans="4:28" s="90" customFormat="1" ht="12" customHeight="1">
      <c r="D92" s="92"/>
      <c r="E92" s="89"/>
      <c r="F92" s="89"/>
      <c r="G92" s="89"/>
      <c r="H92" s="89">
        <f t="shared" si="14"/>
      </c>
      <c r="I92" s="87"/>
      <c r="J92" s="92"/>
      <c r="K92" s="89"/>
      <c r="L92" s="89"/>
      <c r="M92" s="89"/>
      <c r="N92" s="89">
        <f t="shared" si="15"/>
      </c>
      <c r="O92" s="185" t="s">
        <v>295</v>
      </c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38"/>
      <c r="AA92" s="69"/>
      <c r="AB92" s="69"/>
    </row>
    <row r="93" spans="1:28" s="69" customFormat="1" ht="14.25">
      <c r="A93" s="90"/>
      <c r="B93" s="90"/>
      <c r="C93" s="90"/>
      <c r="D93" s="92"/>
      <c r="E93" s="89"/>
      <c r="F93" s="89"/>
      <c r="G93" s="89"/>
      <c r="H93" s="89">
        <f t="shared" si="14"/>
      </c>
      <c r="I93" s="87"/>
      <c r="J93" s="92"/>
      <c r="K93" s="89"/>
      <c r="L93" s="89"/>
      <c r="M93" s="89"/>
      <c r="N93" s="89">
        <f t="shared" si="15"/>
      </c>
      <c r="Z93" s="139"/>
      <c r="AA93" s="99"/>
      <c r="AB93" s="99"/>
    </row>
    <row r="94" spans="1:26" s="99" customFormat="1" ht="11.25" customHeight="1">
      <c r="A94" s="90"/>
      <c r="B94" s="90"/>
      <c r="C94" s="90"/>
      <c r="D94" s="92"/>
      <c r="E94" s="89"/>
      <c r="F94" s="89"/>
      <c r="G94" s="89"/>
      <c r="H94" s="89">
        <f t="shared" si="14"/>
      </c>
      <c r="I94" s="87"/>
      <c r="J94" s="92"/>
      <c r="K94" s="89"/>
      <c r="L94" s="89"/>
      <c r="M94" s="89"/>
      <c r="N94" s="89">
        <f t="shared" si="15"/>
      </c>
      <c r="O94" s="188" t="s">
        <v>296</v>
      </c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14" s="99" customFormat="1" ht="11.25">
      <c r="A95" s="90"/>
      <c r="B95" s="90"/>
      <c r="C95" s="90"/>
      <c r="D95" s="92"/>
      <c r="E95" s="89"/>
      <c r="F95" s="89"/>
      <c r="G95" s="89"/>
      <c r="H95" s="89">
        <f t="shared" si="14"/>
      </c>
      <c r="I95" s="87"/>
      <c r="J95" s="92"/>
      <c r="K95" s="89"/>
      <c r="L95" s="89"/>
      <c r="M95" s="89"/>
      <c r="N95" s="89">
        <f t="shared" si="15"/>
      </c>
    </row>
    <row r="96" spans="1:28" s="99" customFormat="1" ht="14.25">
      <c r="A96" s="90"/>
      <c r="B96" s="90"/>
      <c r="C96" s="90"/>
      <c r="D96" s="92"/>
      <c r="E96" s="89"/>
      <c r="F96" s="89"/>
      <c r="G96" s="89"/>
      <c r="H96" s="89">
        <f t="shared" si="14"/>
      </c>
      <c r="I96" s="87"/>
      <c r="J96" s="92"/>
      <c r="K96" s="89"/>
      <c r="L96" s="89"/>
      <c r="M96" s="89"/>
      <c r="N96" s="89">
        <f t="shared" si="15"/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99" customFormat="1" ht="14.25">
      <c r="A97" s="90"/>
      <c r="B97" s="90"/>
      <c r="C97" s="90"/>
      <c r="D97" s="92"/>
      <c r="E97" s="89"/>
      <c r="F97" s="89"/>
      <c r="G97" s="89"/>
      <c r="H97" s="89">
        <f t="shared" si="14"/>
      </c>
      <c r="I97" s="87"/>
      <c r="J97" s="92"/>
      <c r="K97" s="89"/>
      <c r="L97" s="89"/>
      <c r="M97" s="89"/>
      <c r="N97" s="89">
        <f t="shared" si="15"/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99" customFormat="1" ht="11.25" customHeight="1">
      <c r="A98" s="90"/>
      <c r="B98" s="90"/>
      <c r="C98" s="90"/>
      <c r="D98" s="92"/>
      <c r="E98" s="88"/>
      <c r="F98" s="88"/>
      <c r="G98" s="88"/>
      <c r="H98" s="88"/>
      <c r="I98" s="87"/>
      <c r="J98" s="92"/>
      <c r="K98" s="88"/>
      <c r="L98" s="88"/>
      <c r="M98" s="88"/>
      <c r="N98" s="8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99" customFormat="1" ht="11.25" customHeight="1">
      <c r="A99" s="90"/>
      <c r="B99" s="90"/>
      <c r="C99" s="90"/>
      <c r="D99" s="92"/>
      <c r="E99" s="89"/>
      <c r="F99" s="89"/>
      <c r="G99" s="89"/>
      <c r="H99" s="89">
        <f aca="true" t="shared" si="16" ref="H99:H137">IF(AND(F99&gt;0,G99&gt;0),G99*100/F99,"")</f>
      </c>
      <c r="I99" s="87"/>
      <c r="J99" s="92"/>
      <c r="K99" s="89"/>
      <c r="L99" s="89"/>
      <c r="M99" s="89"/>
      <c r="N99" s="89">
        <f aca="true" t="shared" si="17" ref="N99:N137">IF(AND(L99&gt;0,M99&gt;0),M99*100/L99,"")</f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99" customFormat="1" ht="11.25" customHeight="1">
      <c r="A100" s="90"/>
      <c r="B100" s="90"/>
      <c r="C100" s="90"/>
      <c r="D100" s="92"/>
      <c r="E100" s="89"/>
      <c r="F100" s="89"/>
      <c r="G100" s="89"/>
      <c r="H100" s="89">
        <f t="shared" si="16"/>
      </c>
      <c r="I100" s="87"/>
      <c r="J100" s="92"/>
      <c r="K100" s="89"/>
      <c r="L100" s="89"/>
      <c r="M100" s="89"/>
      <c r="N100" s="89">
        <f t="shared" si="17"/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 s="90"/>
      <c r="B101" s="90"/>
      <c r="C101" s="90"/>
      <c r="D101" s="92"/>
      <c r="E101" s="89"/>
      <c r="F101" s="89"/>
      <c r="G101" s="89"/>
      <c r="H101" s="89">
        <f t="shared" si="16"/>
      </c>
      <c r="I101" s="87"/>
      <c r="J101" s="92"/>
      <c r="K101" s="89"/>
      <c r="L101" s="89"/>
      <c r="M101" s="89"/>
      <c r="N101" s="89">
        <f t="shared" si="17"/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 s="90"/>
      <c r="B102" s="90"/>
      <c r="C102" s="90"/>
      <c r="D102" s="92"/>
      <c r="E102" s="89"/>
      <c r="F102" s="89"/>
      <c r="G102" s="89"/>
      <c r="H102" s="89">
        <f t="shared" si="16"/>
      </c>
      <c r="I102" s="87"/>
      <c r="J102" s="92"/>
      <c r="K102" s="89"/>
      <c r="L102" s="89"/>
      <c r="M102" s="89"/>
      <c r="N102" s="89">
        <f t="shared" si="17"/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 s="90"/>
      <c r="B103" s="90"/>
      <c r="C103" s="90"/>
      <c r="D103" s="92"/>
      <c r="E103" s="89"/>
      <c r="F103" s="89"/>
      <c r="G103" s="89"/>
      <c r="H103" s="89">
        <f t="shared" si="16"/>
      </c>
      <c r="I103" s="87"/>
      <c r="J103" s="92"/>
      <c r="K103" s="89"/>
      <c r="L103" s="89"/>
      <c r="M103" s="89"/>
      <c r="N103" s="89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90"/>
      <c r="B104" s="90"/>
      <c r="C104" s="90"/>
      <c r="D104" s="92"/>
      <c r="E104" s="89"/>
      <c r="F104" s="89"/>
      <c r="G104" s="89"/>
      <c r="H104" s="89">
        <f t="shared" si="16"/>
      </c>
      <c r="I104" s="87"/>
      <c r="J104" s="92"/>
      <c r="K104" s="89"/>
      <c r="L104" s="89"/>
      <c r="M104" s="89"/>
      <c r="N104" s="89">
        <f t="shared" si="17"/>
      </c>
      <c r="O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</row>
    <row r="105" spans="1:28" ht="11.25" customHeight="1">
      <c r="A105" s="90"/>
      <c r="B105" s="90"/>
      <c r="C105" s="90"/>
      <c r="D105" s="92"/>
      <c r="E105" s="89"/>
      <c r="F105" s="89"/>
      <c r="G105" s="89"/>
      <c r="H105" s="89">
        <f t="shared" si="16"/>
      </c>
      <c r="I105" s="87"/>
      <c r="J105" s="92"/>
      <c r="K105" s="89"/>
      <c r="L105" s="89"/>
      <c r="M105" s="89"/>
      <c r="N105" s="89">
        <f t="shared" si="17"/>
      </c>
      <c r="O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</row>
    <row r="106" spans="1:28" ht="11.25" customHeight="1">
      <c r="A106" s="90"/>
      <c r="B106" s="90"/>
      <c r="C106" s="90"/>
      <c r="D106" s="92"/>
      <c r="E106" s="89"/>
      <c r="F106" s="89"/>
      <c r="G106" s="89"/>
      <c r="H106" s="89">
        <f t="shared" si="16"/>
      </c>
      <c r="I106" s="87"/>
      <c r="J106" s="92"/>
      <c r="K106" s="89"/>
      <c r="L106" s="89"/>
      <c r="M106" s="89"/>
      <c r="N106" s="89">
        <f t="shared" si="17"/>
      </c>
      <c r="O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</row>
    <row r="107" spans="1:28" ht="11.25" customHeight="1">
      <c r="A107" s="90"/>
      <c r="B107" s="90"/>
      <c r="C107" s="90"/>
      <c r="D107" s="92"/>
      <c r="E107" s="89"/>
      <c r="F107" s="89"/>
      <c r="G107" s="89"/>
      <c r="H107" s="89">
        <f t="shared" si="16"/>
      </c>
      <c r="I107" s="87"/>
      <c r="J107" s="92"/>
      <c r="K107" s="89"/>
      <c r="L107" s="89"/>
      <c r="M107" s="89"/>
      <c r="N107" s="89">
        <f t="shared" si="17"/>
      </c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</row>
    <row r="108" spans="1:28" ht="11.25" customHeight="1">
      <c r="A108" s="90"/>
      <c r="B108" s="90"/>
      <c r="C108" s="90"/>
      <c r="D108" s="92"/>
      <c r="E108" s="89"/>
      <c r="F108" s="89"/>
      <c r="G108" s="89"/>
      <c r="H108" s="89">
        <f t="shared" si="16"/>
      </c>
      <c r="I108" s="87"/>
      <c r="J108" s="92"/>
      <c r="K108" s="89"/>
      <c r="L108" s="89"/>
      <c r="M108" s="89"/>
      <c r="N108" s="89">
        <f t="shared" si="17"/>
      </c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</row>
    <row r="109" spans="1:28" ht="11.25" customHeight="1">
      <c r="A109" s="90"/>
      <c r="B109" s="90"/>
      <c r="C109" s="90"/>
      <c r="D109" s="92"/>
      <c r="E109" s="89"/>
      <c r="F109" s="89"/>
      <c r="G109" s="89"/>
      <c r="H109" s="89">
        <f t="shared" si="16"/>
      </c>
      <c r="I109" s="87"/>
      <c r="J109" s="92"/>
      <c r="K109" s="89"/>
      <c r="L109" s="89"/>
      <c r="M109" s="89"/>
      <c r="N109" s="89">
        <f t="shared" si="17"/>
      </c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</row>
    <row r="110" spans="1:28" ht="11.25" customHeight="1">
      <c r="A110" s="90"/>
      <c r="B110" s="90"/>
      <c r="C110" s="90"/>
      <c r="D110" s="92"/>
      <c r="E110" s="89"/>
      <c r="F110" s="89"/>
      <c r="G110" s="89"/>
      <c r="H110" s="89">
        <f t="shared" si="16"/>
      </c>
      <c r="I110" s="87"/>
      <c r="J110" s="92"/>
      <c r="K110" s="89"/>
      <c r="L110" s="89"/>
      <c r="M110" s="89"/>
      <c r="N110" s="89">
        <f t="shared" si="17"/>
      </c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</row>
    <row r="111" spans="1:28" ht="11.25" customHeight="1">
      <c r="A111" s="90"/>
      <c r="B111" s="90"/>
      <c r="C111" s="90"/>
      <c r="D111" s="92"/>
      <c r="E111" s="89"/>
      <c r="F111" s="89"/>
      <c r="G111" s="89"/>
      <c r="H111" s="89">
        <f t="shared" si="16"/>
      </c>
      <c r="I111" s="87"/>
      <c r="J111" s="92"/>
      <c r="K111" s="89"/>
      <c r="L111" s="89"/>
      <c r="M111" s="89"/>
      <c r="N111" s="89">
        <f t="shared" si="17"/>
      </c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</row>
    <row r="112" spans="1:28" ht="11.25" customHeight="1">
      <c r="A112" s="90"/>
      <c r="B112" s="90"/>
      <c r="C112" s="90"/>
      <c r="D112" s="92"/>
      <c r="E112" s="89"/>
      <c r="F112" s="89"/>
      <c r="G112" s="89"/>
      <c r="H112" s="89">
        <f t="shared" si="16"/>
      </c>
      <c r="I112" s="87"/>
      <c r="J112" s="92"/>
      <c r="K112" s="89"/>
      <c r="L112" s="89"/>
      <c r="M112" s="89"/>
      <c r="N112" s="89">
        <f t="shared" si="17"/>
      </c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</row>
    <row r="113" spans="1:28" ht="11.25" customHeight="1">
      <c r="A113" s="90"/>
      <c r="B113" s="90"/>
      <c r="C113" s="90"/>
      <c r="D113" s="92"/>
      <c r="E113" s="89"/>
      <c r="F113" s="89"/>
      <c r="G113" s="89"/>
      <c r="H113" s="89">
        <f t="shared" si="16"/>
      </c>
      <c r="I113" s="87"/>
      <c r="J113" s="92"/>
      <c r="K113" s="89"/>
      <c r="L113" s="89"/>
      <c r="M113" s="89"/>
      <c r="N113" s="89">
        <f t="shared" si="17"/>
      </c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</row>
    <row r="114" spans="1:28" ht="11.25" customHeight="1">
      <c r="A114" s="90"/>
      <c r="B114" s="90"/>
      <c r="C114" s="90"/>
      <c r="D114" s="92"/>
      <c r="E114" s="89"/>
      <c r="F114" s="89"/>
      <c r="G114" s="89"/>
      <c r="H114" s="89">
        <f t="shared" si="16"/>
      </c>
      <c r="I114" s="87"/>
      <c r="J114" s="92"/>
      <c r="K114" s="89"/>
      <c r="L114" s="89"/>
      <c r="M114" s="89"/>
      <c r="N114" s="89">
        <f t="shared" si="17"/>
      </c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ht="11.25" customHeight="1">
      <c r="A115" s="90"/>
      <c r="B115" s="90"/>
      <c r="C115" s="90"/>
      <c r="D115" s="92"/>
      <c r="E115" s="89"/>
      <c r="F115" s="89"/>
      <c r="G115" s="89"/>
      <c r="H115" s="89">
        <f t="shared" si="16"/>
      </c>
      <c r="I115" s="87"/>
      <c r="J115" s="92"/>
      <c r="K115" s="89"/>
      <c r="L115" s="89"/>
      <c r="M115" s="89"/>
      <c r="N115" s="89">
        <f t="shared" si="17"/>
      </c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1:28" ht="11.25" customHeight="1">
      <c r="A116" s="90"/>
      <c r="B116" s="90"/>
      <c r="C116" s="90"/>
      <c r="D116" s="92"/>
      <c r="E116" s="89"/>
      <c r="F116" s="89"/>
      <c r="G116" s="89"/>
      <c r="H116" s="89">
        <f t="shared" si="16"/>
      </c>
      <c r="I116" s="87"/>
      <c r="J116" s="92"/>
      <c r="K116" s="89"/>
      <c r="L116" s="89"/>
      <c r="M116" s="89"/>
      <c r="N116" s="89">
        <f t="shared" si="17"/>
      </c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</row>
    <row r="117" spans="1:28" ht="11.25" customHeight="1">
      <c r="A117" s="90"/>
      <c r="B117" s="90"/>
      <c r="C117" s="90"/>
      <c r="D117" s="92"/>
      <c r="E117" s="89"/>
      <c r="F117" s="89"/>
      <c r="G117" s="89"/>
      <c r="H117" s="89">
        <f t="shared" si="16"/>
      </c>
      <c r="I117" s="87"/>
      <c r="J117" s="92"/>
      <c r="K117" s="89"/>
      <c r="L117" s="89"/>
      <c r="M117" s="89"/>
      <c r="N117" s="89">
        <f t="shared" si="17"/>
      </c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</row>
    <row r="118" spans="1:28" ht="11.25" customHeight="1">
      <c r="A118" s="90"/>
      <c r="B118" s="90"/>
      <c r="C118" s="90"/>
      <c r="D118" s="92"/>
      <c r="E118" s="89"/>
      <c r="F118" s="89"/>
      <c r="G118" s="89"/>
      <c r="H118" s="89">
        <f t="shared" si="16"/>
      </c>
      <c r="I118" s="87"/>
      <c r="J118" s="92"/>
      <c r="K118" s="89"/>
      <c r="L118" s="89"/>
      <c r="M118" s="89"/>
      <c r="N118" s="89">
        <f t="shared" si="17"/>
      </c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</row>
    <row r="119" spans="1:28" ht="11.25" customHeight="1">
      <c r="A119" s="90"/>
      <c r="B119" s="90"/>
      <c r="C119" s="90"/>
      <c r="D119" s="92"/>
      <c r="E119" s="89"/>
      <c r="F119" s="89"/>
      <c r="G119" s="89"/>
      <c r="H119" s="89">
        <f t="shared" si="16"/>
      </c>
      <c r="I119" s="87"/>
      <c r="J119" s="92"/>
      <c r="K119" s="89"/>
      <c r="L119" s="89"/>
      <c r="M119" s="89"/>
      <c r="N119" s="89">
        <f t="shared" si="17"/>
      </c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ht="11.25" customHeight="1">
      <c r="A120" s="90"/>
      <c r="B120" s="90"/>
      <c r="C120" s="90"/>
      <c r="D120" s="92"/>
      <c r="E120" s="89"/>
      <c r="F120" s="89"/>
      <c r="G120" s="89"/>
      <c r="H120" s="89">
        <f t="shared" si="16"/>
      </c>
      <c r="I120" s="87"/>
      <c r="J120" s="92"/>
      <c r="K120" s="89"/>
      <c r="L120" s="89"/>
      <c r="M120" s="89"/>
      <c r="N120" s="89">
        <f t="shared" si="17"/>
      </c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</row>
    <row r="121" spans="1:28" ht="11.25" customHeight="1">
      <c r="A121" s="90"/>
      <c r="B121" s="90"/>
      <c r="C121" s="90"/>
      <c r="D121" s="92"/>
      <c r="E121" s="89"/>
      <c r="F121" s="89"/>
      <c r="G121" s="89"/>
      <c r="H121" s="89">
        <f t="shared" si="16"/>
      </c>
      <c r="I121" s="87"/>
      <c r="J121" s="92"/>
      <c r="K121" s="89"/>
      <c r="L121" s="89"/>
      <c r="M121" s="89"/>
      <c r="N121" s="89">
        <f t="shared" si="17"/>
      </c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</row>
    <row r="122" spans="1:28" ht="11.25" customHeight="1">
      <c r="A122" s="90"/>
      <c r="B122" s="90"/>
      <c r="C122" s="90"/>
      <c r="D122" s="92"/>
      <c r="E122" s="89"/>
      <c r="F122" s="89"/>
      <c r="G122" s="89"/>
      <c r="H122" s="89">
        <f t="shared" si="16"/>
      </c>
      <c r="I122" s="87"/>
      <c r="J122" s="92"/>
      <c r="K122" s="89"/>
      <c r="L122" s="89"/>
      <c r="M122" s="89"/>
      <c r="N122" s="89">
        <f t="shared" si="17"/>
      </c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</row>
    <row r="123" spans="1:28" ht="11.25" customHeight="1">
      <c r="A123" s="90"/>
      <c r="B123" s="90"/>
      <c r="C123" s="90"/>
      <c r="D123" s="92"/>
      <c r="E123" s="89"/>
      <c r="F123" s="89"/>
      <c r="G123" s="89"/>
      <c r="H123" s="89">
        <f t="shared" si="16"/>
      </c>
      <c r="I123" s="87"/>
      <c r="J123" s="92"/>
      <c r="K123" s="89"/>
      <c r="L123" s="89"/>
      <c r="M123" s="89"/>
      <c r="N123" s="89">
        <f t="shared" si="17"/>
      </c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</row>
    <row r="124" spans="1:28" ht="11.25" customHeight="1">
      <c r="A124" s="90"/>
      <c r="B124" s="90"/>
      <c r="C124" s="90"/>
      <c r="D124" s="92"/>
      <c r="E124" s="89"/>
      <c r="F124" s="89"/>
      <c r="G124" s="89"/>
      <c r="H124" s="89">
        <f t="shared" si="16"/>
      </c>
      <c r="I124" s="87"/>
      <c r="J124" s="92"/>
      <c r="K124" s="89"/>
      <c r="L124" s="89"/>
      <c r="M124" s="89"/>
      <c r="N124" s="89">
        <f t="shared" si="17"/>
      </c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</row>
    <row r="125" spans="1:28" ht="11.25" customHeight="1">
      <c r="A125" s="90"/>
      <c r="B125" s="90"/>
      <c r="C125" s="90"/>
      <c r="D125" s="92"/>
      <c r="E125" s="89"/>
      <c r="F125" s="89"/>
      <c r="G125" s="89"/>
      <c r="H125" s="89">
        <f t="shared" si="16"/>
      </c>
      <c r="I125" s="87"/>
      <c r="J125" s="92"/>
      <c r="K125" s="89"/>
      <c r="L125" s="89"/>
      <c r="M125" s="89"/>
      <c r="N125" s="89">
        <f t="shared" si="17"/>
      </c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</row>
    <row r="126" spans="1:28" ht="11.25" customHeight="1">
      <c r="A126" s="90"/>
      <c r="B126" s="90"/>
      <c r="C126" s="90"/>
      <c r="D126" s="92"/>
      <c r="E126" s="89"/>
      <c r="F126" s="89"/>
      <c r="G126" s="89"/>
      <c r="H126" s="89">
        <f t="shared" si="16"/>
      </c>
      <c r="I126" s="87"/>
      <c r="J126" s="92"/>
      <c r="K126" s="89"/>
      <c r="L126" s="89"/>
      <c r="M126" s="89"/>
      <c r="N126" s="89">
        <f t="shared" si="17"/>
      </c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</row>
    <row r="127" spans="1:28" ht="11.25" customHeight="1">
      <c r="A127" s="90"/>
      <c r="B127" s="90"/>
      <c r="C127" s="90"/>
      <c r="D127" s="92"/>
      <c r="E127" s="89"/>
      <c r="F127" s="89"/>
      <c r="G127" s="89"/>
      <c r="H127" s="89">
        <f t="shared" si="16"/>
      </c>
      <c r="I127" s="87"/>
      <c r="J127" s="92"/>
      <c r="K127" s="89"/>
      <c r="L127" s="89"/>
      <c r="M127" s="89"/>
      <c r="N127" s="89">
        <f t="shared" si="17"/>
      </c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</row>
    <row r="128" spans="1:28" ht="11.25" customHeight="1">
      <c r="A128" s="90"/>
      <c r="B128" s="90"/>
      <c r="C128" s="90"/>
      <c r="D128" s="92"/>
      <c r="E128" s="89"/>
      <c r="F128" s="89"/>
      <c r="G128" s="89"/>
      <c r="H128" s="89">
        <f t="shared" si="16"/>
      </c>
      <c r="I128" s="87"/>
      <c r="J128" s="92"/>
      <c r="K128" s="89"/>
      <c r="L128" s="89"/>
      <c r="M128" s="89"/>
      <c r="N128" s="89">
        <f t="shared" si="17"/>
      </c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</row>
    <row r="129" spans="1:28" ht="11.25" customHeight="1">
      <c r="A129" s="90"/>
      <c r="B129" s="90"/>
      <c r="C129" s="90"/>
      <c r="D129" s="92"/>
      <c r="E129" s="89"/>
      <c r="F129" s="89"/>
      <c r="G129" s="89"/>
      <c r="H129" s="89">
        <f t="shared" si="16"/>
      </c>
      <c r="I129" s="87"/>
      <c r="J129" s="92"/>
      <c r="K129" s="89"/>
      <c r="L129" s="89"/>
      <c r="M129" s="89"/>
      <c r="N129" s="89">
        <f t="shared" si="17"/>
      </c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</row>
    <row r="130" spans="1:28" ht="11.25" customHeight="1">
      <c r="A130" s="90"/>
      <c r="B130" s="90"/>
      <c r="C130" s="90"/>
      <c r="D130" s="92"/>
      <c r="E130" s="89"/>
      <c r="F130" s="89"/>
      <c r="G130" s="89"/>
      <c r="H130" s="89">
        <f t="shared" si="16"/>
      </c>
      <c r="I130" s="87"/>
      <c r="J130" s="92"/>
      <c r="K130" s="89"/>
      <c r="L130" s="89"/>
      <c r="M130" s="89"/>
      <c r="N130" s="89">
        <f t="shared" si="17"/>
      </c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</row>
    <row r="131" spans="1:28" ht="11.25" customHeight="1">
      <c r="A131" s="90"/>
      <c r="B131" s="90"/>
      <c r="C131" s="90"/>
      <c r="D131" s="92"/>
      <c r="E131" s="89"/>
      <c r="F131" s="89"/>
      <c r="G131" s="89"/>
      <c r="H131" s="89">
        <f t="shared" si="16"/>
      </c>
      <c r="I131" s="87"/>
      <c r="J131" s="92"/>
      <c r="K131" s="89"/>
      <c r="L131" s="89"/>
      <c r="M131" s="89"/>
      <c r="N131" s="89">
        <f t="shared" si="17"/>
      </c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</row>
    <row r="132" spans="1:28" ht="11.25" customHeight="1">
      <c r="A132" s="90"/>
      <c r="B132" s="90"/>
      <c r="C132" s="90"/>
      <c r="D132" s="92"/>
      <c r="E132" s="89"/>
      <c r="F132" s="89"/>
      <c r="G132" s="89"/>
      <c r="H132" s="89">
        <f t="shared" si="16"/>
      </c>
      <c r="I132" s="87"/>
      <c r="J132" s="92"/>
      <c r="K132" s="89"/>
      <c r="L132" s="89"/>
      <c r="M132" s="89"/>
      <c r="N132" s="89">
        <f t="shared" si="17"/>
      </c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</row>
    <row r="133" spans="1:28" ht="11.25">
      <c r="A133" s="90"/>
      <c r="B133" s="90"/>
      <c r="C133" s="90"/>
      <c r="D133" s="92"/>
      <c r="E133" s="89"/>
      <c r="F133" s="89"/>
      <c r="G133" s="89"/>
      <c r="H133" s="89">
        <f t="shared" si="16"/>
      </c>
      <c r="I133" s="87"/>
      <c r="J133" s="92"/>
      <c r="K133" s="89"/>
      <c r="L133" s="89"/>
      <c r="M133" s="89"/>
      <c r="N133" s="89">
        <f t="shared" si="17"/>
      </c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</row>
    <row r="134" spans="1:28" ht="11.25">
      <c r="A134" s="90"/>
      <c r="B134" s="90"/>
      <c r="C134" s="90"/>
      <c r="D134" s="92"/>
      <c r="E134" s="89"/>
      <c r="F134" s="89"/>
      <c r="G134" s="89"/>
      <c r="H134" s="89">
        <f t="shared" si="16"/>
      </c>
      <c r="I134" s="87"/>
      <c r="J134" s="92"/>
      <c r="K134" s="89"/>
      <c r="L134" s="89"/>
      <c r="M134" s="89"/>
      <c r="N134" s="89">
        <f t="shared" si="17"/>
      </c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</row>
    <row r="135" spans="1:28" ht="11.25">
      <c r="A135" s="90"/>
      <c r="B135" s="90"/>
      <c r="C135" s="90"/>
      <c r="D135" s="92"/>
      <c r="E135" s="89"/>
      <c r="F135" s="89"/>
      <c r="G135" s="89"/>
      <c r="H135" s="89">
        <f t="shared" si="16"/>
      </c>
      <c r="I135" s="87"/>
      <c r="J135" s="92"/>
      <c r="K135" s="89"/>
      <c r="L135" s="89"/>
      <c r="M135" s="89"/>
      <c r="N135" s="89">
        <f t="shared" si="17"/>
      </c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</row>
    <row r="136" spans="1:28" ht="11.25">
      <c r="A136" s="90"/>
      <c r="B136" s="90"/>
      <c r="C136" s="90"/>
      <c r="D136" s="92"/>
      <c r="E136" s="89"/>
      <c r="F136" s="89"/>
      <c r="G136" s="89"/>
      <c r="H136" s="89">
        <f t="shared" si="16"/>
      </c>
      <c r="I136" s="87"/>
      <c r="J136" s="92"/>
      <c r="K136" s="89"/>
      <c r="L136" s="89"/>
      <c r="M136" s="89"/>
      <c r="N136" s="89">
        <f t="shared" si="17"/>
      </c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</row>
    <row r="137" spans="1:28" ht="11.25">
      <c r="A137" s="90"/>
      <c r="B137" s="90"/>
      <c r="C137" s="90"/>
      <c r="D137" s="92"/>
      <c r="E137" s="89"/>
      <c r="F137" s="89"/>
      <c r="G137" s="89"/>
      <c r="H137" s="89">
        <f t="shared" si="16"/>
      </c>
      <c r="I137" s="87"/>
      <c r="J137" s="92"/>
      <c r="K137" s="89"/>
      <c r="L137" s="89"/>
      <c r="M137" s="89"/>
      <c r="N137" s="89">
        <f t="shared" si="17"/>
      </c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</row>
    <row r="138" spans="1:28" ht="11.25">
      <c r="A138" s="90"/>
      <c r="B138" s="96"/>
      <c r="C138" s="90"/>
      <c r="D138" s="87"/>
      <c r="E138" s="89"/>
      <c r="F138" s="89"/>
      <c r="G138" s="89"/>
      <c r="H138" s="88"/>
      <c r="I138" s="87"/>
      <c r="J138" s="87"/>
      <c r="K138" s="97"/>
      <c r="L138" s="97"/>
      <c r="M138" s="97"/>
      <c r="N138" s="87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</row>
    <row r="139" spans="1:28" ht="11.25">
      <c r="A139" s="90"/>
      <c r="B139" s="90"/>
      <c r="C139" s="90"/>
      <c r="D139" s="87"/>
      <c r="E139" s="88"/>
      <c r="F139" s="88"/>
      <c r="G139" s="88"/>
      <c r="H139" s="88"/>
      <c r="I139" s="87"/>
      <c r="J139" s="87"/>
      <c r="K139" s="87"/>
      <c r="L139" s="87"/>
      <c r="M139" s="87"/>
      <c r="N139" s="87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</row>
    <row r="140" spans="1:28" ht="11.25">
      <c r="A140" s="94"/>
      <c r="B140" s="90"/>
      <c r="C140" s="90"/>
      <c r="D140" s="87"/>
      <c r="E140" s="88"/>
      <c r="F140" s="88"/>
      <c r="G140" s="88"/>
      <c r="H140" s="88"/>
      <c r="I140" s="87"/>
      <c r="J140" s="87"/>
      <c r="K140" s="87"/>
      <c r="L140" s="87"/>
      <c r="M140" s="87"/>
      <c r="N140" s="87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</row>
    <row r="141" spans="1:28" ht="11.25">
      <c r="A141" s="94"/>
      <c r="B141" s="90"/>
      <c r="C141" s="90"/>
      <c r="D141" s="87"/>
      <c r="E141" s="88"/>
      <c r="F141" s="88"/>
      <c r="G141" s="88"/>
      <c r="H141" s="88"/>
      <c r="I141" s="87"/>
      <c r="J141" s="87"/>
      <c r="K141" s="87"/>
      <c r="L141" s="87"/>
      <c r="M141" s="87"/>
      <c r="N141" s="87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</row>
    <row r="142" spans="1:28" ht="11.25">
      <c r="A142" s="94"/>
      <c r="B142" s="90"/>
      <c r="C142" s="90"/>
      <c r="D142" s="87"/>
      <c r="E142" s="88"/>
      <c r="F142" s="88"/>
      <c r="G142" s="88"/>
      <c r="H142" s="88"/>
      <c r="I142" s="87"/>
      <c r="J142" s="87"/>
      <c r="K142" s="87"/>
      <c r="L142" s="87"/>
      <c r="M142" s="87"/>
      <c r="N142" s="87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</row>
    <row r="143" spans="1:28" ht="11.25">
      <c r="A143" s="94"/>
      <c r="B143" s="90"/>
      <c r="C143" s="90"/>
      <c r="D143" s="87"/>
      <c r="E143" s="88"/>
      <c r="F143" s="88"/>
      <c r="G143" s="88"/>
      <c r="H143" s="88"/>
      <c r="I143" s="87"/>
      <c r="J143" s="87"/>
      <c r="K143" s="87"/>
      <c r="L143" s="87"/>
      <c r="M143" s="87"/>
      <c r="N143" s="87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</row>
    <row r="144" spans="14:28" ht="11.25">
      <c r="N144" s="87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</row>
    <row r="145" spans="14:28" ht="9.75">
      <c r="N145" s="6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</row>
    <row r="146" spans="14:28" ht="11.25">
      <c r="N146" s="95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</row>
    <row r="147" spans="14:28" ht="11.25">
      <c r="N147" s="95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</row>
    <row r="148" spans="14:28" ht="11.25">
      <c r="N148" s="95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</row>
    <row r="149" spans="14:28" ht="11.25">
      <c r="N149" s="95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</row>
    <row r="150" spans="14:28" ht="11.25">
      <c r="N150" s="95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</row>
    <row r="151" spans="14:28" ht="11.25">
      <c r="N151" s="95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</row>
    <row r="152" spans="14:28" ht="12">
      <c r="N152" s="95"/>
      <c r="O152" s="98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</row>
    <row r="153" spans="14:28" ht="11.25">
      <c r="N153" s="95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</row>
    <row r="154" spans="14:28" ht="11.25">
      <c r="N154" s="95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</row>
    <row r="155" spans="14:28" ht="11.25">
      <c r="N155" s="95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</row>
    <row r="156" spans="14:28" ht="11.25">
      <c r="N156" s="95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</row>
    <row r="157" spans="14:28" ht="11.25">
      <c r="N157" s="95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</row>
    <row r="158" spans="14:28" ht="11.25">
      <c r="N158" s="95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</row>
    <row r="159" spans="14:28" ht="11.25">
      <c r="N159" s="95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</row>
    <row r="160" spans="1:14" ht="14.25">
      <c r="A160"/>
      <c r="B160"/>
      <c r="C160"/>
      <c r="D160"/>
      <c r="N160" s="95"/>
    </row>
    <row r="161" spans="1:14" ht="14.25">
      <c r="A161"/>
      <c r="B161"/>
      <c r="C161"/>
      <c r="D161"/>
      <c r="N161" s="95"/>
    </row>
    <row r="162" spans="1:14" ht="14.25">
      <c r="A162"/>
      <c r="B162"/>
      <c r="C162"/>
      <c r="D162"/>
      <c r="N162" s="95"/>
    </row>
    <row r="163" spans="1:14" ht="14.25">
      <c r="A163"/>
      <c r="B163"/>
      <c r="C163"/>
      <c r="D163"/>
      <c r="N163" s="95"/>
    </row>
    <row r="164" spans="1:14" ht="14.25">
      <c r="A164"/>
      <c r="B164"/>
      <c r="C164"/>
      <c r="D164"/>
      <c r="N164" s="95"/>
    </row>
    <row r="165" spans="1:14" ht="14.25">
      <c r="A165"/>
      <c r="B165"/>
      <c r="C165"/>
      <c r="D165"/>
      <c r="N165" s="95"/>
    </row>
    <row r="166" spans="1:14" ht="14.25">
      <c r="A166"/>
      <c r="B166"/>
      <c r="C166"/>
      <c r="D166"/>
      <c r="N166" s="95"/>
    </row>
    <row r="167" spans="1:14" ht="14.25">
      <c r="A167"/>
      <c r="B167"/>
      <c r="C167"/>
      <c r="D167"/>
      <c r="N167" s="95"/>
    </row>
    <row r="168" spans="1:14" ht="14.25">
      <c r="A168"/>
      <c r="B168"/>
      <c r="C168"/>
      <c r="D168"/>
      <c r="N168" s="95"/>
    </row>
    <row r="169" spans="1:14" ht="14.25">
      <c r="A169"/>
      <c r="B169"/>
      <c r="C169"/>
      <c r="D169"/>
      <c r="N169" s="95"/>
    </row>
    <row r="170" spans="1:14" ht="14.25">
      <c r="A170"/>
      <c r="B170"/>
      <c r="C170"/>
      <c r="D170"/>
      <c r="N170" s="95"/>
    </row>
    <row r="171" spans="1:14" ht="14.25">
      <c r="A171"/>
      <c r="B171"/>
      <c r="C171"/>
      <c r="D171"/>
      <c r="N171" s="95"/>
    </row>
    <row r="172" spans="1:14" ht="14.25">
      <c r="A172"/>
      <c r="B172"/>
      <c r="C172"/>
      <c r="D172"/>
      <c r="N172" s="95"/>
    </row>
    <row r="173" spans="1:14" ht="14.25">
      <c r="A173"/>
      <c r="B173"/>
      <c r="C173"/>
      <c r="D173"/>
      <c r="N173" s="95"/>
    </row>
    <row r="174" spans="1:14" ht="14.25">
      <c r="A174"/>
      <c r="B174"/>
      <c r="C174"/>
      <c r="D174"/>
      <c r="N174" s="95"/>
    </row>
    <row r="175" spans="1:14" ht="14.25">
      <c r="A175"/>
      <c r="B175"/>
      <c r="C175"/>
      <c r="D175"/>
      <c r="N175" s="95"/>
    </row>
    <row r="176" spans="1:14" ht="14.25">
      <c r="A176"/>
      <c r="B176"/>
      <c r="C176"/>
      <c r="D176"/>
      <c r="N176" s="95"/>
    </row>
    <row r="177" spans="1:14" ht="14.25">
      <c r="A177"/>
      <c r="B177"/>
      <c r="C177"/>
      <c r="D177"/>
      <c r="N177" s="95"/>
    </row>
    <row r="178" ht="11.25">
      <c r="N178" s="95"/>
    </row>
    <row r="179" ht="11.25">
      <c r="N179" s="95"/>
    </row>
    <row r="180" ht="11.25">
      <c r="N180" s="95"/>
    </row>
    <row r="181" ht="11.25">
      <c r="N181" s="95"/>
    </row>
    <row r="182" ht="11.25">
      <c r="N182" s="95"/>
    </row>
    <row r="183" ht="11.25">
      <c r="N183" s="95"/>
    </row>
  </sheetData>
  <sheetProtection/>
  <mergeCells count="10">
    <mergeCell ref="O90:T90"/>
    <mergeCell ref="O91:X91"/>
    <mergeCell ref="O92:Y92"/>
    <mergeCell ref="O94:Z94"/>
    <mergeCell ref="D4:H4"/>
    <mergeCell ref="J4:N4"/>
    <mergeCell ref="R4:V4"/>
    <mergeCell ref="X4:AB4"/>
    <mergeCell ref="R71:V71"/>
    <mergeCell ref="X71:AB71"/>
  </mergeCells>
  <printOptions horizontalCentered="1"/>
  <pageMargins left="0.7874015748031497" right="0.5905511811023623" top="0.2755905511811024" bottom="0.3937007874015748" header="0.1968503937007874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>
        <v>3</v>
      </c>
      <c r="E17" s="39">
        <v>3</v>
      </c>
      <c r="F17" s="40">
        <f>IF(D17&gt;0,100*E17/D17,0)</f>
        <v>100</v>
      </c>
      <c r="G17" s="41"/>
      <c r="H17" s="125"/>
      <c r="I17" s="126">
        <v>0.036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38</v>
      </c>
      <c r="E26" s="39">
        <v>36</v>
      </c>
      <c r="F26" s="40">
        <f>IF(D26&gt;0,100*E26/D26,0)</f>
        <v>94.73684210526316</v>
      </c>
      <c r="G26" s="41"/>
      <c r="H26" s="125">
        <v>1.55</v>
      </c>
      <c r="I26" s="126">
        <v>1.5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>
        <v>3</v>
      </c>
      <c r="E30" s="31">
        <v>3</v>
      </c>
      <c r="F30" s="32"/>
      <c r="G30" s="32"/>
      <c r="H30" s="124"/>
      <c r="I30" s="124">
        <v>0.124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0</v>
      </c>
      <c r="D31" s="39">
        <v>3</v>
      </c>
      <c r="E31" s="39">
        <v>3</v>
      </c>
      <c r="F31" s="40">
        <f>IF(D31&gt;0,100*E31/D31,0)</f>
        <v>100</v>
      </c>
      <c r="G31" s="41"/>
      <c r="H31" s="125">
        <v>0</v>
      </c>
      <c r="I31" s="126">
        <v>0.124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123</v>
      </c>
      <c r="D33" s="31">
        <v>120</v>
      </c>
      <c r="E33" s="31">
        <v>120</v>
      </c>
      <c r="F33" s="32"/>
      <c r="G33" s="32"/>
      <c r="H33" s="124">
        <v>3.861</v>
      </c>
      <c r="I33" s="124">
        <v>3.5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18</v>
      </c>
      <c r="E34" s="31">
        <v>18</v>
      </c>
      <c r="F34" s="32"/>
      <c r="G34" s="32"/>
      <c r="H34" s="124">
        <v>0.408</v>
      </c>
      <c r="I34" s="124">
        <v>0.4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14</v>
      </c>
      <c r="D35" s="31">
        <v>12</v>
      </c>
      <c r="E35" s="31">
        <v>13</v>
      </c>
      <c r="F35" s="32"/>
      <c r="G35" s="32"/>
      <c r="H35" s="124">
        <v>0.653</v>
      </c>
      <c r="I35" s="124">
        <v>0.5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204</v>
      </c>
      <c r="D36" s="31">
        <v>204</v>
      </c>
      <c r="E36" s="31">
        <v>184</v>
      </c>
      <c r="F36" s="32"/>
      <c r="G36" s="32"/>
      <c r="H36" s="124">
        <v>9.768</v>
      </c>
      <c r="I36" s="124">
        <v>9.768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359</v>
      </c>
      <c r="D37" s="39">
        <v>354</v>
      </c>
      <c r="E37" s="39">
        <v>335</v>
      </c>
      <c r="F37" s="40">
        <f>IF(D37&gt;0,100*E37/D37,0)</f>
        <v>94.63276836158192</v>
      </c>
      <c r="G37" s="41"/>
      <c r="H37" s="125">
        <v>14.690000000000001</v>
      </c>
      <c r="I37" s="126">
        <v>14.168000000000001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33</v>
      </c>
      <c r="D39" s="39">
        <v>33</v>
      </c>
      <c r="E39" s="39">
        <v>12</v>
      </c>
      <c r="F39" s="40">
        <f>IF(D39&gt;0,100*E39/D39,0)</f>
        <v>36.36363636363637</v>
      </c>
      <c r="G39" s="41"/>
      <c r="H39" s="125">
        <v>0.784</v>
      </c>
      <c r="I39" s="126">
        <v>0.78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>
        <v>12</v>
      </c>
      <c r="D43" s="31">
        <v>12</v>
      </c>
      <c r="E43" s="31">
        <v>10</v>
      </c>
      <c r="F43" s="32"/>
      <c r="G43" s="32"/>
      <c r="H43" s="124">
        <v>0.288</v>
      </c>
      <c r="I43" s="124">
        <v>0.288</v>
      </c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>
        <v>2</v>
      </c>
      <c r="F45" s="32"/>
      <c r="G45" s="32"/>
      <c r="H45" s="124">
        <v>0.05</v>
      </c>
      <c r="I45" s="124">
        <v>0.052</v>
      </c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14</v>
      </c>
      <c r="D50" s="39">
        <v>14</v>
      </c>
      <c r="E50" s="39">
        <v>12</v>
      </c>
      <c r="F50" s="40">
        <f>IF(D50&gt;0,100*E50/D50,0)</f>
        <v>85.71428571428571</v>
      </c>
      <c r="G50" s="41"/>
      <c r="H50" s="125">
        <v>0.33799999999999997</v>
      </c>
      <c r="I50" s="126">
        <v>0.33999999999999997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125</v>
      </c>
      <c r="D54" s="31">
        <v>100</v>
      </c>
      <c r="E54" s="31">
        <v>110</v>
      </c>
      <c r="F54" s="32"/>
      <c r="G54" s="32"/>
      <c r="H54" s="124">
        <v>6.877</v>
      </c>
      <c r="I54" s="124">
        <v>5.1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270</v>
      </c>
      <c r="D55" s="31">
        <v>270</v>
      </c>
      <c r="E55" s="31">
        <v>270</v>
      </c>
      <c r="F55" s="32"/>
      <c r="G55" s="32"/>
      <c r="H55" s="124">
        <v>13.5</v>
      </c>
      <c r="I55" s="124">
        <v>13.3</v>
      </c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50</v>
      </c>
      <c r="D58" s="31">
        <v>38</v>
      </c>
      <c r="E58" s="31">
        <v>38</v>
      </c>
      <c r="F58" s="32"/>
      <c r="G58" s="32"/>
      <c r="H58" s="124">
        <v>2.25</v>
      </c>
      <c r="I58" s="124">
        <v>1.71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445</v>
      </c>
      <c r="D59" s="39">
        <v>408</v>
      </c>
      <c r="E59" s="39">
        <v>418</v>
      </c>
      <c r="F59" s="40">
        <f>IF(D59&gt;0,100*E59/D59,0)</f>
        <v>102.45098039215686</v>
      </c>
      <c r="G59" s="41"/>
      <c r="H59" s="125">
        <v>22.627</v>
      </c>
      <c r="I59" s="126">
        <v>20.11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200</v>
      </c>
      <c r="D61" s="31">
        <v>180</v>
      </c>
      <c r="E61" s="31">
        <v>190</v>
      </c>
      <c r="F61" s="32"/>
      <c r="G61" s="32"/>
      <c r="H61" s="124">
        <v>7</v>
      </c>
      <c r="I61" s="124">
        <v>7.2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146</v>
      </c>
      <c r="D62" s="31">
        <v>150</v>
      </c>
      <c r="E62" s="31">
        <v>150</v>
      </c>
      <c r="F62" s="32"/>
      <c r="G62" s="32"/>
      <c r="H62" s="124">
        <v>3.649</v>
      </c>
      <c r="I62" s="124">
        <v>3.618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1008</v>
      </c>
      <c r="D63" s="31">
        <v>1008</v>
      </c>
      <c r="E63" s="31">
        <v>1018</v>
      </c>
      <c r="F63" s="32"/>
      <c r="G63" s="32"/>
      <c r="H63" s="124">
        <v>55.44</v>
      </c>
      <c r="I63" s="124">
        <v>55.44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1354</v>
      </c>
      <c r="D64" s="39">
        <v>1338</v>
      </c>
      <c r="E64" s="39">
        <v>1358</v>
      </c>
      <c r="F64" s="40">
        <f>IF(D64&gt;0,100*E64/D64,0)</f>
        <v>101.49476831091181</v>
      </c>
      <c r="G64" s="41"/>
      <c r="H64" s="125">
        <v>66.089</v>
      </c>
      <c r="I64" s="126">
        <v>66.258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533</v>
      </c>
      <c r="D66" s="39">
        <v>414</v>
      </c>
      <c r="E66" s="39">
        <v>455</v>
      </c>
      <c r="F66" s="40">
        <f>IF(D66&gt;0,100*E66/D66,0)</f>
        <v>109.90338164251207</v>
      </c>
      <c r="G66" s="41"/>
      <c r="H66" s="125">
        <v>32.881</v>
      </c>
      <c r="I66" s="126">
        <v>29.335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21</v>
      </c>
      <c r="D72" s="31">
        <v>22</v>
      </c>
      <c r="E72" s="31">
        <v>18</v>
      </c>
      <c r="F72" s="32"/>
      <c r="G72" s="32"/>
      <c r="H72" s="124">
        <v>0.36</v>
      </c>
      <c r="I72" s="124">
        <v>0.371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70</v>
      </c>
      <c r="D73" s="31">
        <v>70</v>
      </c>
      <c r="E73" s="31">
        <v>70</v>
      </c>
      <c r="F73" s="32"/>
      <c r="G73" s="32"/>
      <c r="H73" s="124">
        <v>1.96</v>
      </c>
      <c r="I73" s="124">
        <v>1.61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437</v>
      </c>
      <c r="D74" s="31">
        <v>437</v>
      </c>
      <c r="E74" s="31">
        <v>440</v>
      </c>
      <c r="F74" s="32"/>
      <c r="G74" s="32"/>
      <c r="H74" s="124">
        <v>20.617</v>
      </c>
      <c r="I74" s="124">
        <v>21.85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162</v>
      </c>
      <c r="D75" s="31">
        <v>162</v>
      </c>
      <c r="E75" s="31">
        <v>162</v>
      </c>
      <c r="F75" s="32"/>
      <c r="G75" s="32"/>
      <c r="H75" s="124">
        <v>5.799</v>
      </c>
      <c r="I75" s="124">
        <v>6.066225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50</v>
      </c>
      <c r="E76" s="31">
        <v>48</v>
      </c>
      <c r="F76" s="32"/>
      <c r="G76" s="32"/>
      <c r="H76" s="124">
        <v>0.5</v>
      </c>
      <c r="I76" s="124">
        <v>1.75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66</v>
      </c>
      <c r="D77" s="31">
        <v>35</v>
      </c>
      <c r="E77" s="31">
        <v>75</v>
      </c>
      <c r="F77" s="32"/>
      <c r="G77" s="32"/>
      <c r="H77" s="124">
        <v>2.5</v>
      </c>
      <c r="I77" s="124">
        <v>1.4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170</v>
      </c>
      <c r="D78" s="31">
        <v>170</v>
      </c>
      <c r="E78" s="31">
        <v>160</v>
      </c>
      <c r="F78" s="32"/>
      <c r="G78" s="32"/>
      <c r="H78" s="124">
        <v>7.14</v>
      </c>
      <c r="I78" s="124">
        <v>6.8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292</v>
      </c>
      <c r="D79" s="31">
        <v>245</v>
      </c>
      <c r="E79" s="31">
        <v>250</v>
      </c>
      <c r="F79" s="32"/>
      <c r="G79" s="32"/>
      <c r="H79" s="124">
        <v>15.32</v>
      </c>
      <c r="I79" s="124">
        <v>12.5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1238</v>
      </c>
      <c r="D80" s="39">
        <v>1191</v>
      </c>
      <c r="E80" s="39">
        <v>1223</v>
      </c>
      <c r="F80" s="40">
        <f>IF(D80&gt;0,100*E80/D80,0)</f>
        <v>102.68681780016793</v>
      </c>
      <c r="G80" s="41"/>
      <c r="H80" s="125">
        <v>54.196</v>
      </c>
      <c r="I80" s="126">
        <v>52.347225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4014</v>
      </c>
      <c r="D87" s="54">
        <v>3796</v>
      </c>
      <c r="E87" s="54">
        <v>3855</v>
      </c>
      <c r="F87" s="55">
        <f>IF(D87&gt;0,100*E87/D87,0)</f>
        <v>101.55426765015807</v>
      </c>
      <c r="G87" s="41"/>
      <c r="H87" s="129">
        <v>193.155</v>
      </c>
      <c r="I87" s="130">
        <v>184.99822500000002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>
        <v>5</v>
      </c>
      <c r="E17" s="39"/>
      <c r="F17" s="40"/>
      <c r="G17" s="41"/>
      <c r="H17" s="125"/>
      <c r="I17" s="126">
        <v>0.1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/>
      <c r="F20" s="32"/>
      <c r="G20" s="32"/>
      <c r="H20" s="124">
        <v>0.35</v>
      </c>
      <c r="I20" s="124">
        <v>0.377</v>
      </c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20</v>
      </c>
      <c r="D22" s="39">
        <v>20</v>
      </c>
      <c r="E22" s="39"/>
      <c r="F22" s="40"/>
      <c r="G22" s="41"/>
      <c r="H22" s="125">
        <v>0.35</v>
      </c>
      <c r="I22" s="126">
        <v>0.377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314</v>
      </c>
      <c r="D24" s="39">
        <v>287</v>
      </c>
      <c r="E24" s="39"/>
      <c r="F24" s="40"/>
      <c r="G24" s="41"/>
      <c r="H24" s="125">
        <v>18.458</v>
      </c>
      <c r="I24" s="126">
        <v>17.365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27</v>
      </c>
      <c r="D26" s="39">
        <v>27</v>
      </c>
      <c r="E26" s="39"/>
      <c r="F26" s="40"/>
      <c r="G26" s="41"/>
      <c r="H26" s="125">
        <v>1.45</v>
      </c>
      <c r="I26" s="126">
        <v>1.45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>
        <v>574</v>
      </c>
      <c r="E30" s="31"/>
      <c r="F30" s="32"/>
      <c r="G30" s="32"/>
      <c r="H30" s="124"/>
      <c r="I30" s="124">
        <v>22.72</v>
      </c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>
        <v>574</v>
      </c>
      <c r="E31" s="39"/>
      <c r="F31" s="40"/>
      <c r="G31" s="41"/>
      <c r="H31" s="125"/>
      <c r="I31" s="126">
        <v>22.72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31</v>
      </c>
      <c r="D33" s="31">
        <v>30</v>
      </c>
      <c r="E33" s="31"/>
      <c r="F33" s="32"/>
      <c r="G33" s="32"/>
      <c r="H33" s="124">
        <v>0.965</v>
      </c>
      <c r="I33" s="124">
        <v>0.9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140</v>
      </c>
      <c r="D34" s="31">
        <v>140</v>
      </c>
      <c r="E34" s="31"/>
      <c r="F34" s="32"/>
      <c r="G34" s="32"/>
      <c r="H34" s="124">
        <v>3.976</v>
      </c>
      <c r="I34" s="124">
        <v>3.95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42</v>
      </c>
      <c r="D35" s="31">
        <v>35</v>
      </c>
      <c r="E35" s="31"/>
      <c r="F35" s="32"/>
      <c r="G35" s="32"/>
      <c r="H35" s="124">
        <v>1.959</v>
      </c>
      <c r="I35" s="124">
        <v>1.65</v>
      </c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>
        <v>213</v>
      </c>
      <c r="D37" s="39">
        <v>205</v>
      </c>
      <c r="E37" s="39"/>
      <c r="F37" s="40"/>
      <c r="G37" s="41"/>
      <c r="H37" s="125">
        <v>6.9</v>
      </c>
      <c r="I37" s="126">
        <v>6.5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169</v>
      </c>
      <c r="D39" s="39">
        <v>170</v>
      </c>
      <c r="E39" s="39"/>
      <c r="F39" s="40"/>
      <c r="G39" s="41"/>
      <c r="H39" s="125">
        <v>3.993</v>
      </c>
      <c r="I39" s="126">
        <v>3.99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180</v>
      </c>
      <c r="D41" s="31">
        <v>100</v>
      </c>
      <c r="E41" s="31"/>
      <c r="F41" s="32"/>
      <c r="G41" s="32"/>
      <c r="H41" s="124">
        <v>13.5</v>
      </c>
      <c r="I41" s="124">
        <v>6.5</v>
      </c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7</v>
      </c>
      <c r="E43" s="31"/>
      <c r="F43" s="32"/>
      <c r="G43" s="32"/>
      <c r="H43" s="124">
        <v>0.132</v>
      </c>
      <c r="I43" s="124">
        <v>0.154</v>
      </c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>
        <v>13</v>
      </c>
      <c r="D45" s="31">
        <v>12</v>
      </c>
      <c r="E45" s="31"/>
      <c r="F45" s="32"/>
      <c r="G45" s="32"/>
      <c r="H45" s="124">
        <v>0.364</v>
      </c>
      <c r="I45" s="124">
        <v>0.312</v>
      </c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>
        <v>715</v>
      </c>
      <c r="D48" s="31">
        <v>674</v>
      </c>
      <c r="E48" s="31"/>
      <c r="F48" s="32"/>
      <c r="G48" s="32"/>
      <c r="H48" s="124">
        <v>32.175</v>
      </c>
      <c r="I48" s="124">
        <v>23.59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12</v>
      </c>
      <c r="E49" s="31"/>
      <c r="F49" s="32"/>
      <c r="G49" s="32"/>
      <c r="H49" s="124">
        <v>0.585</v>
      </c>
      <c r="I49" s="124">
        <v>0.468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929</v>
      </c>
      <c r="D50" s="39">
        <v>805</v>
      </c>
      <c r="E50" s="39"/>
      <c r="F50" s="40"/>
      <c r="G50" s="41"/>
      <c r="H50" s="125">
        <v>46.756</v>
      </c>
      <c r="I50" s="126">
        <v>31.024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503</v>
      </c>
      <c r="D52" s="39">
        <v>503</v>
      </c>
      <c r="E52" s="39"/>
      <c r="F52" s="40"/>
      <c r="G52" s="41"/>
      <c r="H52" s="125">
        <v>19.4</v>
      </c>
      <c r="I52" s="126">
        <v>19.4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5300</v>
      </c>
      <c r="D54" s="31">
        <v>4180</v>
      </c>
      <c r="E54" s="31"/>
      <c r="F54" s="32"/>
      <c r="G54" s="32"/>
      <c r="H54" s="124">
        <v>408.1</v>
      </c>
      <c r="I54" s="124">
        <v>313.5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1515</v>
      </c>
      <c r="D55" s="31">
        <v>1515</v>
      </c>
      <c r="E55" s="31"/>
      <c r="F55" s="32"/>
      <c r="G55" s="32"/>
      <c r="H55" s="124">
        <v>90.9</v>
      </c>
      <c r="I55" s="124">
        <v>90.9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780</v>
      </c>
      <c r="D56" s="31">
        <v>1151</v>
      </c>
      <c r="E56" s="31"/>
      <c r="F56" s="32"/>
      <c r="G56" s="32"/>
      <c r="H56" s="124">
        <v>48.8</v>
      </c>
      <c r="I56" s="124">
        <v>78</v>
      </c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>
        <v>12</v>
      </c>
      <c r="E57" s="31"/>
      <c r="F57" s="32"/>
      <c r="G57" s="32"/>
      <c r="H57" s="124"/>
      <c r="I57" s="124">
        <v>0.48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894</v>
      </c>
      <c r="D58" s="31">
        <v>925</v>
      </c>
      <c r="E58" s="31"/>
      <c r="F58" s="32"/>
      <c r="G58" s="32"/>
      <c r="H58" s="124">
        <v>66.378</v>
      </c>
      <c r="I58" s="124">
        <v>69.93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8489</v>
      </c>
      <c r="D59" s="39">
        <v>7783</v>
      </c>
      <c r="E59" s="39"/>
      <c r="F59" s="40"/>
      <c r="G59" s="41"/>
      <c r="H59" s="125">
        <v>614.178</v>
      </c>
      <c r="I59" s="126">
        <v>552.81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150</v>
      </c>
      <c r="E61" s="31"/>
      <c r="F61" s="32"/>
      <c r="G61" s="32"/>
      <c r="H61" s="124">
        <v>3.85</v>
      </c>
      <c r="I61" s="124">
        <v>5.25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78</v>
      </c>
      <c r="D62" s="31">
        <v>70</v>
      </c>
      <c r="E62" s="31"/>
      <c r="F62" s="32"/>
      <c r="G62" s="32"/>
      <c r="H62" s="124">
        <v>1.736</v>
      </c>
      <c r="I62" s="124">
        <v>1.75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57</v>
      </c>
      <c r="D63" s="31">
        <v>57</v>
      </c>
      <c r="E63" s="31"/>
      <c r="F63" s="32"/>
      <c r="G63" s="32"/>
      <c r="H63" s="124">
        <v>1.672</v>
      </c>
      <c r="I63" s="124">
        <v>3.4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245</v>
      </c>
      <c r="D64" s="39">
        <v>277</v>
      </c>
      <c r="E64" s="39"/>
      <c r="F64" s="40"/>
      <c r="G64" s="41"/>
      <c r="H64" s="125">
        <v>7.258</v>
      </c>
      <c r="I64" s="126">
        <v>10.4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54</v>
      </c>
      <c r="D66" s="39">
        <v>115</v>
      </c>
      <c r="E66" s="39"/>
      <c r="F66" s="40"/>
      <c r="G66" s="41"/>
      <c r="H66" s="125">
        <v>3.331</v>
      </c>
      <c r="I66" s="126">
        <v>5.82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70</v>
      </c>
      <c r="D72" s="31">
        <v>69</v>
      </c>
      <c r="E72" s="31"/>
      <c r="F72" s="32"/>
      <c r="G72" s="32"/>
      <c r="H72" s="124">
        <v>1.652</v>
      </c>
      <c r="I72" s="124">
        <v>1.613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80</v>
      </c>
      <c r="D73" s="31">
        <v>80</v>
      </c>
      <c r="E73" s="31"/>
      <c r="F73" s="32"/>
      <c r="G73" s="32"/>
      <c r="H73" s="124">
        <v>2.24</v>
      </c>
      <c r="I73" s="124">
        <v>3.665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305</v>
      </c>
      <c r="D74" s="31">
        <v>375</v>
      </c>
      <c r="E74" s="31"/>
      <c r="F74" s="32"/>
      <c r="G74" s="32"/>
      <c r="H74" s="124">
        <v>13.607</v>
      </c>
      <c r="I74" s="124">
        <v>17.08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131</v>
      </c>
      <c r="D75" s="31">
        <v>131</v>
      </c>
      <c r="E75" s="31"/>
      <c r="F75" s="32"/>
      <c r="G75" s="32"/>
      <c r="H75" s="124">
        <v>5.342</v>
      </c>
      <c r="I75" s="124">
        <v>5.7698100000000005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40</v>
      </c>
      <c r="D76" s="31">
        <v>50</v>
      </c>
      <c r="E76" s="31"/>
      <c r="F76" s="32"/>
      <c r="G76" s="32"/>
      <c r="H76" s="124">
        <v>1.08</v>
      </c>
      <c r="I76" s="124">
        <v>2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84</v>
      </c>
      <c r="D77" s="31">
        <v>122</v>
      </c>
      <c r="E77" s="31"/>
      <c r="F77" s="32"/>
      <c r="G77" s="32"/>
      <c r="H77" s="124">
        <v>3.23</v>
      </c>
      <c r="I77" s="124">
        <v>4.6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397</v>
      </c>
      <c r="D78" s="31">
        <v>397</v>
      </c>
      <c r="E78" s="31"/>
      <c r="F78" s="32"/>
      <c r="G78" s="32"/>
      <c r="H78" s="124">
        <v>16.665</v>
      </c>
      <c r="I78" s="124">
        <v>17.28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458</v>
      </c>
      <c r="D79" s="31">
        <v>400</v>
      </c>
      <c r="E79" s="31"/>
      <c r="F79" s="32"/>
      <c r="G79" s="32"/>
      <c r="H79" s="124">
        <v>24.028</v>
      </c>
      <c r="I79" s="124">
        <v>18.8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1565</v>
      </c>
      <c r="D80" s="39">
        <v>1624</v>
      </c>
      <c r="E80" s="39"/>
      <c r="F80" s="40"/>
      <c r="G80" s="41"/>
      <c r="H80" s="125">
        <v>67.844</v>
      </c>
      <c r="I80" s="126">
        <v>70.80781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12528</v>
      </c>
      <c r="D87" s="54">
        <v>12395</v>
      </c>
      <c r="E87" s="54"/>
      <c r="F87" s="55"/>
      <c r="G87" s="41"/>
      <c r="H87" s="129">
        <v>789.9180000000001</v>
      </c>
      <c r="I87" s="130">
        <v>742.76381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/>
      <c r="F9" s="32"/>
      <c r="G9" s="32"/>
      <c r="H9" s="124">
        <v>0.021</v>
      </c>
      <c r="I9" s="124">
        <v>0.021</v>
      </c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>
        <v>3</v>
      </c>
      <c r="E12" s="31"/>
      <c r="F12" s="32"/>
      <c r="G12" s="32"/>
      <c r="H12" s="124">
        <v>0.064</v>
      </c>
      <c r="I12" s="124">
        <v>0.043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4</v>
      </c>
      <c r="E13" s="39"/>
      <c r="F13" s="40"/>
      <c r="G13" s="41"/>
      <c r="H13" s="125">
        <v>0.085</v>
      </c>
      <c r="I13" s="126">
        <v>0.064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/>
      <c r="F15" s="40"/>
      <c r="G15" s="41"/>
      <c r="H15" s="125">
        <v>0.01</v>
      </c>
      <c r="I15" s="126">
        <v>0.01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/>
      <c r="F17" s="40"/>
      <c r="G17" s="41"/>
      <c r="H17" s="125">
        <v>0.036</v>
      </c>
      <c r="I17" s="126">
        <v>0.016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25</v>
      </c>
      <c r="D19" s="31">
        <v>29</v>
      </c>
      <c r="E19" s="31"/>
      <c r="F19" s="32"/>
      <c r="G19" s="32"/>
      <c r="H19" s="124">
        <v>0.343</v>
      </c>
      <c r="I19" s="124">
        <v>0.316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>
        <v>2</v>
      </c>
      <c r="E20" s="31"/>
      <c r="F20" s="32"/>
      <c r="G20" s="32"/>
      <c r="H20" s="124">
        <v>0.033</v>
      </c>
      <c r="I20" s="124">
        <v>0.032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>
        <v>2</v>
      </c>
      <c r="E21" s="31"/>
      <c r="F21" s="32"/>
      <c r="G21" s="32"/>
      <c r="H21" s="124">
        <v>0.033</v>
      </c>
      <c r="I21" s="124">
        <v>0.031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29</v>
      </c>
      <c r="D22" s="39">
        <v>33</v>
      </c>
      <c r="E22" s="39"/>
      <c r="F22" s="40"/>
      <c r="G22" s="41"/>
      <c r="H22" s="125">
        <v>0.40900000000000003</v>
      </c>
      <c r="I22" s="126">
        <v>0.379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759</v>
      </c>
      <c r="D24" s="39">
        <v>735</v>
      </c>
      <c r="E24" s="39"/>
      <c r="F24" s="40"/>
      <c r="G24" s="41"/>
      <c r="H24" s="125">
        <v>16.17</v>
      </c>
      <c r="I24" s="126">
        <v>15.768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9</v>
      </c>
      <c r="D26" s="39">
        <v>9</v>
      </c>
      <c r="E26" s="39"/>
      <c r="F26" s="40"/>
      <c r="G26" s="41"/>
      <c r="H26" s="125">
        <v>0.189</v>
      </c>
      <c r="I26" s="126">
        <v>0.18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110</v>
      </c>
      <c r="D28" s="31">
        <v>16</v>
      </c>
      <c r="E28" s="31"/>
      <c r="F28" s="32"/>
      <c r="G28" s="32"/>
      <c r="H28" s="124">
        <v>1.87</v>
      </c>
      <c r="I28" s="124">
        <v>0.272</v>
      </c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>
        <v>55</v>
      </c>
      <c r="D30" s="31">
        <v>89</v>
      </c>
      <c r="E30" s="31"/>
      <c r="F30" s="32"/>
      <c r="G30" s="32"/>
      <c r="H30" s="124">
        <v>1.1</v>
      </c>
      <c r="I30" s="124">
        <v>1.78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165</v>
      </c>
      <c r="D31" s="39">
        <v>105</v>
      </c>
      <c r="E31" s="39"/>
      <c r="F31" s="40"/>
      <c r="G31" s="41"/>
      <c r="H31" s="125">
        <v>2.97</v>
      </c>
      <c r="I31" s="126">
        <v>2.052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110</v>
      </c>
      <c r="D33" s="31">
        <v>100</v>
      </c>
      <c r="E33" s="31"/>
      <c r="F33" s="32"/>
      <c r="G33" s="32"/>
      <c r="H33" s="124">
        <v>0.92</v>
      </c>
      <c r="I33" s="124">
        <v>0.84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19</v>
      </c>
      <c r="D34" s="31">
        <v>19</v>
      </c>
      <c r="E34" s="31"/>
      <c r="F34" s="32"/>
      <c r="G34" s="32"/>
      <c r="H34" s="124">
        <v>0.291</v>
      </c>
      <c r="I34" s="124">
        <v>0.28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30</v>
      </c>
      <c r="E35" s="31"/>
      <c r="F35" s="32"/>
      <c r="G35" s="32"/>
      <c r="H35" s="124">
        <v>0.428</v>
      </c>
      <c r="I35" s="124">
        <v>0.45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106</v>
      </c>
      <c r="D36" s="31">
        <v>106</v>
      </c>
      <c r="E36" s="31"/>
      <c r="F36" s="32"/>
      <c r="G36" s="32"/>
      <c r="H36" s="124">
        <v>1.59</v>
      </c>
      <c r="I36" s="124">
        <v>1.59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264</v>
      </c>
      <c r="D37" s="39">
        <v>255</v>
      </c>
      <c r="E37" s="39"/>
      <c r="F37" s="40"/>
      <c r="G37" s="41"/>
      <c r="H37" s="125">
        <v>3.229</v>
      </c>
      <c r="I37" s="126">
        <v>3.16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9</v>
      </c>
      <c r="D39" s="39">
        <v>15</v>
      </c>
      <c r="E39" s="39"/>
      <c r="F39" s="40"/>
      <c r="G39" s="41"/>
      <c r="H39" s="125">
        <v>0.195</v>
      </c>
      <c r="I39" s="126">
        <v>0.315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>
        <v>32</v>
      </c>
      <c r="D42" s="31"/>
      <c r="E42" s="31"/>
      <c r="F42" s="32"/>
      <c r="G42" s="32"/>
      <c r="H42" s="124">
        <v>0.8</v>
      </c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88</v>
      </c>
      <c r="E43" s="31"/>
      <c r="F43" s="32"/>
      <c r="G43" s="32"/>
      <c r="H43" s="124">
        <v>0.03</v>
      </c>
      <c r="I43" s="124">
        <v>1.056</v>
      </c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/>
      <c r="F45" s="32"/>
      <c r="G45" s="32"/>
      <c r="H45" s="124">
        <v>0.12</v>
      </c>
      <c r="I45" s="124">
        <v>0.12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26</v>
      </c>
      <c r="D46" s="31">
        <v>11</v>
      </c>
      <c r="E46" s="31"/>
      <c r="F46" s="32"/>
      <c r="G46" s="32"/>
      <c r="H46" s="124">
        <v>0.39</v>
      </c>
      <c r="I46" s="124">
        <v>0.165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</v>
      </c>
      <c r="D47" s="31">
        <v>1</v>
      </c>
      <c r="E47" s="31"/>
      <c r="F47" s="32"/>
      <c r="G47" s="32"/>
      <c r="H47" s="124">
        <v>0.003</v>
      </c>
      <c r="I47" s="124">
        <v>0.002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274</v>
      </c>
      <c r="D48" s="31">
        <v>350</v>
      </c>
      <c r="E48" s="31"/>
      <c r="F48" s="32"/>
      <c r="G48" s="32"/>
      <c r="H48" s="124">
        <v>6.014</v>
      </c>
      <c r="I48" s="124">
        <v>5.25</v>
      </c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340</v>
      </c>
      <c r="D50" s="39">
        <v>455</v>
      </c>
      <c r="E50" s="39"/>
      <c r="F50" s="40"/>
      <c r="G50" s="41"/>
      <c r="H50" s="125">
        <v>7.357</v>
      </c>
      <c r="I50" s="126">
        <v>6.593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215</v>
      </c>
      <c r="D54" s="31">
        <v>250</v>
      </c>
      <c r="E54" s="31"/>
      <c r="F54" s="32"/>
      <c r="G54" s="32"/>
      <c r="H54" s="124">
        <v>5.375</v>
      </c>
      <c r="I54" s="124">
        <v>6.25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8</v>
      </c>
      <c r="D55" s="31">
        <v>6</v>
      </c>
      <c r="E55" s="31"/>
      <c r="F55" s="32"/>
      <c r="G55" s="32"/>
      <c r="H55" s="124">
        <v>0.128</v>
      </c>
      <c r="I55" s="124">
        <v>0.096</v>
      </c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15</v>
      </c>
      <c r="D58" s="31">
        <v>15</v>
      </c>
      <c r="E58" s="31"/>
      <c r="F58" s="32"/>
      <c r="G58" s="32"/>
      <c r="H58" s="124">
        <v>0.27</v>
      </c>
      <c r="I58" s="124">
        <v>0.258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238</v>
      </c>
      <c r="D59" s="39">
        <v>271</v>
      </c>
      <c r="E59" s="39"/>
      <c r="F59" s="40"/>
      <c r="G59" s="41"/>
      <c r="H59" s="125">
        <v>5.773</v>
      </c>
      <c r="I59" s="126">
        <v>6.604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324</v>
      </c>
      <c r="D61" s="31">
        <v>320</v>
      </c>
      <c r="E61" s="31"/>
      <c r="F61" s="32"/>
      <c r="G61" s="32"/>
      <c r="H61" s="124">
        <v>8.1</v>
      </c>
      <c r="I61" s="124">
        <v>7.8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26</v>
      </c>
      <c r="D62" s="31">
        <v>21</v>
      </c>
      <c r="E62" s="31"/>
      <c r="F62" s="32"/>
      <c r="G62" s="32"/>
      <c r="H62" s="124">
        <v>0.442</v>
      </c>
      <c r="I62" s="124">
        <v>0.473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179</v>
      </c>
      <c r="D63" s="31">
        <v>179</v>
      </c>
      <c r="E63" s="31"/>
      <c r="F63" s="32"/>
      <c r="G63" s="32"/>
      <c r="H63" s="124">
        <v>3.27</v>
      </c>
      <c r="I63" s="124">
        <v>3.496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529</v>
      </c>
      <c r="D64" s="39">
        <v>520</v>
      </c>
      <c r="E64" s="39"/>
      <c r="F64" s="40"/>
      <c r="G64" s="41"/>
      <c r="H64" s="125">
        <v>11.812</v>
      </c>
      <c r="I64" s="126">
        <v>11.769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117</v>
      </c>
      <c r="D66" s="39">
        <v>360</v>
      </c>
      <c r="E66" s="39"/>
      <c r="F66" s="40"/>
      <c r="G66" s="41"/>
      <c r="H66" s="125">
        <v>2.165</v>
      </c>
      <c r="I66" s="126">
        <v>9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300</v>
      </c>
      <c r="D68" s="31">
        <v>300</v>
      </c>
      <c r="E68" s="31"/>
      <c r="F68" s="32"/>
      <c r="G68" s="32"/>
      <c r="H68" s="124">
        <v>5.083</v>
      </c>
      <c r="I68" s="124">
        <v>5.6</v>
      </c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>
        <v>300</v>
      </c>
      <c r="D70" s="39">
        <v>300</v>
      </c>
      <c r="E70" s="39"/>
      <c r="F70" s="40"/>
      <c r="G70" s="41"/>
      <c r="H70" s="125">
        <v>5.083</v>
      </c>
      <c r="I70" s="126">
        <v>5.6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285</v>
      </c>
      <c r="D72" s="31">
        <v>305</v>
      </c>
      <c r="E72" s="31"/>
      <c r="F72" s="32"/>
      <c r="G72" s="32"/>
      <c r="H72" s="124">
        <v>2.855</v>
      </c>
      <c r="I72" s="124">
        <v>3.055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8</v>
      </c>
      <c r="D73" s="31">
        <v>65</v>
      </c>
      <c r="E73" s="31"/>
      <c r="F73" s="32"/>
      <c r="G73" s="32"/>
      <c r="H73" s="124">
        <v>0.184</v>
      </c>
      <c r="I73" s="124">
        <v>1.235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85</v>
      </c>
      <c r="D74" s="31">
        <v>85</v>
      </c>
      <c r="E74" s="31"/>
      <c r="F74" s="32"/>
      <c r="G74" s="32"/>
      <c r="H74" s="124">
        <v>1.688</v>
      </c>
      <c r="I74" s="124">
        <v>1.7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68</v>
      </c>
      <c r="D75" s="31">
        <v>68</v>
      </c>
      <c r="E75" s="31"/>
      <c r="F75" s="32"/>
      <c r="G75" s="32"/>
      <c r="H75" s="124">
        <v>1.001</v>
      </c>
      <c r="I75" s="124">
        <v>1.0012</v>
      </c>
      <c r="J75" s="1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/>
      <c r="I76" s="124"/>
      <c r="J76" s="124"/>
      <c r="K76" s="33"/>
    </row>
    <row r="77" spans="1:11" s="34" customFormat="1" ht="11.25" customHeight="1">
      <c r="A77" s="36" t="s">
        <v>61</v>
      </c>
      <c r="B77" s="30"/>
      <c r="C77" s="31">
        <v>19</v>
      </c>
      <c r="D77" s="31">
        <v>19</v>
      </c>
      <c r="E77" s="31"/>
      <c r="F77" s="32"/>
      <c r="G77" s="32"/>
      <c r="H77" s="124">
        <v>0.217</v>
      </c>
      <c r="I77" s="124">
        <v>0.255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18</v>
      </c>
      <c r="D78" s="31">
        <v>20</v>
      </c>
      <c r="E78" s="31"/>
      <c r="F78" s="32"/>
      <c r="G78" s="32"/>
      <c r="H78" s="124">
        <v>0.36</v>
      </c>
      <c r="I78" s="124">
        <v>0.4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26</v>
      </c>
      <c r="D79" s="31">
        <v>25</v>
      </c>
      <c r="E79" s="31"/>
      <c r="F79" s="32"/>
      <c r="G79" s="32"/>
      <c r="H79" s="124">
        <v>0.455</v>
      </c>
      <c r="I79" s="124">
        <v>0.45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509</v>
      </c>
      <c r="D80" s="39">
        <v>587</v>
      </c>
      <c r="E80" s="39"/>
      <c r="F80" s="40"/>
      <c r="G80" s="41"/>
      <c r="H80" s="125">
        <v>6.76</v>
      </c>
      <c r="I80" s="126">
        <v>8.0962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25</v>
      </c>
      <c r="D82" s="31">
        <v>25</v>
      </c>
      <c r="E82" s="31"/>
      <c r="F82" s="32"/>
      <c r="G82" s="32"/>
      <c r="H82" s="124">
        <v>0.465</v>
      </c>
      <c r="I82" s="124">
        <v>0.465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34</v>
      </c>
      <c r="D83" s="31">
        <v>34</v>
      </c>
      <c r="E83" s="31"/>
      <c r="F83" s="32"/>
      <c r="G83" s="32"/>
      <c r="H83" s="124">
        <v>0.656</v>
      </c>
      <c r="I83" s="124">
        <v>0.65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59</v>
      </c>
      <c r="D84" s="39">
        <v>59</v>
      </c>
      <c r="E84" s="39"/>
      <c r="F84" s="40"/>
      <c r="G84" s="41"/>
      <c r="H84" s="125">
        <v>1.121</v>
      </c>
      <c r="I84" s="126">
        <v>1.115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3335</v>
      </c>
      <c r="D87" s="54">
        <v>3712</v>
      </c>
      <c r="E87" s="54"/>
      <c r="F87" s="55"/>
      <c r="G87" s="41"/>
      <c r="H87" s="129">
        <v>63.364</v>
      </c>
      <c r="I87" s="130">
        <v>70.7212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9</v>
      </c>
      <c r="D24" s="39">
        <v>9</v>
      </c>
      <c r="E24" s="39">
        <v>9</v>
      </c>
      <c r="F24" s="40">
        <f>IF(D24&gt;0,100*E24/D24,0)</f>
        <v>100</v>
      </c>
      <c r="G24" s="41"/>
      <c r="H24" s="125">
        <v>2.745</v>
      </c>
      <c r="I24" s="126">
        <v>2.745</v>
      </c>
      <c r="J24" s="126">
        <v>2.745</v>
      </c>
      <c r="K24" s="42">
        <f>IF(I24&gt;0,100*J24/I24,0)</f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231</v>
      </c>
      <c r="D26" s="39">
        <v>215</v>
      </c>
      <c r="E26" s="39">
        <v>215</v>
      </c>
      <c r="F26" s="40">
        <f>IF(D26&gt;0,100*E26/D26,0)</f>
        <v>100</v>
      </c>
      <c r="G26" s="41"/>
      <c r="H26" s="125">
        <v>68.145</v>
      </c>
      <c r="I26" s="126">
        <v>65</v>
      </c>
      <c r="J26" s="126">
        <v>67</v>
      </c>
      <c r="K26" s="42">
        <f>IF(I26&gt;0,100*J26/I26,0)</f>
        <v>103.07692307692308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/>
      <c r="I37" s="126"/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11.91</v>
      </c>
      <c r="D39" s="39">
        <v>11.91</v>
      </c>
      <c r="E39" s="39">
        <v>9.38</v>
      </c>
      <c r="F39" s="40">
        <f>IF(D39&gt;0,100*E39/D39,0)</f>
        <v>78.75734676742235</v>
      </c>
      <c r="G39" s="41"/>
      <c r="H39" s="125">
        <v>1.846</v>
      </c>
      <c r="I39" s="126">
        <v>1.845</v>
      </c>
      <c r="J39" s="126">
        <v>1.19</v>
      </c>
      <c r="K39" s="42">
        <f>IF(I39&gt;0,100*J39/I39,0)</f>
        <v>64.49864498644986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/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64</v>
      </c>
      <c r="D54" s="31">
        <v>65</v>
      </c>
      <c r="E54" s="31">
        <v>65</v>
      </c>
      <c r="F54" s="32"/>
      <c r="G54" s="32"/>
      <c r="H54" s="124">
        <v>19.2</v>
      </c>
      <c r="I54" s="124">
        <v>19.5</v>
      </c>
      <c r="J54" s="124">
        <v>18.85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>
        <v>160</v>
      </c>
      <c r="D56" s="31">
        <v>147</v>
      </c>
      <c r="E56" s="31">
        <v>160</v>
      </c>
      <c r="F56" s="32"/>
      <c r="G56" s="32"/>
      <c r="H56" s="124">
        <v>41.6</v>
      </c>
      <c r="I56" s="124">
        <v>32</v>
      </c>
      <c r="J56" s="124">
        <v>37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>
        <v>224</v>
      </c>
      <c r="D59" s="39">
        <v>212</v>
      </c>
      <c r="E59" s="39">
        <v>225</v>
      </c>
      <c r="F59" s="40">
        <f>IF(D59&gt;0,100*E59/D59,0)</f>
        <v>106.13207547169812</v>
      </c>
      <c r="G59" s="41"/>
      <c r="H59" s="125">
        <v>60.8</v>
      </c>
      <c r="I59" s="126">
        <v>51.5</v>
      </c>
      <c r="J59" s="126">
        <v>55.85</v>
      </c>
      <c r="K59" s="42">
        <f>IF(I59&gt;0,100*J59/I59,0)</f>
        <v>108.44660194174757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>
        <v>3</v>
      </c>
      <c r="D63" s="31">
        <v>3</v>
      </c>
      <c r="E63" s="31">
        <v>3</v>
      </c>
      <c r="F63" s="32"/>
      <c r="G63" s="32"/>
      <c r="H63" s="124">
        <v>0.225</v>
      </c>
      <c r="I63" s="124">
        <v>0.225</v>
      </c>
      <c r="J63" s="124">
        <v>0.225</v>
      </c>
      <c r="K63" s="33"/>
    </row>
    <row r="64" spans="1:11" s="43" customFormat="1" ht="11.25" customHeight="1">
      <c r="A64" s="37" t="s">
        <v>51</v>
      </c>
      <c r="B64" s="38"/>
      <c r="C64" s="39">
        <v>3</v>
      </c>
      <c r="D64" s="39">
        <v>3</v>
      </c>
      <c r="E64" s="39">
        <v>3</v>
      </c>
      <c r="F64" s="40">
        <f>IF(D64&gt;0,100*E64/D64,0)</f>
        <v>100</v>
      </c>
      <c r="G64" s="41"/>
      <c r="H64" s="125">
        <v>0.225</v>
      </c>
      <c r="I64" s="126">
        <v>0.225</v>
      </c>
      <c r="J64" s="126">
        <v>0.225</v>
      </c>
      <c r="K64" s="42">
        <f>IF(I64&gt;0,100*J64/I64,0)</f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/>
      <c r="I66" s="126"/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/>
      <c r="I73" s="124"/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>
        <v>2</v>
      </c>
      <c r="D75" s="31">
        <v>2</v>
      </c>
      <c r="E75" s="31">
        <v>2</v>
      </c>
      <c r="F75" s="32"/>
      <c r="G75" s="32"/>
      <c r="H75" s="124">
        <v>0.5</v>
      </c>
      <c r="I75" s="124">
        <v>0.5</v>
      </c>
      <c r="J75" s="124">
        <v>0.5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/>
      <c r="I76" s="124"/>
      <c r="J76" s="1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/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/>
      <c r="I79" s="124"/>
      <c r="J79" s="124"/>
      <c r="K79" s="33"/>
    </row>
    <row r="80" spans="1:11" s="43" customFormat="1" ht="11.25" customHeight="1">
      <c r="A80" s="44" t="s">
        <v>64</v>
      </c>
      <c r="B80" s="38"/>
      <c r="C80" s="39">
        <v>2</v>
      </c>
      <c r="D80" s="39">
        <v>2</v>
      </c>
      <c r="E80" s="39">
        <v>2</v>
      </c>
      <c r="F80" s="40">
        <f>IF(D80&gt;0,100*E80/D80,0)</f>
        <v>100</v>
      </c>
      <c r="G80" s="41"/>
      <c r="H80" s="125">
        <v>0.5</v>
      </c>
      <c r="I80" s="126">
        <v>0.5</v>
      </c>
      <c r="J80" s="126">
        <v>0.5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0.8</v>
      </c>
      <c r="D83" s="31"/>
      <c r="E83" s="31"/>
      <c r="F83" s="32"/>
      <c r="G83" s="32"/>
      <c r="H83" s="124">
        <v>0.056</v>
      </c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>
        <v>0.8</v>
      </c>
      <c r="D84" s="39"/>
      <c r="E84" s="39"/>
      <c r="F84" s="40"/>
      <c r="G84" s="41"/>
      <c r="H84" s="125">
        <v>0.056</v>
      </c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481.71</v>
      </c>
      <c r="D87" s="54">
        <v>452.90999999999997</v>
      </c>
      <c r="E87" s="54">
        <v>463.38</v>
      </c>
      <c r="F87" s="55">
        <f>IF(D87&gt;0,100*E87/D87,0)</f>
        <v>102.31171755978009</v>
      </c>
      <c r="G87" s="41"/>
      <c r="H87" s="129">
        <v>134.317</v>
      </c>
      <c r="I87" s="130">
        <v>121.815</v>
      </c>
      <c r="J87" s="130">
        <v>127.50999999999999</v>
      </c>
      <c r="K87" s="55">
        <f>IF(I87&gt;0,100*J87/I87,0)</f>
        <v>104.67512211139844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>
        <v>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1</v>
      </c>
      <c r="E24" s="39">
        <v>1</v>
      </c>
      <c r="F24" s="40">
        <f>IF(D24&gt;0,100*E24/D24,0)</f>
        <v>100</v>
      </c>
      <c r="G24" s="41"/>
      <c r="H24" s="125">
        <v>0.315</v>
      </c>
      <c r="I24" s="126">
        <v>0.315</v>
      </c>
      <c r="J24" s="126">
        <v>0.315</v>
      </c>
      <c r="K24" s="42">
        <f>IF(I24&gt;0,100*J24/I24,0)</f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46</v>
      </c>
      <c r="D26" s="39">
        <v>47</v>
      </c>
      <c r="E26" s="39">
        <v>47</v>
      </c>
      <c r="F26" s="40">
        <f>IF(D26&gt;0,100*E26/D26,0)</f>
        <v>100</v>
      </c>
      <c r="G26" s="41"/>
      <c r="H26" s="125">
        <v>5.29</v>
      </c>
      <c r="I26" s="126">
        <v>5.3</v>
      </c>
      <c r="J26" s="126">
        <v>5.2</v>
      </c>
      <c r="K26" s="42">
        <f>IF(I26&gt;0,100*J26/I26,0)</f>
        <v>98.11320754716982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/>
      <c r="I37" s="126"/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0.5</v>
      </c>
      <c r="D39" s="39">
        <v>0.5</v>
      </c>
      <c r="E39" s="39">
        <v>1</v>
      </c>
      <c r="F39" s="40">
        <f>IF(D39&gt;0,100*E39/D39,0)</f>
        <v>200</v>
      </c>
      <c r="G39" s="41"/>
      <c r="H39" s="125">
        <v>0.075</v>
      </c>
      <c r="I39" s="126">
        <v>0.075</v>
      </c>
      <c r="J39" s="126">
        <v>0.16</v>
      </c>
      <c r="K39" s="42">
        <f>IF(I39&gt;0,100*J39/I39,0)</f>
        <v>213.33333333333334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>
        <v>0.71</v>
      </c>
      <c r="D47" s="31"/>
      <c r="E47" s="31"/>
      <c r="F47" s="32"/>
      <c r="G47" s="32"/>
      <c r="H47" s="124">
        <v>0.182</v>
      </c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0.71</v>
      </c>
      <c r="D50" s="39"/>
      <c r="E50" s="39"/>
      <c r="F50" s="40"/>
      <c r="G50" s="41"/>
      <c r="H50" s="125">
        <v>0.182</v>
      </c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12</v>
      </c>
      <c r="E54" s="31">
        <v>12</v>
      </c>
      <c r="F54" s="32"/>
      <c r="G54" s="32"/>
      <c r="H54" s="124">
        <v>3</v>
      </c>
      <c r="I54" s="124">
        <v>3</v>
      </c>
      <c r="J54" s="124">
        <v>3.12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>
        <v>27</v>
      </c>
      <c r="D56" s="31">
        <v>20</v>
      </c>
      <c r="E56" s="31">
        <v>25</v>
      </c>
      <c r="F56" s="32"/>
      <c r="G56" s="32"/>
      <c r="H56" s="124">
        <v>5.94</v>
      </c>
      <c r="I56" s="124">
        <v>6.2</v>
      </c>
      <c r="J56" s="124">
        <v>5.9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>
        <v>39</v>
      </c>
      <c r="D59" s="39">
        <v>32</v>
      </c>
      <c r="E59" s="39">
        <v>37</v>
      </c>
      <c r="F59" s="40">
        <f>IF(D59&gt;0,100*E59/D59,0)</f>
        <v>115.625</v>
      </c>
      <c r="G59" s="41"/>
      <c r="H59" s="125">
        <v>8.940000000000001</v>
      </c>
      <c r="I59" s="126">
        <v>9.2</v>
      </c>
      <c r="J59" s="126">
        <v>9.02</v>
      </c>
      <c r="K59" s="42">
        <f>IF(I59&gt;0,100*J59/I59,0)</f>
        <v>98.04347826086958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/>
      <c r="I63" s="124"/>
      <c r="J63" s="1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/>
      <c r="I64" s="126"/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/>
      <c r="I66" s="126"/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1</v>
      </c>
      <c r="E72" s="31">
        <v>1</v>
      </c>
      <c r="F72" s="32"/>
      <c r="G72" s="32"/>
      <c r="H72" s="124">
        <v>0.11</v>
      </c>
      <c r="I72" s="124">
        <v>0.11</v>
      </c>
      <c r="J72" s="124">
        <v>0.08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/>
      <c r="I73" s="124"/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>
        <v>15</v>
      </c>
      <c r="D75" s="31">
        <v>15</v>
      </c>
      <c r="E75" s="31">
        <v>15</v>
      </c>
      <c r="F75" s="32"/>
      <c r="G75" s="32"/>
      <c r="H75" s="124">
        <v>0.63</v>
      </c>
      <c r="I75" s="124">
        <v>0.63</v>
      </c>
      <c r="J75" s="124">
        <v>0.63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/>
      <c r="I76" s="124"/>
      <c r="J76" s="1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/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/>
      <c r="I79" s="124"/>
      <c r="J79" s="124"/>
      <c r="K79" s="33"/>
    </row>
    <row r="80" spans="1:11" s="43" customFormat="1" ht="11.25" customHeight="1">
      <c r="A80" s="44" t="s">
        <v>64</v>
      </c>
      <c r="B80" s="38"/>
      <c r="C80" s="39">
        <v>16</v>
      </c>
      <c r="D80" s="39">
        <v>16</v>
      </c>
      <c r="E80" s="39">
        <v>16</v>
      </c>
      <c r="F80" s="40">
        <f>IF(D80&gt;0,100*E80/D80,0)</f>
        <v>100</v>
      </c>
      <c r="G80" s="41"/>
      <c r="H80" s="125">
        <v>0.74</v>
      </c>
      <c r="I80" s="126">
        <v>0.74</v>
      </c>
      <c r="J80" s="126">
        <v>0.71</v>
      </c>
      <c r="K80" s="42">
        <f>IF(I80&gt;0,100*J80/I80,0)</f>
        <v>95.94594594594595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103.21000000000001</v>
      </c>
      <c r="D87" s="54">
        <v>96.5</v>
      </c>
      <c r="E87" s="54">
        <v>102</v>
      </c>
      <c r="F87" s="55">
        <f>IF(D87&gt;0,100*E87/D87,0)</f>
        <v>105.69948186528498</v>
      </c>
      <c r="G87" s="41"/>
      <c r="H87" s="129">
        <v>15.542000000000003</v>
      </c>
      <c r="I87" s="130">
        <v>15.63</v>
      </c>
      <c r="J87" s="130">
        <v>15.405000000000001</v>
      </c>
      <c r="K87" s="55">
        <f>IF(I87&gt;0,100*J87/I87,0)</f>
        <v>98.56046065259116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278</v>
      </c>
      <c r="D7" s="22" t="s">
        <v>278</v>
      </c>
      <c r="E7" s="22"/>
      <c r="F7" s="23" t="str">
        <f>CONCATENATE(D6,"=100")</f>
        <v>2014=100</v>
      </c>
      <c r="G7" s="24"/>
      <c r="H7" s="21" t="s">
        <v>278</v>
      </c>
      <c r="I7" s="22" t="s">
        <v>278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1</v>
      </c>
      <c r="E15" s="39">
        <v>1</v>
      </c>
      <c r="F15" s="40">
        <f>IF(D15&gt;0,100*E15/D15,0)</f>
        <v>100</v>
      </c>
      <c r="G15" s="41"/>
      <c r="H15" s="125">
        <v>0.03</v>
      </c>
      <c r="I15" s="126">
        <v>0.015</v>
      </c>
      <c r="J15" s="126">
        <v>0.015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/>
      <c r="E17" s="39"/>
      <c r="F17" s="40"/>
      <c r="G17" s="41"/>
      <c r="H17" s="125">
        <v>0.012</v>
      </c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>
        <v>63</v>
      </c>
      <c r="F19" s="32"/>
      <c r="G19" s="32"/>
      <c r="H19" s="124"/>
      <c r="I19" s="124"/>
      <c r="J19" s="124">
        <v>0.788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>
        <v>63</v>
      </c>
      <c r="F22" s="40"/>
      <c r="G22" s="41"/>
      <c r="H22" s="125"/>
      <c r="I22" s="126"/>
      <c r="J22" s="126">
        <v>0.788</v>
      </c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4451</v>
      </c>
      <c r="D24" s="39">
        <v>5077</v>
      </c>
      <c r="E24" s="39">
        <v>5147</v>
      </c>
      <c r="F24" s="40">
        <f>IF(D24&gt;0,100*E24/D24,0)</f>
        <v>101.37876698837897</v>
      </c>
      <c r="G24" s="41"/>
      <c r="H24" s="125">
        <v>53.591</v>
      </c>
      <c r="I24" s="126">
        <v>63.48</v>
      </c>
      <c r="J24" s="126">
        <v>71.615</v>
      </c>
      <c r="K24" s="42">
        <f>IF(I24&gt;0,100*J24/I24,0)</f>
        <v>112.81505986137365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179</v>
      </c>
      <c r="E26" s="39">
        <v>200</v>
      </c>
      <c r="F26" s="40">
        <f>IF(D26&gt;0,100*E26/D26,0)</f>
        <v>111.73184357541899</v>
      </c>
      <c r="G26" s="41"/>
      <c r="H26" s="125">
        <v>2.5</v>
      </c>
      <c r="I26" s="126">
        <v>2.434</v>
      </c>
      <c r="J26" s="126">
        <v>2.5</v>
      </c>
      <c r="K26" s="42">
        <f>IF(I26&gt;0,100*J26/I26,0)</f>
        <v>102.71158586688578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>
        <v>100</v>
      </c>
      <c r="D30" s="31">
        <v>470</v>
      </c>
      <c r="E30" s="31">
        <v>600</v>
      </c>
      <c r="F30" s="32"/>
      <c r="G30" s="32"/>
      <c r="H30" s="124">
        <v>1.5</v>
      </c>
      <c r="I30" s="124">
        <v>11.75</v>
      </c>
      <c r="J30" s="124">
        <v>8.98</v>
      </c>
      <c r="K30" s="33"/>
    </row>
    <row r="31" spans="1:11" s="43" customFormat="1" ht="11.25" customHeight="1">
      <c r="A31" s="44" t="s">
        <v>24</v>
      </c>
      <c r="B31" s="38"/>
      <c r="C31" s="39">
        <v>100</v>
      </c>
      <c r="D31" s="39">
        <v>470</v>
      </c>
      <c r="E31" s="39">
        <v>600</v>
      </c>
      <c r="F31" s="40">
        <f>IF(D31&gt;0,100*E31/D31,0)</f>
        <v>127.65957446808511</v>
      </c>
      <c r="G31" s="41"/>
      <c r="H31" s="125">
        <v>1.5</v>
      </c>
      <c r="I31" s="126">
        <v>11.75</v>
      </c>
      <c r="J31" s="126">
        <v>8.98</v>
      </c>
      <c r="K31" s="42">
        <f>IF(I31&gt;0,100*J31/I31,0)</f>
        <v>76.42553191489361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70</v>
      </c>
      <c r="D33" s="31">
        <v>50</v>
      </c>
      <c r="E33" s="31">
        <v>60</v>
      </c>
      <c r="F33" s="32"/>
      <c r="G33" s="32"/>
      <c r="H33" s="124">
        <v>1.381</v>
      </c>
      <c r="I33" s="124">
        <v>1.063</v>
      </c>
      <c r="J33" s="124">
        <v>1.275</v>
      </c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9</v>
      </c>
      <c r="E34" s="31">
        <v>9</v>
      </c>
      <c r="F34" s="32"/>
      <c r="G34" s="32"/>
      <c r="H34" s="124">
        <v>0.201</v>
      </c>
      <c r="I34" s="124">
        <v>0.209</v>
      </c>
      <c r="J34" s="124">
        <v>0.21</v>
      </c>
      <c r="K34" s="33"/>
    </row>
    <row r="35" spans="1:11" s="34" customFormat="1" ht="11.25" customHeight="1">
      <c r="A35" s="36" t="s">
        <v>27</v>
      </c>
      <c r="B35" s="30"/>
      <c r="C35" s="31">
        <v>6</v>
      </c>
      <c r="D35" s="31">
        <v>5</v>
      </c>
      <c r="E35" s="31">
        <v>6</v>
      </c>
      <c r="F35" s="32"/>
      <c r="G35" s="32"/>
      <c r="H35" s="124">
        <v>0.14</v>
      </c>
      <c r="I35" s="124">
        <v>0.101</v>
      </c>
      <c r="J35" s="124">
        <v>0.14</v>
      </c>
      <c r="K35" s="33"/>
    </row>
    <row r="36" spans="1:11" s="34" customFormat="1" ht="11.25" customHeight="1">
      <c r="A36" s="36" t="s">
        <v>28</v>
      </c>
      <c r="B36" s="30"/>
      <c r="C36" s="31">
        <v>29</v>
      </c>
      <c r="D36" s="31">
        <v>29</v>
      </c>
      <c r="E36" s="31">
        <v>27</v>
      </c>
      <c r="F36" s="32"/>
      <c r="G36" s="32"/>
      <c r="H36" s="124">
        <v>0.608</v>
      </c>
      <c r="I36" s="124">
        <v>0.58</v>
      </c>
      <c r="J36" s="124">
        <v>0.542</v>
      </c>
      <c r="K36" s="33"/>
    </row>
    <row r="37" spans="1:11" s="43" customFormat="1" ht="11.25" customHeight="1">
      <c r="A37" s="37" t="s">
        <v>29</v>
      </c>
      <c r="B37" s="38"/>
      <c r="C37" s="39">
        <v>114</v>
      </c>
      <c r="D37" s="39">
        <v>93</v>
      </c>
      <c r="E37" s="39">
        <v>102</v>
      </c>
      <c r="F37" s="40">
        <f>IF(D37&gt;0,100*E37/D37,0)</f>
        <v>109.6774193548387</v>
      </c>
      <c r="G37" s="41"/>
      <c r="H37" s="125">
        <v>2.33</v>
      </c>
      <c r="I37" s="126">
        <v>1.9529999999999998</v>
      </c>
      <c r="J37" s="126">
        <v>2.167</v>
      </c>
      <c r="K37" s="42">
        <f>IF(I37&gt;0,100*J37/I37,0)</f>
        <v>110.95750128008193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46</v>
      </c>
      <c r="D39" s="39">
        <v>62</v>
      </c>
      <c r="E39" s="39">
        <v>55</v>
      </c>
      <c r="F39" s="40">
        <f>IF(D39&gt;0,100*E39/D39,0)</f>
        <v>88.70967741935483</v>
      </c>
      <c r="G39" s="41"/>
      <c r="H39" s="125">
        <v>0.775</v>
      </c>
      <c r="I39" s="126">
        <v>0.803</v>
      </c>
      <c r="J39" s="126">
        <v>0.75</v>
      </c>
      <c r="K39" s="42">
        <f>IF(I39&gt;0,100*J39/I39,0)</f>
        <v>93.39975093399751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124">
        <v>0.15</v>
      </c>
      <c r="I42" s="124">
        <v>0.15</v>
      </c>
      <c r="J42" s="124">
        <v>0.15</v>
      </c>
      <c r="K42" s="33"/>
    </row>
    <row r="43" spans="1:11" s="34" customFormat="1" ht="11.25" customHeight="1">
      <c r="A43" s="36" t="s">
        <v>33</v>
      </c>
      <c r="B43" s="30"/>
      <c r="C43" s="31">
        <v>30</v>
      </c>
      <c r="D43" s="31">
        <v>30</v>
      </c>
      <c r="E43" s="31">
        <v>32</v>
      </c>
      <c r="F43" s="32"/>
      <c r="G43" s="32"/>
      <c r="H43" s="124">
        <v>0.45</v>
      </c>
      <c r="I43" s="124">
        <v>0.45</v>
      </c>
      <c r="J43" s="124">
        <v>0.48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>
        <v>20</v>
      </c>
      <c r="D46" s="31">
        <v>20</v>
      </c>
      <c r="E46" s="31">
        <v>20</v>
      </c>
      <c r="F46" s="32"/>
      <c r="G46" s="32"/>
      <c r="H46" s="124">
        <v>0.4</v>
      </c>
      <c r="I46" s="124">
        <v>0.36</v>
      </c>
      <c r="J46" s="124">
        <v>0.36</v>
      </c>
      <c r="K46" s="33"/>
    </row>
    <row r="47" spans="1:11" s="34" customFormat="1" ht="11.25" customHeight="1">
      <c r="A47" s="36" t="s">
        <v>37</v>
      </c>
      <c r="B47" s="30"/>
      <c r="C47" s="31">
        <v>3</v>
      </c>
      <c r="D47" s="31">
        <v>4</v>
      </c>
      <c r="E47" s="31">
        <v>19</v>
      </c>
      <c r="F47" s="32"/>
      <c r="G47" s="32"/>
      <c r="H47" s="124">
        <v>0.048</v>
      </c>
      <c r="I47" s="124">
        <v>0.04</v>
      </c>
      <c r="J47" s="124">
        <v>0.19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>
        <v>1</v>
      </c>
      <c r="F48" s="32"/>
      <c r="G48" s="32"/>
      <c r="H48" s="124"/>
      <c r="I48" s="124"/>
      <c r="J48" s="124">
        <v>0.02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63</v>
      </c>
      <c r="D50" s="39">
        <v>64</v>
      </c>
      <c r="E50" s="39">
        <v>82</v>
      </c>
      <c r="F50" s="40">
        <f>IF(D50&gt;0,100*E50/D50,0)</f>
        <v>128.125</v>
      </c>
      <c r="G50" s="41"/>
      <c r="H50" s="125">
        <v>1.048</v>
      </c>
      <c r="I50" s="126">
        <v>1</v>
      </c>
      <c r="J50" s="126">
        <v>1.2</v>
      </c>
      <c r="K50" s="42">
        <f>IF(I50&gt;0,100*J50/I50,0)</f>
        <v>120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/>
      <c r="E52" s="39"/>
      <c r="F52" s="40"/>
      <c r="G52" s="41"/>
      <c r="H52" s="125">
        <v>0.01</v>
      </c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2200</v>
      </c>
      <c r="D54" s="31">
        <v>2100</v>
      </c>
      <c r="E54" s="31">
        <v>1900</v>
      </c>
      <c r="F54" s="32"/>
      <c r="G54" s="32"/>
      <c r="H54" s="124">
        <v>30.45</v>
      </c>
      <c r="I54" s="124">
        <v>30.45</v>
      </c>
      <c r="J54" s="124">
        <v>26.6</v>
      </c>
      <c r="K54" s="33"/>
    </row>
    <row r="55" spans="1:11" s="34" customFormat="1" ht="11.25" customHeight="1">
      <c r="A55" s="36" t="s">
        <v>43</v>
      </c>
      <c r="B55" s="30"/>
      <c r="C55" s="31">
        <v>3</v>
      </c>
      <c r="D55" s="31">
        <v>26</v>
      </c>
      <c r="E55" s="31">
        <v>57</v>
      </c>
      <c r="F55" s="32"/>
      <c r="G55" s="32"/>
      <c r="H55" s="124">
        <v>0.032</v>
      </c>
      <c r="I55" s="124">
        <v>0.276</v>
      </c>
      <c r="J55" s="124">
        <v>0.72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10</v>
      </c>
      <c r="D58" s="31">
        <v>10</v>
      </c>
      <c r="E58" s="31">
        <v>11</v>
      </c>
      <c r="F58" s="32"/>
      <c r="G58" s="32"/>
      <c r="H58" s="124">
        <v>0.14</v>
      </c>
      <c r="I58" s="124">
        <v>0.14</v>
      </c>
      <c r="J58" s="124">
        <v>0.132</v>
      </c>
      <c r="K58" s="33"/>
    </row>
    <row r="59" spans="1:11" s="43" customFormat="1" ht="11.25" customHeight="1">
      <c r="A59" s="37" t="s">
        <v>47</v>
      </c>
      <c r="B59" s="38"/>
      <c r="C59" s="39">
        <v>2213</v>
      </c>
      <c r="D59" s="39">
        <v>2136</v>
      </c>
      <c r="E59" s="39">
        <v>1968</v>
      </c>
      <c r="F59" s="40">
        <f>IF(D59&gt;0,100*E59/D59,0)</f>
        <v>92.13483146067416</v>
      </c>
      <c r="G59" s="41"/>
      <c r="H59" s="125">
        <v>30.622</v>
      </c>
      <c r="I59" s="126">
        <v>30.866</v>
      </c>
      <c r="J59" s="126">
        <v>27.452</v>
      </c>
      <c r="K59" s="42">
        <f>IF(I59&gt;0,100*J59/I59,0)</f>
        <v>88.93928594570077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1900</v>
      </c>
      <c r="D61" s="31">
        <v>2095</v>
      </c>
      <c r="E61" s="31">
        <v>1950</v>
      </c>
      <c r="F61" s="32"/>
      <c r="G61" s="32"/>
      <c r="H61" s="124">
        <v>36</v>
      </c>
      <c r="I61" s="124">
        <v>42.948</v>
      </c>
      <c r="J61" s="124">
        <v>46.25</v>
      </c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51</v>
      </c>
      <c r="E62" s="31">
        <v>75</v>
      </c>
      <c r="F62" s="32"/>
      <c r="G62" s="32"/>
      <c r="H62" s="124">
        <v>1.41</v>
      </c>
      <c r="I62" s="124">
        <v>1.097</v>
      </c>
      <c r="J62" s="124">
        <v>2.05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/>
      <c r="I63" s="124"/>
      <c r="J63" s="124"/>
      <c r="K63" s="33"/>
    </row>
    <row r="64" spans="1:11" s="43" customFormat="1" ht="11.25" customHeight="1">
      <c r="A64" s="37" t="s">
        <v>51</v>
      </c>
      <c r="B64" s="38"/>
      <c r="C64" s="39">
        <v>1955</v>
      </c>
      <c r="D64" s="39">
        <v>2146</v>
      </c>
      <c r="E64" s="39">
        <v>2025</v>
      </c>
      <c r="F64" s="40">
        <f>IF(D64&gt;0,100*E64/D64,0)</f>
        <v>94.36160298229264</v>
      </c>
      <c r="G64" s="41"/>
      <c r="H64" s="125">
        <v>37.41</v>
      </c>
      <c r="I64" s="126">
        <v>44.045</v>
      </c>
      <c r="J64" s="126">
        <v>48.3</v>
      </c>
      <c r="K64" s="42">
        <f>IF(I64&gt;0,100*J64/I64,0)</f>
        <v>109.66057441253264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11499</v>
      </c>
      <c r="D66" s="39">
        <v>12001</v>
      </c>
      <c r="E66" s="39">
        <v>11728</v>
      </c>
      <c r="F66" s="40">
        <f>IF(D66&gt;0,100*E66/D66,0)</f>
        <v>97.72518956753603</v>
      </c>
      <c r="G66" s="41"/>
      <c r="H66" s="125">
        <v>206.982</v>
      </c>
      <c r="I66" s="126">
        <v>213.366</v>
      </c>
      <c r="J66" s="126">
        <v>196.97</v>
      </c>
      <c r="K66" s="42">
        <f>IF(I66&gt;0,100*J66/I66,0)</f>
        <v>92.31555168114882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1747</v>
      </c>
      <c r="D68" s="31">
        <v>2586</v>
      </c>
      <c r="E68" s="31">
        <v>2330</v>
      </c>
      <c r="F68" s="32"/>
      <c r="G68" s="32"/>
      <c r="H68" s="124">
        <v>21.6</v>
      </c>
      <c r="I68" s="124">
        <v>29.946</v>
      </c>
      <c r="J68" s="124">
        <v>28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>
        <v>1747</v>
      </c>
      <c r="D70" s="39">
        <v>2586</v>
      </c>
      <c r="E70" s="39">
        <v>2330</v>
      </c>
      <c r="F70" s="40">
        <f>IF(D70&gt;0,100*E70/D70,0)</f>
        <v>90.10054137664346</v>
      </c>
      <c r="G70" s="41"/>
      <c r="H70" s="125">
        <v>21.6</v>
      </c>
      <c r="I70" s="126">
        <v>29.946</v>
      </c>
      <c r="J70" s="126">
        <v>28</v>
      </c>
      <c r="K70" s="42">
        <f>IF(I70&gt;0,100*J70/I70,0)</f>
        <v>93.50163627863488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383</v>
      </c>
      <c r="D72" s="31">
        <v>383</v>
      </c>
      <c r="E72" s="31">
        <v>583</v>
      </c>
      <c r="F72" s="32"/>
      <c r="G72" s="32"/>
      <c r="H72" s="124">
        <v>9.781</v>
      </c>
      <c r="I72" s="124">
        <v>9.781</v>
      </c>
      <c r="J72" s="124">
        <v>10.39</v>
      </c>
      <c r="K72" s="33"/>
    </row>
    <row r="73" spans="1:11" s="34" customFormat="1" ht="11.25" customHeight="1">
      <c r="A73" s="36" t="s">
        <v>57</v>
      </c>
      <c r="B73" s="30"/>
      <c r="C73" s="31">
        <v>700</v>
      </c>
      <c r="D73" s="31">
        <v>475</v>
      </c>
      <c r="E73" s="31">
        <v>310</v>
      </c>
      <c r="F73" s="32"/>
      <c r="G73" s="32"/>
      <c r="H73" s="124">
        <v>24.05</v>
      </c>
      <c r="I73" s="124">
        <v>18.478</v>
      </c>
      <c r="J73" s="124">
        <v>7.25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>
        <v>557</v>
      </c>
      <c r="D75" s="31">
        <v>914</v>
      </c>
      <c r="E75" s="31">
        <v>914</v>
      </c>
      <c r="F75" s="32"/>
      <c r="G75" s="32"/>
      <c r="H75" s="124">
        <v>8.355</v>
      </c>
      <c r="I75" s="124">
        <v>17.65</v>
      </c>
      <c r="J75" s="124">
        <v>15.9493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5</v>
      </c>
      <c r="E76" s="31">
        <v>5</v>
      </c>
      <c r="F76" s="32"/>
      <c r="G76" s="32"/>
      <c r="H76" s="124">
        <v>0.082</v>
      </c>
      <c r="I76" s="124">
        <v>0.082</v>
      </c>
      <c r="J76" s="124">
        <v>0.095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/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>
        <v>30</v>
      </c>
      <c r="D79" s="31">
        <v>20</v>
      </c>
      <c r="E79" s="31">
        <v>50</v>
      </c>
      <c r="F79" s="32"/>
      <c r="G79" s="32"/>
      <c r="H79" s="124">
        <v>0.27</v>
      </c>
      <c r="I79" s="124">
        <v>0.235</v>
      </c>
      <c r="J79" s="124">
        <v>0.6</v>
      </c>
      <c r="K79" s="33"/>
    </row>
    <row r="80" spans="1:11" s="43" customFormat="1" ht="11.25" customHeight="1">
      <c r="A80" s="44" t="s">
        <v>64</v>
      </c>
      <c r="B80" s="38"/>
      <c r="C80" s="39">
        <v>1675</v>
      </c>
      <c r="D80" s="39">
        <v>1797</v>
      </c>
      <c r="E80" s="39">
        <v>1862</v>
      </c>
      <c r="F80" s="40">
        <f>IF(D80&gt;0,100*E80/D80,0)</f>
        <v>103.61713967723985</v>
      </c>
      <c r="G80" s="41"/>
      <c r="H80" s="125">
        <v>42.53800000000001</v>
      </c>
      <c r="I80" s="126">
        <v>46.226</v>
      </c>
      <c r="J80" s="126">
        <v>34.2843</v>
      </c>
      <c r="K80" s="42">
        <f>IF(I80&gt;0,100*J80/I80,0)</f>
        <v>74.1667027214122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24057</v>
      </c>
      <c r="D87" s="54">
        <v>26612</v>
      </c>
      <c r="E87" s="54">
        <v>26163</v>
      </c>
      <c r="F87" s="55">
        <f>IF(D87&gt;0,100*E87/D87,0)</f>
        <v>98.31279122200512</v>
      </c>
      <c r="G87" s="41"/>
      <c r="H87" s="129">
        <v>400.94800000000004</v>
      </c>
      <c r="I87" s="130">
        <v>445.884</v>
      </c>
      <c r="J87" s="130">
        <v>423.0213</v>
      </c>
      <c r="K87" s="55">
        <f>IF(I87&gt;0,100*J87/I87,0)</f>
        <v>94.8725004709745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22</v>
      </c>
      <c r="D9" s="31">
        <v>22</v>
      </c>
      <c r="E9" s="31"/>
      <c r="F9" s="32"/>
      <c r="G9" s="32"/>
      <c r="H9" s="124">
        <v>1.678</v>
      </c>
      <c r="I9" s="124">
        <v>1.678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20</v>
      </c>
      <c r="D10" s="31">
        <v>20</v>
      </c>
      <c r="E10" s="31"/>
      <c r="F10" s="32"/>
      <c r="G10" s="32"/>
      <c r="H10" s="124">
        <v>1.5</v>
      </c>
      <c r="I10" s="124">
        <v>1.62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22</v>
      </c>
      <c r="D11" s="31">
        <v>22</v>
      </c>
      <c r="E11" s="31"/>
      <c r="F11" s="32"/>
      <c r="G11" s="32"/>
      <c r="H11" s="124">
        <v>1.1</v>
      </c>
      <c r="I11" s="124">
        <v>1.1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22</v>
      </c>
      <c r="D12" s="31">
        <v>22</v>
      </c>
      <c r="E12" s="31"/>
      <c r="F12" s="32"/>
      <c r="G12" s="32"/>
      <c r="H12" s="124">
        <v>1.298</v>
      </c>
      <c r="I12" s="124">
        <v>1.357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86</v>
      </c>
      <c r="D13" s="39">
        <v>86</v>
      </c>
      <c r="E13" s="39"/>
      <c r="F13" s="40"/>
      <c r="G13" s="41"/>
      <c r="H13" s="125">
        <v>5.5760000000000005</v>
      </c>
      <c r="I13" s="126">
        <v>5.755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11</v>
      </c>
      <c r="D15" s="39">
        <v>11</v>
      </c>
      <c r="E15" s="39"/>
      <c r="F15" s="40"/>
      <c r="G15" s="41"/>
      <c r="H15" s="125">
        <v>0.22</v>
      </c>
      <c r="I15" s="126">
        <v>0.22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>
        <v>2</v>
      </c>
      <c r="E17" s="39"/>
      <c r="F17" s="40"/>
      <c r="G17" s="41"/>
      <c r="H17" s="125"/>
      <c r="I17" s="126">
        <v>0.02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/>
      <c r="F19" s="32"/>
      <c r="G19" s="32"/>
      <c r="H19" s="124">
        <v>0.098</v>
      </c>
      <c r="I19" s="124">
        <v>0.095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6</v>
      </c>
      <c r="D20" s="31">
        <v>6</v>
      </c>
      <c r="E20" s="31"/>
      <c r="F20" s="32"/>
      <c r="G20" s="32"/>
      <c r="H20" s="124">
        <v>0.098</v>
      </c>
      <c r="I20" s="124">
        <v>0.098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21</v>
      </c>
      <c r="D21" s="31">
        <v>21</v>
      </c>
      <c r="E21" s="31"/>
      <c r="F21" s="32"/>
      <c r="G21" s="32"/>
      <c r="H21" s="124">
        <v>0.42</v>
      </c>
      <c r="I21" s="124">
        <v>0.42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30</v>
      </c>
      <c r="E22" s="39"/>
      <c r="F22" s="40"/>
      <c r="G22" s="41"/>
      <c r="H22" s="125">
        <v>0.616</v>
      </c>
      <c r="I22" s="126">
        <v>0.613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104</v>
      </c>
      <c r="D24" s="39">
        <v>104</v>
      </c>
      <c r="E24" s="39"/>
      <c r="F24" s="40"/>
      <c r="G24" s="41"/>
      <c r="H24" s="125">
        <v>7.105</v>
      </c>
      <c r="I24" s="126">
        <v>9.709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23</v>
      </c>
      <c r="D26" s="39">
        <v>23</v>
      </c>
      <c r="E26" s="39"/>
      <c r="F26" s="40"/>
      <c r="G26" s="41"/>
      <c r="H26" s="125">
        <v>0.981</v>
      </c>
      <c r="I26" s="126">
        <v>0.95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>
        <v>10</v>
      </c>
      <c r="D30" s="31">
        <v>25</v>
      </c>
      <c r="E30" s="31"/>
      <c r="F30" s="32"/>
      <c r="G30" s="32"/>
      <c r="H30" s="124">
        <v>0.46</v>
      </c>
      <c r="I30" s="124">
        <v>1.175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10</v>
      </c>
      <c r="D31" s="39">
        <v>25</v>
      </c>
      <c r="E31" s="39"/>
      <c r="F31" s="40"/>
      <c r="G31" s="41"/>
      <c r="H31" s="125">
        <v>0.46</v>
      </c>
      <c r="I31" s="126">
        <v>1.175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99</v>
      </c>
      <c r="D33" s="31">
        <v>90</v>
      </c>
      <c r="E33" s="31"/>
      <c r="F33" s="32"/>
      <c r="G33" s="32"/>
      <c r="H33" s="124">
        <v>4.461</v>
      </c>
      <c r="I33" s="124">
        <v>4.6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37</v>
      </c>
      <c r="D34" s="31">
        <v>37</v>
      </c>
      <c r="E34" s="31"/>
      <c r="F34" s="32"/>
      <c r="G34" s="32"/>
      <c r="H34" s="124">
        <v>1.026</v>
      </c>
      <c r="I34" s="124">
        <v>1.026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11</v>
      </c>
      <c r="D35" s="31">
        <v>10</v>
      </c>
      <c r="E35" s="31"/>
      <c r="F35" s="32"/>
      <c r="G35" s="32"/>
      <c r="H35" s="124">
        <v>0.286</v>
      </c>
      <c r="I35" s="124">
        <v>0.27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180</v>
      </c>
      <c r="D36" s="31">
        <v>180</v>
      </c>
      <c r="E36" s="31"/>
      <c r="F36" s="32"/>
      <c r="G36" s="32"/>
      <c r="H36" s="124">
        <v>5.434</v>
      </c>
      <c r="I36" s="124">
        <v>5.434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327</v>
      </c>
      <c r="D37" s="39">
        <v>317</v>
      </c>
      <c r="E37" s="39"/>
      <c r="F37" s="40"/>
      <c r="G37" s="41"/>
      <c r="H37" s="125">
        <v>11.207</v>
      </c>
      <c r="I37" s="126">
        <v>11.329999999999998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57</v>
      </c>
      <c r="D39" s="39">
        <v>55</v>
      </c>
      <c r="E39" s="39"/>
      <c r="F39" s="40"/>
      <c r="G39" s="41"/>
      <c r="H39" s="125">
        <v>2.646</v>
      </c>
      <c r="I39" s="126">
        <v>2.6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</v>
      </c>
      <c r="D41" s="31">
        <v>1</v>
      </c>
      <c r="E41" s="31"/>
      <c r="F41" s="32"/>
      <c r="G41" s="32"/>
      <c r="H41" s="124">
        <v>0.019</v>
      </c>
      <c r="I41" s="124">
        <v>0.021</v>
      </c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/>
      <c r="F43" s="32"/>
      <c r="G43" s="32"/>
      <c r="H43" s="124">
        <v>0.15</v>
      </c>
      <c r="I43" s="124">
        <v>0.15</v>
      </c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>
        <v>25</v>
      </c>
      <c r="D46" s="31">
        <v>24</v>
      </c>
      <c r="E46" s="31"/>
      <c r="F46" s="32"/>
      <c r="G46" s="32"/>
      <c r="H46" s="124">
        <v>0.625</v>
      </c>
      <c r="I46" s="124">
        <v>0.6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5</v>
      </c>
      <c r="D47" s="31">
        <v>11</v>
      </c>
      <c r="E47" s="31"/>
      <c r="F47" s="32"/>
      <c r="G47" s="32"/>
      <c r="H47" s="124">
        <v>0.175</v>
      </c>
      <c r="I47" s="124">
        <v>0.495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9</v>
      </c>
      <c r="D48" s="31">
        <v>12</v>
      </c>
      <c r="E48" s="31"/>
      <c r="F48" s="32"/>
      <c r="G48" s="32"/>
      <c r="H48" s="124">
        <v>0.207</v>
      </c>
      <c r="I48" s="124">
        <v>0.276</v>
      </c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>
        <v>46</v>
      </c>
      <c r="D50" s="39">
        <v>54</v>
      </c>
      <c r="E50" s="39"/>
      <c r="F50" s="40"/>
      <c r="G50" s="41"/>
      <c r="H50" s="125">
        <v>1.1760000000000002</v>
      </c>
      <c r="I50" s="126">
        <v>1.542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18</v>
      </c>
      <c r="D52" s="39">
        <v>18</v>
      </c>
      <c r="E52" s="39"/>
      <c r="F52" s="40"/>
      <c r="G52" s="41"/>
      <c r="H52" s="125">
        <v>0.54</v>
      </c>
      <c r="I52" s="126">
        <v>0.54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>
        <v>38</v>
      </c>
      <c r="D55" s="31">
        <v>40</v>
      </c>
      <c r="E55" s="31"/>
      <c r="F55" s="32"/>
      <c r="G55" s="32"/>
      <c r="H55" s="124">
        <v>0.836</v>
      </c>
      <c r="I55" s="124">
        <v>0.975</v>
      </c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>
        <v>1</v>
      </c>
      <c r="E57" s="31"/>
      <c r="F57" s="32"/>
      <c r="G57" s="32"/>
      <c r="H57" s="124"/>
      <c r="I57" s="124">
        <v>0.04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55</v>
      </c>
      <c r="D58" s="31">
        <v>45</v>
      </c>
      <c r="E58" s="31"/>
      <c r="F58" s="32"/>
      <c r="G58" s="32"/>
      <c r="H58" s="124">
        <v>1.375</v>
      </c>
      <c r="I58" s="124">
        <v>0.744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93</v>
      </c>
      <c r="D59" s="39">
        <v>86</v>
      </c>
      <c r="E59" s="39"/>
      <c r="F59" s="40"/>
      <c r="G59" s="41"/>
      <c r="H59" s="125">
        <v>2.211</v>
      </c>
      <c r="I59" s="126">
        <v>1.759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110</v>
      </c>
      <c r="E61" s="31"/>
      <c r="F61" s="32"/>
      <c r="G61" s="32"/>
      <c r="H61" s="124">
        <v>6.11</v>
      </c>
      <c r="I61" s="124">
        <v>6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85</v>
      </c>
      <c r="D62" s="31">
        <v>75</v>
      </c>
      <c r="E62" s="31"/>
      <c r="F62" s="32"/>
      <c r="G62" s="32"/>
      <c r="H62" s="124">
        <v>1.869</v>
      </c>
      <c r="I62" s="124">
        <v>1.7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83</v>
      </c>
      <c r="D63" s="31">
        <v>102</v>
      </c>
      <c r="E63" s="31"/>
      <c r="F63" s="32"/>
      <c r="G63" s="32"/>
      <c r="H63" s="124">
        <v>3</v>
      </c>
      <c r="I63" s="124">
        <v>6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278</v>
      </c>
      <c r="D64" s="39">
        <v>287</v>
      </c>
      <c r="E64" s="39"/>
      <c r="F64" s="40"/>
      <c r="G64" s="41"/>
      <c r="H64" s="125">
        <v>10.979</v>
      </c>
      <c r="I64" s="126">
        <v>13.7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329</v>
      </c>
      <c r="D66" s="39">
        <v>289</v>
      </c>
      <c r="E66" s="39"/>
      <c r="F66" s="40"/>
      <c r="G66" s="41"/>
      <c r="H66" s="125">
        <v>8.746</v>
      </c>
      <c r="I66" s="126">
        <v>8.45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124</v>
      </c>
      <c r="D68" s="31">
        <v>120</v>
      </c>
      <c r="E68" s="31"/>
      <c r="F68" s="32"/>
      <c r="G68" s="32"/>
      <c r="H68" s="124">
        <v>5.01</v>
      </c>
      <c r="I68" s="124">
        <v>4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11</v>
      </c>
      <c r="D69" s="31">
        <v>10</v>
      </c>
      <c r="E69" s="31"/>
      <c r="F69" s="32"/>
      <c r="G69" s="32"/>
      <c r="H69" s="124">
        <v>0.385</v>
      </c>
      <c r="I69" s="124">
        <v>0.35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135</v>
      </c>
      <c r="D70" s="39">
        <v>130</v>
      </c>
      <c r="E70" s="39"/>
      <c r="F70" s="40"/>
      <c r="G70" s="41"/>
      <c r="H70" s="125">
        <v>5.395</v>
      </c>
      <c r="I70" s="126">
        <v>4.35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7219</v>
      </c>
      <c r="D72" s="31">
        <v>7477</v>
      </c>
      <c r="E72" s="31"/>
      <c r="F72" s="32"/>
      <c r="G72" s="32"/>
      <c r="H72" s="124">
        <v>347.16</v>
      </c>
      <c r="I72" s="124">
        <v>416.388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185</v>
      </c>
      <c r="D73" s="31">
        <v>203</v>
      </c>
      <c r="E73" s="31"/>
      <c r="F73" s="32"/>
      <c r="G73" s="32"/>
      <c r="H73" s="124">
        <v>8.81</v>
      </c>
      <c r="I73" s="124">
        <v>8.77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129</v>
      </c>
      <c r="D74" s="31">
        <v>120</v>
      </c>
      <c r="E74" s="31"/>
      <c r="F74" s="32"/>
      <c r="G74" s="32"/>
      <c r="H74" s="124">
        <v>4</v>
      </c>
      <c r="I74" s="124">
        <v>4.32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339</v>
      </c>
      <c r="D75" s="31">
        <v>339</v>
      </c>
      <c r="E75" s="31"/>
      <c r="F75" s="32"/>
      <c r="G75" s="32"/>
      <c r="H75" s="124">
        <v>13.574</v>
      </c>
      <c r="I75" s="124">
        <v>13.573953000000001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18</v>
      </c>
      <c r="D76" s="31">
        <v>20</v>
      </c>
      <c r="E76" s="31"/>
      <c r="F76" s="32"/>
      <c r="G76" s="32"/>
      <c r="H76" s="124">
        <v>0.54</v>
      </c>
      <c r="I76" s="124">
        <v>0.54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12</v>
      </c>
      <c r="D77" s="31">
        <v>17</v>
      </c>
      <c r="E77" s="31"/>
      <c r="F77" s="32"/>
      <c r="G77" s="32"/>
      <c r="H77" s="124">
        <v>0.291</v>
      </c>
      <c r="I77" s="124">
        <v>0.375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185</v>
      </c>
      <c r="D78" s="31">
        <v>185</v>
      </c>
      <c r="E78" s="31"/>
      <c r="F78" s="32"/>
      <c r="G78" s="32"/>
      <c r="H78" s="124">
        <v>11.47</v>
      </c>
      <c r="I78" s="124">
        <v>11.5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40</v>
      </c>
      <c r="D79" s="31">
        <v>50</v>
      </c>
      <c r="E79" s="31"/>
      <c r="F79" s="32"/>
      <c r="G79" s="32"/>
      <c r="H79" s="124">
        <v>1.8</v>
      </c>
      <c r="I79" s="124">
        <v>1.85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8127</v>
      </c>
      <c r="D80" s="39">
        <v>8411</v>
      </c>
      <c r="E80" s="39"/>
      <c r="F80" s="40"/>
      <c r="G80" s="41"/>
      <c r="H80" s="125">
        <v>387.6450000000001</v>
      </c>
      <c r="I80" s="126">
        <v>457.316953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203</v>
      </c>
      <c r="D82" s="31">
        <v>178</v>
      </c>
      <c r="E82" s="31"/>
      <c r="F82" s="32"/>
      <c r="G82" s="32"/>
      <c r="H82" s="124">
        <v>9.658</v>
      </c>
      <c r="I82" s="124">
        <v>9.658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225</v>
      </c>
      <c r="D83" s="31">
        <v>225</v>
      </c>
      <c r="E83" s="31"/>
      <c r="F83" s="32"/>
      <c r="G83" s="32"/>
      <c r="H83" s="124">
        <v>9.335</v>
      </c>
      <c r="I83" s="124">
        <v>9.335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428</v>
      </c>
      <c r="D84" s="39">
        <v>403</v>
      </c>
      <c r="E84" s="39"/>
      <c r="F84" s="40"/>
      <c r="G84" s="41"/>
      <c r="H84" s="125">
        <v>18.993000000000002</v>
      </c>
      <c r="I84" s="126">
        <v>18.993000000000002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10102</v>
      </c>
      <c r="D87" s="54">
        <v>10331</v>
      </c>
      <c r="E87" s="54"/>
      <c r="F87" s="55"/>
      <c r="G87" s="41"/>
      <c r="H87" s="129">
        <v>464.4960000000001</v>
      </c>
      <c r="I87" s="130">
        <v>539.022953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30</v>
      </c>
      <c r="D9" s="31">
        <v>30</v>
      </c>
      <c r="E9" s="31"/>
      <c r="F9" s="32"/>
      <c r="G9" s="32"/>
      <c r="H9" s="124">
        <v>0.788</v>
      </c>
      <c r="I9" s="124">
        <v>0.8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23</v>
      </c>
      <c r="D10" s="31">
        <v>23</v>
      </c>
      <c r="E10" s="31"/>
      <c r="F10" s="32"/>
      <c r="G10" s="32"/>
      <c r="H10" s="124">
        <v>0.604</v>
      </c>
      <c r="I10" s="124">
        <v>0.612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21</v>
      </c>
      <c r="D11" s="31">
        <v>21</v>
      </c>
      <c r="E11" s="31"/>
      <c r="F11" s="32"/>
      <c r="G11" s="32"/>
      <c r="H11" s="124">
        <v>0.551</v>
      </c>
      <c r="I11" s="124">
        <v>0.547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46</v>
      </c>
      <c r="D12" s="31">
        <v>46</v>
      </c>
      <c r="E12" s="31"/>
      <c r="F12" s="32"/>
      <c r="G12" s="32"/>
      <c r="H12" s="124">
        <v>1.103</v>
      </c>
      <c r="I12" s="124">
        <v>1.114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120</v>
      </c>
      <c r="D13" s="39">
        <v>120</v>
      </c>
      <c r="E13" s="39"/>
      <c r="F13" s="40"/>
      <c r="G13" s="41"/>
      <c r="H13" s="125">
        <v>3.0460000000000003</v>
      </c>
      <c r="I13" s="126">
        <v>3.0730000000000004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/>
      <c r="F15" s="40"/>
      <c r="G15" s="41"/>
      <c r="H15" s="125">
        <v>0.02</v>
      </c>
      <c r="I15" s="126">
        <v>0.02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/>
      <c r="F17" s="40"/>
      <c r="G17" s="41"/>
      <c r="H17" s="125">
        <v>0.024</v>
      </c>
      <c r="I17" s="126">
        <v>0.12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17</v>
      </c>
      <c r="D19" s="31">
        <v>17</v>
      </c>
      <c r="E19" s="31"/>
      <c r="F19" s="32"/>
      <c r="G19" s="32"/>
      <c r="H19" s="124">
        <v>0.995</v>
      </c>
      <c r="I19" s="124">
        <v>0.986</v>
      </c>
      <c r="J19" s="124"/>
      <c r="K19" s="33"/>
    </row>
    <row r="20" spans="1:11" s="34" customFormat="1" ht="11.25" customHeight="1">
      <c r="A20" s="36" t="s">
        <v>16</v>
      </c>
      <c r="B20" s="30"/>
      <c r="C20" s="31">
        <v>14</v>
      </c>
      <c r="D20" s="31">
        <v>14</v>
      </c>
      <c r="E20" s="31"/>
      <c r="F20" s="32"/>
      <c r="G20" s="32"/>
      <c r="H20" s="124">
        <v>0.28</v>
      </c>
      <c r="I20" s="124">
        <v>0.285</v>
      </c>
      <c r="J20" s="124"/>
      <c r="K20" s="33"/>
    </row>
    <row r="21" spans="1:11" s="34" customFormat="1" ht="11.25" customHeight="1">
      <c r="A21" s="36" t="s">
        <v>17</v>
      </c>
      <c r="B21" s="30"/>
      <c r="C21" s="31">
        <v>12</v>
      </c>
      <c r="D21" s="31">
        <v>12</v>
      </c>
      <c r="E21" s="31"/>
      <c r="F21" s="32"/>
      <c r="G21" s="32"/>
      <c r="H21" s="124">
        <v>0.215</v>
      </c>
      <c r="I21" s="124">
        <v>0.215</v>
      </c>
      <c r="J21" s="124"/>
      <c r="K21" s="33"/>
    </row>
    <row r="22" spans="1:11" s="43" customFormat="1" ht="11.25" customHeight="1">
      <c r="A22" s="37" t="s">
        <v>18</v>
      </c>
      <c r="B22" s="38"/>
      <c r="C22" s="39">
        <v>43</v>
      </c>
      <c r="D22" s="39">
        <v>43</v>
      </c>
      <c r="E22" s="39"/>
      <c r="F22" s="40"/>
      <c r="G22" s="41"/>
      <c r="H22" s="125">
        <v>1.49</v>
      </c>
      <c r="I22" s="126">
        <v>1.486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15</v>
      </c>
      <c r="D24" s="39">
        <v>15</v>
      </c>
      <c r="E24" s="39"/>
      <c r="F24" s="40"/>
      <c r="G24" s="41"/>
      <c r="H24" s="125">
        <v>1.091</v>
      </c>
      <c r="I24" s="126">
        <v>0.85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118</v>
      </c>
      <c r="D26" s="39">
        <v>115</v>
      </c>
      <c r="E26" s="39"/>
      <c r="F26" s="40"/>
      <c r="G26" s="41"/>
      <c r="H26" s="125">
        <v>10.95</v>
      </c>
      <c r="I26" s="126">
        <v>10.6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>
        <v>1</v>
      </c>
      <c r="E30" s="31"/>
      <c r="F30" s="32"/>
      <c r="G30" s="32"/>
      <c r="H30" s="124"/>
      <c r="I30" s="124">
        <v>0.031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0</v>
      </c>
      <c r="D31" s="39">
        <v>1</v>
      </c>
      <c r="E31" s="39"/>
      <c r="F31" s="40"/>
      <c r="G31" s="41"/>
      <c r="H31" s="125">
        <v>0</v>
      </c>
      <c r="I31" s="126">
        <v>0.031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76</v>
      </c>
      <c r="D33" s="31">
        <v>75</v>
      </c>
      <c r="E33" s="31"/>
      <c r="F33" s="32"/>
      <c r="G33" s="32"/>
      <c r="H33" s="124">
        <v>1.403</v>
      </c>
      <c r="I33" s="124">
        <v>1.25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21</v>
      </c>
      <c r="E34" s="31"/>
      <c r="F34" s="32"/>
      <c r="G34" s="32"/>
      <c r="H34" s="124">
        <v>0.489</v>
      </c>
      <c r="I34" s="124">
        <v>0.489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7</v>
      </c>
      <c r="D35" s="31">
        <v>6</v>
      </c>
      <c r="E35" s="31"/>
      <c r="F35" s="32"/>
      <c r="G35" s="32"/>
      <c r="H35" s="124">
        <v>0.117</v>
      </c>
      <c r="I35" s="124">
        <v>0.115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10</v>
      </c>
      <c r="D36" s="31">
        <v>10</v>
      </c>
      <c r="E36" s="31"/>
      <c r="F36" s="32"/>
      <c r="G36" s="32"/>
      <c r="H36" s="124">
        <v>0.18</v>
      </c>
      <c r="I36" s="124">
        <v>0.18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114</v>
      </c>
      <c r="D37" s="39">
        <v>112</v>
      </c>
      <c r="E37" s="39"/>
      <c r="F37" s="40"/>
      <c r="G37" s="41"/>
      <c r="H37" s="125">
        <v>2.189</v>
      </c>
      <c r="I37" s="126">
        <v>2.034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141</v>
      </c>
      <c r="D39" s="39">
        <v>140</v>
      </c>
      <c r="E39" s="39"/>
      <c r="F39" s="40"/>
      <c r="G39" s="41"/>
      <c r="H39" s="125">
        <v>2.449</v>
      </c>
      <c r="I39" s="126">
        <v>2.4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140</v>
      </c>
      <c r="D41" s="31">
        <v>242</v>
      </c>
      <c r="E41" s="31"/>
      <c r="F41" s="32"/>
      <c r="G41" s="32"/>
      <c r="H41" s="124">
        <v>9.786</v>
      </c>
      <c r="I41" s="124">
        <v>16.94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33</v>
      </c>
      <c r="D42" s="31">
        <v>34</v>
      </c>
      <c r="E42" s="31"/>
      <c r="F42" s="32"/>
      <c r="G42" s="32"/>
      <c r="H42" s="124">
        <v>2.475</v>
      </c>
      <c r="I42" s="124">
        <v>2.55</v>
      </c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>
        <v>7</v>
      </c>
      <c r="D45" s="31">
        <v>7</v>
      </c>
      <c r="E45" s="31"/>
      <c r="F45" s="32"/>
      <c r="G45" s="32"/>
      <c r="H45" s="124">
        <v>0.147</v>
      </c>
      <c r="I45" s="124">
        <v>0.147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1080</v>
      </c>
      <c r="D46" s="31">
        <v>1062</v>
      </c>
      <c r="E46" s="31"/>
      <c r="F46" s="32"/>
      <c r="G46" s="32"/>
      <c r="H46" s="124">
        <v>75.6</v>
      </c>
      <c r="I46" s="124">
        <v>69.03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42</v>
      </c>
      <c r="D47" s="31">
        <v>44</v>
      </c>
      <c r="E47" s="31"/>
      <c r="F47" s="32"/>
      <c r="G47" s="32"/>
      <c r="H47" s="124">
        <v>2.31</v>
      </c>
      <c r="I47" s="124">
        <v>2.332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969</v>
      </c>
      <c r="D48" s="31">
        <v>1274</v>
      </c>
      <c r="E48" s="31"/>
      <c r="F48" s="32"/>
      <c r="G48" s="32"/>
      <c r="H48" s="124">
        <v>72.675</v>
      </c>
      <c r="I48" s="124">
        <v>95.55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20</v>
      </c>
      <c r="D49" s="31">
        <v>20</v>
      </c>
      <c r="E49" s="31"/>
      <c r="F49" s="32"/>
      <c r="G49" s="32"/>
      <c r="H49" s="124">
        <v>1.3</v>
      </c>
      <c r="I49" s="124">
        <v>1.105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2291</v>
      </c>
      <c r="D50" s="39">
        <v>2683</v>
      </c>
      <c r="E50" s="39"/>
      <c r="F50" s="40"/>
      <c r="G50" s="41"/>
      <c r="H50" s="125">
        <v>164.293</v>
      </c>
      <c r="I50" s="126">
        <v>187.65399999999997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9</v>
      </c>
      <c r="D52" s="39">
        <v>9</v>
      </c>
      <c r="E52" s="39"/>
      <c r="F52" s="40"/>
      <c r="G52" s="41"/>
      <c r="H52" s="125">
        <v>0.27</v>
      </c>
      <c r="I52" s="126">
        <v>0.27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270</v>
      </c>
      <c r="D54" s="31">
        <v>150</v>
      </c>
      <c r="E54" s="31"/>
      <c r="F54" s="32"/>
      <c r="G54" s="32"/>
      <c r="H54" s="124">
        <v>14.85</v>
      </c>
      <c r="I54" s="124">
        <v>7.5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4</v>
      </c>
      <c r="D55" s="31">
        <v>4</v>
      </c>
      <c r="E55" s="31"/>
      <c r="F55" s="32"/>
      <c r="G55" s="32"/>
      <c r="H55" s="124">
        <v>0.16</v>
      </c>
      <c r="I55" s="124">
        <v>0.16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3</v>
      </c>
      <c r="D56" s="31">
        <v>8</v>
      </c>
      <c r="E56" s="31"/>
      <c r="F56" s="32"/>
      <c r="G56" s="32"/>
      <c r="H56" s="124">
        <v>0.18</v>
      </c>
      <c r="I56" s="124">
        <v>0.125</v>
      </c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>
        <v>82</v>
      </c>
      <c r="D58" s="31">
        <v>114</v>
      </c>
      <c r="E58" s="31"/>
      <c r="F58" s="32"/>
      <c r="G58" s="32"/>
      <c r="H58" s="124">
        <v>3.936</v>
      </c>
      <c r="I58" s="124">
        <v>4.617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359</v>
      </c>
      <c r="D59" s="39">
        <v>276</v>
      </c>
      <c r="E59" s="39"/>
      <c r="F59" s="40"/>
      <c r="G59" s="41"/>
      <c r="H59" s="125">
        <v>19.125999999999998</v>
      </c>
      <c r="I59" s="126">
        <v>12.402000000000001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171</v>
      </c>
      <c r="D61" s="31">
        <v>120</v>
      </c>
      <c r="E61" s="31"/>
      <c r="F61" s="32"/>
      <c r="G61" s="32"/>
      <c r="H61" s="124">
        <v>8.208</v>
      </c>
      <c r="I61" s="124">
        <v>6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>
        <v>10</v>
      </c>
      <c r="E62" s="31"/>
      <c r="F62" s="32"/>
      <c r="G62" s="32"/>
      <c r="H62" s="124">
        <v>0.25</v>
      </c>
      <c r="I62" s="124">
        <v>0.25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12</v>
      </c>
      <c r="D63" s="31">
        <v>12</v>
      </c>
      <c r="E63" s="31"/>
      <c r="F63" s="32"/>
      <c r="G63" s="32"/>
      <c r="H63" s="124">
        <v>0.48</v>
      </c>
      <c r="I63" s="124">
        <v>0.6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193</v>
      </c>
      <c r="D64" s="39">
        <v>142</v>
      </c>
      <c r="E64" s="39"/>
      <c r="F64" s="40"/>
      <c r="G64" s="41"/>
      <c r="H64" s="125">
        <v>8.938</v>
      </c>
      <c r="I64" s="126">
        <v>6.85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18</v>
      </c>
      <c r="D66" s="39">
        <v>15</v>
      </c>
      <c r="E66" s="39"/>
      <c r="F66" s="40"/>
      <c r="G66" s="41"/>
      <c r="H66" s="125">
        <v>0.693</v>
      </c>
      <c r="I66" s="126">
        <v>0.51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>
        <v>2209</v>
      </c>
      <c r="D73" s="31">
        <v>1800</v>
      </c>
      <c r="E73" s="31"/>
      <c r="F73" s="32"/>
      <c r="G73" s="32"/>
      <c r="H73" s="124">
        <v>103.815</v>
      </c>
      <c r="I73" s="124">
        <v>117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173</v>
      </c>
      <c r="D74" s="31">
        <v>180</v>
      </c>
      <c r="E74" s="31"/>
      <c r="F74" s="32"/>
      <c r="G74" s="32"/>
      <c r="H74" s="124">
        <v>6.92</v>
      </c>
      <c r="I74" s="124">
        <v>6.3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6</v>
      </c>
      <c r="D75" s="31">
        <v>6</v>
      </c>
      <c r="E75" s="31"/>
      <c r="F75" s="32"/>
      <c r="G75" s="32"/>
      <c r="H75" s="124">
        <v>0.24</v>
      </c>
      <c r="I75" s="124">
        <v>0.24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30</v>
      </c>
      <c r="E76" s="31"/>
      <c r="F76" s="32"/>
      <c r="G76" s="32"/>
      <c r="H76" s="124">
        <v>0.05</v>
      </c>
      <c r="I76" s="124">
        <v>0.36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7</v>
      </c>
      <c r="D77" s="31">
        <v>7</v>
      </c>
      <c r="E77" s="31"/>
      <c r="F77" s="32"/>
      <c r="G77" s="32"/>
      <c r="H77" s="124">
        <v>0.189</v>
      </c>
      <c r="I77" s="124">
        <v>0.175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56</v>
      </c>
      <c r="D78" s="31">
        <v>56</v>
      </c>
      <c r="E78" s="31"/>
      <c r="F78" s="32"/>
      <c r="G78" s="32"/>
      <c r="H78" s="124">
        <v>1.624</v>
      </c>
      <c r="I78" s="124">
        <v>1.624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806</v>
      </c>
      <c r="D79" s="31">
        <v>710</v>
      </c>
      <c r="E79" s="31"/>
      <c r="F79" s="32"/>
      <c r="G79" s="32"/>
      <c r="H79" s="124">
        <v>41.79</v>
      </c>
      <c r="I79" s="124">
        <v>41.8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3259</v>
      </c>
      <c r="D80" s="39">
        <v>2789</v>
      </c>
      <c r="E80" s="39"/>
      <c r="F80" s="40"/>
      <c r="G80" s="41"/>
      <c r="H80" s="125">
        <v>154.628</v>
      </c>
      <c r="I80" s="126">
        <v>167.49899999999997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105</v>
      </c>
      <c r="D82" s="31">
        <v>92</v>
      </c>
      <c r="E82" s="31"/>
      <c r="F82" s="32"/>
      <c r="G82" s="32"/>
      <c r="H82" s="124">
        <v>3.656</v>
      </c>
      <c r="I82" s="124">
        <v>3.631</v>
      </c>
      <c r="J82" s="124"/>
      <c r="K82" s="33"/>
    </row>
    <row r="83" spans="1:11" s="34" customFormat="1" ht="11.25" customHeight="1">
      <c r="A83" s="36" t="s">
        <v>66</v>
      </c>
      <c r="B83" s="30"/>
      <c r="C83" s="31">
        <v>136</v>
      </c>
      <c r="D83" s="31">
        <v>136</v>
      </c>
      <c r="E83" s="31"/>
      <c r="F83" s="32"/>
      <c r="G83" s="32"/>
      <c r="H83" s="124">
        <v>4.089</v>
      </c>
      <c r="I83" s="124">
        <v>4.089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241</v>
      </c>
      <c r="D84" s="39">
        <v>228</v>
      </c>
      <c r="E84" s="39"/>
      <c r="F84" s="40"/>
      <c r="G84" s="41"/>
      <c r="H84" s="125">
        <v>7.745000000000001</v>
      </c>
      <c r="I84" s="126">
        <v>7.720000000000001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6926</v>
      </c>
      <c r="D87" s="54">
        <v>6693</v>
      </c>
      <c r="E87" s="54"/>
      <c r="F87" s="55"/>
      <c r="G87" s="41"/>
      <c r="H87" s="129">
        <v>376.952</v>
      </c>
      <c r="I87" s="130">
        <v>403.519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278</v>
      </c>
      <c r="I7" s="22" t="s">
        <v>278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>
        <v>1.0864665700481235</v>
      </c>
      <c r="I9" s="124">
        <v>1.086</v>
      </c>
      <c r="J9" s="124">
        <v>1.086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>
        <v>0.028889380452580157</v>
      </c>
      <c r="I10" s="124">
        <v>0.029</v>
      </c>
      <c r="J10" s="124">
        <v>0.029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>
        <v>0.05143570715486684</v>
      </c>
      <c r="I11" s="124">
        <v>0.051</v>
      </c>
      <c r="J11" s="124">
        <v>0.051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>
        <v>0.4364367787263971</v>
      </c>
      <c r="I12" s="124">
        <v>0.435</v>
      </c>
      <c r="J12" s="124">
        <v>0.435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>
        <v>1.6032284363819675</v>
      </c>
      <c r="I13" s="126">
        <v>1.601</v>
      </c>
      <c r="J13" s="126">
        <v>1.601</v>
      </c>
      <c r="K13" s="42">
        <f>IF(I13&gt;0,100*J13/I13,0)</f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>
        <v>0.039</v>
      </c>
      <c r="I33" s="124">
        <v>0.036</v>
      </c>
      <c r="J33" s="124">
        <v>0.036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>
        <v>44.577</v>
      </c>
      <c r="I36" s="124">
        <v>37.444</v>
      </c>
      <c r="J36" s="124">
        <v>32.402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>
        <v>44.616</v>
      </c>
      <c r="I37" s="126">
        <v>37.480000000000004</v>
      </c>
      <c r="J37" s="126">
        <v>32.438</v>
      </c>
      <c r="K37" s="42">
        <f>IF(I37&gt;0,100*J37/I37,0)</f>
        <v>86.54749199573105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>
        <v>9.732</v>
      </c>
      <c r="I39" s="126">
        <v>9.98</v>
      </c>
      <c r="J39" s="126">
        <v>9.5</v>
      </c>
      <c r="K39" s="42">
        <f>IF(I39&gt;0,100*J39/I39,0)</f>
        <v>95.19038076152304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>
        <v>0.006</v>
      </c>
      <c r="I41" s="124">
        <v>0.006</v>
      </c>
      <c r="J41" s="124">
        <v>0.006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>
        <v>0.07</v>
      </c>
      <c r="I45" s="124">
        <v>0.075</v>
      </c>
      <c r="J45" s="124">
        <v>0.075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>
        <v>0.07600000000000001</v>
      </c>
      <c r="I50" s="126">
        <v>0.081</v>
      </c>
      <c r="J50" s="126">
        <v>0.081</v>
      </c>
      <c r="K50" s="42">
        <f>IF(I50&gt;0,100*J50/I50,0)</f>
        <v>99.99999999999999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/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>
        <v>339.405</v>
      </c>
      <c r="I61" s="124">
        <v>326.865</v>
      </c>
      <c r="J61" s="124">
        <v>255.956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>
        <v>111.943</v>
      </c>
      <c r="I62" s="124">
        <v>141.287</v>
      </c>
      <c r="J62" s="124">
        <v>98.203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>
        <v>1397.906</v>
      </c>
      <c r="I63" s="124">
        <v>1405.917</v>
      </c>
      <c r="J63" s="124">
        <v>1139.741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>
        <v>1849.254</v>
      </c>
      <c r="I64" s="126">
        <v>1874.069</v>
      </c>
      <c r="J64" s="126">
        <v>1493.9</v>
      </c>
      <c r="K64" s="42">
        <f>IF(I64&gt;0,100*J64/I64,0)</f>
        <v>79.71424744766601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>
        <v>169.4</v>
      </c>
      <c r="I66" s="126">
        <v>164.994</v>
      </c>
      <c r="J66" s="126">
        <v>136.206</v>
      </c>
      <c r="K66" s="42">
        <f>IF(I66&gt;0,100*J66/I66,0)</f>
        <v>82.55209280337466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>
        <v>0.72</v>
      </c>
      <c r="I68" s="124">
        <v>0.88</v>
      </c>
      <c r="J68" s="124">
        <v>0.75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>
        <v>0.022</v>
      </c>
      <c r="I69" s="124">
        <v>0.026</v>
      </c>
      <c r="J69" s="124">
        <v>0.03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>
        <v>0.742</v>
      </c>
      <c r="I70" s="126">
        <v>0.906</v>
      </c>
      <c r="J70" s="126">
        <v>0.78</v>
      </c>
      <c r="K70" s="42">
        <f>IF(I70&gt;0,100*J70/I70,0)</f>
        <v>86.09271523178808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>
        <v>127.739</v>
      </c>
      <c r="I72" s="124">
        <v>115.688</v>
      </c>
      <c r="J72" s="124">
        <v>101.346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>
        <v>31.5</v>
      </c>
      <c r="I73" s="124">
        <v>31.5</v>
      </c>
      <c r="J73" s="124">
        <v>28.2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>
        <v>301.257</v>
      </c>
      <c r="I74" s="124">
        <v>237.664</v>
      </c>
      <c r="J74" s="124">
        <v>215.765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>
        <v>17.49</v>
      </c>
      <c r="I75" s="124">
        <v>13.405</v>
      </c>
      <c r="J75" s="124">
        <v>11.489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>
        <v>313.049</v>
      </c>
      <c r="I76" s="124">
        <v>306.472</v>
      </c>
      <c r="J76" s="124">
        <v>270.473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>
        <v>0.06</v>
      </c>
      <c r="I77" s="124">
        <v>0.03</v>
      </c>
      <c r="J77" s="124">
        <v>0.035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>
        <v>77.09</v>
      </c>
      <c r="I78" s="124">
        <v>83.129</v>
      </c>
      <c r="J78" s="124">
        <v>62.4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>
        <v>682.11</v>
      </c>
      <c r="I79" s="124">
        <v>591.156</v>
      </c>
      <c r="J79" s="124">
        <v>540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5">
        <v>1550.295</v>
      </c>
      <c r="I80" s="126">
        <v>1379.0439999999999</v>
      </c>
      <c r="J80" s="126">
        <v>1229.7079999999999</v>
      </c>
      <c r="K80" s="42">
        <f>IF(I80&gt;0,100*J80/I80,0)</f>
        <v>89.17104892954829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>
        <v>10.525</v>
      </c>
      <c r="I82" s="124">
        <v>10.32</v>
      </c>
      <c r="J82" s="124">
        <v>10.304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>
        <v>5</v>
      </c>
      <c r="I83" s="124">
        <v>5.112</v>
      </c>
      <c r="J83" s="124">
        <v>5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>
        <v>15.525</v>
      </c>
      <c r="I84" s="126">
        <v>15.432</v>
      </c>
      <c r="J84" s="126">
        <v>15.304</v>
      </c>
      <c r="K84" s="42">
        <f>IF(I84&gt;0,100*J84/I84,0)</f>
        <v>99.17055469155002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9">
        <v>3641.243228436382</v>
      </c>
      <c r="I87" s="130">
        <v>3483.5869999999995</v>
      </c>
      <c r="J87" s="130">
        <v>2919.518</v>
      </c>
      <c r="K87" s="55">
        <f>IF(I87&gt;0,100*J87/I87,0)</f>
        <v>83.80781074220337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278</v>
      </c>
      <c r="I7" s="22" t="s">
        <v>278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>
        <v>5.283217597423163</v>
      </c>
      <c r="I9" s="124">
        <v>5</v>
      </c>
      <c r="J9" s="124">
        <v>5.282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>
        <v>0.12889851017814963</v>
      </c>
      <c r="I10" s="124">
        <v>0.125</v>
      </c>
      <c r="J10" s="124">
        <v>0.129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>
        <v>0.3363849866890848</v>
      </c>
      <c r="I11" s="124">
        <v>0.316</v>
      </c>
      <c r="J11" s="124">
        <v>0.336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>
        <v>1.8450169869559412</v>
      </c>
      <c r="I12" s="124">
        <v>1.746</v>
      </c>
      <c r="J12" s="124">
        <v>1.843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>
        <v>7.593518081246339</v>
      </c>
      <c r="I13" s="126">
        <v>7.186999999999999</v>
      </c>
      <c r="J13" s="126">
        <v>7.59</v>
      </c>
      <c r="K13" s="42">
        <f>IF(I13&gt;0,100*J13/I13,0)</f>
        <v>105.60734659802422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>
        <v>0.08</v>
      </c>
      <c r="I15" s="126">
        <v>0.08</v>
      </c>
      <c r="J15" s="126">
        <v>0.082</v>
      </c>
      <c r="K15" s="42">
        <f>IF(I15&gt;0,100*J15/I15,0)</f>
        <v>102.50000000000001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>
        <v>0.231</v>
      </c>
      <c r="I17" s="126">
        <v>0.173</v>
      </c>
      <c r="J17" s="126">
        <v>0.144</v>
      </c>
      <c r="K17" s="42">
        <f>IF(I17&gt;0,100*J17/I17,0)</f>
        <v>83.23699421965318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>
        <v>0.017</v>
      </c>
      <c r="I21" s="124">
        <v>0.017</v>
      </c>
      <c r="J21" s="124">
        <v>0.017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>
        <v>0.017</v>
      </c>
      <c r="I22" s="126">
        <v>0.017</v>
      </c>
      <c r="J22" s="126">
        <v>0.017</v>
      </c>
      <c r="K22" s="42">
        <f>IF(I22&gt;0,100*J22/I22,0)</f>
        <v>100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>
        <v>0.03</v>
      </c>
      <c r="I33" s="124">
        <v>0.03</v>
      </c>
      <c r="J33" s="124">
        <v>0.03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>
        <v>0.1</v>
      </c>
      <c r="I36" s="124">
        <v>0.075</v>
      </c>
      <c r="J36" s="124">
        <v>0.1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>
        <v>0.13</v>
      </c>
      <c r="I37" s="126">
        <v>0.105</v>
      </c>
      <c r="J37" s="126">
        <v>0.13</v>
      </c>
      <c r="K37" s="42">
        <f>IF(I37&gt;0,100*J37/I37,0)</f>
        <v>123.80952380952381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>
        <v>1.35</v>
      </c>
      <c r="I39" s="126">
        <v>1.586</v>
      </c>
      <c r="J39" s="126">
        <v>1.7</v>
      </c>
      <c r="K39" s="42">
        <f>IF(I39&gt;0,100*J39/I39,0)</f>
        <v>107.18789407313997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>
        <v>0.002</v>
      </c>
      <c r="I41" s="124">
        <v>0.002</v>
      </c>
      <c r="J41" s="124">
        <v>0.002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>
        <v>0.002</v>
      </c>
      <c r="I50" s="126">
        <v>0.002</v>
      </c>
      <c r="J50" s="126">
        <v>0.002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/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>
        <v>247.234</v>
      </c>
      <c r="I61" s="124">
        <v>326.129</v>
      </c>
      <c r="J61" s="124">
        <v>233.256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>
        <v>0.552</v>
      </c>
      <c r="I62" s="124">
        <v>1.169</v>
      </c>
      <c r="J62" s="124">
        <v>0.59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>
        <v>0.659</v>
      </c>
      <c r="I63" s="124">
        <v>1.087</v>
      </c>
      <c r="J63" s="124">
        <v>0.815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>
        <v>248.445</v>
      </c>
      <c r="I64" s="126">
        <v>328.385</v>
      </c>
      <c r="J64" s="126">
        <v>234.661</v>
      </c>
      <c r="K64" s="42">
        <f>IF(I64&gt;0,100*J64/I64,0)</f>
        <v>71.45911049530277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>
        <v>450.379</v>
      </c>
      <c r="I66" s="126">
        <v>620</v>
      </c>
      <c r="J66" s="126">
        <v>416.501</v>
      </c>
      <c r="K66" s="42">
        <f>IF(I66&gt;0,100*J66/I66,0)</f>
        <v>67.17758064516129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>
        <v>36.179</v>
      </c>
      <c r="I72" s="124">
        <v>41.377</v>
      </c>
      <c r="J72" s="124">
        <v>32.61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>
        <v>0.118</v>
      </c>
      <c r="I73" s="124">
        <v>0.118</v>
      </c>
      <c r="J73" s="124">
        <v>0.238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>
        <v>0.209</v>
      </c>
      <c r="I74" s="124">
        <v>0.26</v>
      </c>
      <c r="J74" s="124">
        <v>0.19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>
        <v>1.192</v>
      </c>
      <c r="I75" s="124">
        <v>0.731</v>
      </c>
      <c r="J75" s="124">
        <v>0.494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>
        <v>0.577</v>
      </c>
      <c r="I76" s="124">
        <v>0.88</v>
      </c>
      <c r="J76" s="124">
        <v>0.129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>
        <v>0.015</v>
      </c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>
        <v>67.766</v>
      </c>
      <c r="I78" s="124">
        <v>83.685</v>
      </c>
      <c r="J78" s="124">
        <v>46.1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>
        <v>1.096</v>
      </c>
      <c r="I79" s="124">
        <v>1.238</v>
      </c>
      <c r="J79" s="124">
        <v>1.1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5">
        <v>107.15200000000002</v>
      </c>
      <c r="I80" s="126">
        <v>128.28900000000002</v>
      </c>
      <c r="J80" s="126">
        <v>80.86099999999999</v>
      </c>
      <c r="K80" s="42">
        <f>IF(I80&gt;0,100*J80/I80,0)</f>
        <v>63.03034554794252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>
        <v>2.532</v>
      </c>
      <c r="I82" s="124">
        <v>2.534</v>
      </c>
      <c r="J82" s="124">
        <v>2.521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>
        <v>0.625</v>
      </c>
      <c r="I83" s="124">
        <v>0.624</v>
      </c>
      <c r="J83" s="124">
        <v>0.624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>
        <v>3.157</v>
      </c>
      <c r="I84" s="126">
        <v>3.158</v>
      </c>
      <c r="J84" s="126">
        <v>3.145</v>
      </c>
      <c r="K84" s="42">
        <f>IF(I84&gt;0,100*J84/I84,0)</f>
        <v>99.58834705509817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9">
        <v>818.5365180812464</v>
      </c>
      <c r="I87" s="130">
        <v>1088.982</v>
      </c>
      <c r="J87" s="130">
        <v>744.833</v>
      </c>
      <c r="K87" s="55">
        <f>IF(I87&gt;0,100*J87/I87,0)</f>
        <v>68.3971819552573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4">
        <v>5.368</v>
      </c>
      <c r="I9" s="124">
        <v>5.367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4">
        <v>9.755</v>
      </c>
      <c r="I10" s="124">
        <v>9.755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4">
        <v>26.813</v>
      </c>
      <c r="I11" s="124">
        <v>26.815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4">
        <v>0.921</v>
      </c>
      <c r="I12" s="124">
        <v>0.9202755639952014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5">
        <v>42.857</v>
      </c>
      <c r="I13" s="126">
        <v>42.8572755639952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125">
        <v>0.06</v>
      </c>
      <c r="I15" s="126">
        <v>0.06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125">
        <v>0.436</v>
      </c>
      <c r="I17" s="126">
        <v>1.698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</v>
      </c>
      <c r="F19" s="32"/>
      <c r="G19" s="32"/>
      <c r="H19" s="124">
        <v>123.525</v>
      </c>
      <c r="I19" s="124">
        <v>121.514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</v>
      </c>
      <c r="F22" s="40">
        <f>IF(D22&gt;0,100*E22/D22,0)</f>
        <v>99.99991441294556</v>
      </c>
      <c r="G22" s="41"/>
      <c r="H22" s="125">
        <v>123.525</v>
      </c>
      <c r="I22" s="126">
        <v>121.514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71600</v>
      </c>
      <c r="D24" s="39">
        <v>72924</v>
      </c>
      <c r="E24" s="39">
        <v>73500</v>
      </c>
      <c r="F24" s="40">
        <f>IF(D24&gt;0,100*E24/D24,0)</f>
        <v>100.78986341945038</v>
      </c>
      <c r="G24" s="41"/>
      <c r="H24" s="125">
        <v>339.648</v>
      </c>
      <c r="I24" s="126">
        <v>316.023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32719</v>
      </c>
      <c r="D26" s="39">
        <v>30000</v>
      </c>
      <c r="E26" s="39">
        <v>31000</v>
      </c>
      <c r="F26" s="40">
        <f>IF(D26&gt;0,100*E26/D26,0)</f>
        <v>103.33333333333333</v>
      </c>
      <c r="G26" s="41"/>
      <c r="H26" s="125">
        <v>147.585</v>
      </c>
      <c r="I26" s="126">
        <v>106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49753</v>
      </c>
      <c r="D28" s="31">
        <v>59962</v>
      </c>
      <c r="E28" s="31">
        <v>62000</v>
      </c>
      <c r="F28" s="32"/>
      <c r="G28" s="32"/>
      <c r="H28" s="124">
        <v>198.248</v>
      </c>
      <c r="I28" s="124">
        <v>193.997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41222</v>
      </c>
      <c r="D29" s="31">
        <v>40538</v>
      </c>
      <c r="E29" s="31">
        <v>40559</v>
      </c>
      <c r="F29" s="32"/>
      <c r="G29" s="32"/>
      <c r="H29" s="124">
        <v>69.765</v>
      </c>
      <c r="I29" s="124">
        <v>74.7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57890</v>
      </c>
      <c r="D30" s="31">
        <v>62106</v>
      </c>
      <c r="E30" s="31">
        <v>62106</v>
      </c>
      <c r="F30" s="32"/>
      <c r="G30" s="32"/>
      <c r="H30" s="124">
        <v>162.256</v>
      </c>
      <c r="I30" s="124">
        <v>188.016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148865</v>
      </c>
      <c r="D31" s="39">
        <v>162606</v>
      </c>
      <c r="E31" s="39">
        <v>164665</v>
      </c>
      <c r="F31" s="40">
        <f>IF(D31&gt;0,100*E31/D31,0)</f>
        <v>101.26625093784978</v>
      </c>
      <c r="G31" s="41"/>
      <c r="H31" s="125">
        <v>430.269</v>
      </c>
      <c r="I31" s="126">
        <v>456.71299999999997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23838</v>
      </c>
      <c r="D33" s="31">
        <v>23776</v>
      </c>
      <c r="E33" s="31">
        <v>23980</v>
      </c>
      <c r="F33" s="32"/>
      <c r="G33" s="32"/>
      <c r="H33" s="124">
        <v>86.057</v>
      </c>
      <c r="I33" s="124">
        <v>64.555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14610</v>
      </c>
      <c r="D34" s="31">
        <v>11203</v>
      </c>
      <c r="E34" s="31">
        <v>12407</v>
      </c>
      <c r="F34" s="32"/>
      <c r="G34" s="32"/>
      <c r="H34" s="124">
        <v>58.609</v>
      </c>
      <c r="I34" s="124">
        <v>40.3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48826</v>
      </c>
      <c r="D35" s="31">
        <v>50000</v>
      </c>
      <c r="E35" s="31">
        <v>49000</v>
      </c>
      <c r="F35" s="32"/>
      <c r="G35" s="32"/>
      <c r="H35" s="124">
        <v>183.864</v>
      </c>
      <c r="I35" s="124">
        <v>169.4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6284</v>
      </c>
      <c r="D36" s="31">
        <v>6056</v>
      </c>
      <c r="E36" s="31">
        <v>6170</v>
      </c>
      <c r="F36" s="32"/>
      <c r="G36" s="32"/>
      <c r="H36" s="124">
        <v>16.945</v>
      </c>
      <c r="I36" s="124">
        <v>16.534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93558</v>
      </c>
      <c r="D37" s="39">
        <v>91035</v>
      </c>
      <c r="E37" s="39">
        <v>91557</v>
      </c>
      <c r="F37" s="40">
        <f>IF(D37&gt;0,100*E37/D37,0)</f>
        <v>100.57340583292141</v>
      </c>
      <c r="G37" s="41"/>
      <c r="H37" s="125">
        <v>345.47499999999997</v>
      </c>
      <c r="I37" s="126">
        <v>290.789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4972</v>
      </c>
      <c r="D39" s="39">
        <v>4970</v>
      </c>
      <c r="E39" s="39">
        <v>4620</v>
      </c>
      <c r="F39" s="40">
        <f>IF(D39&gt;0,100*E39/D39,0)</f>
        <v>92.95774647887323</v>
      </c>
      <c r="G39" s="41"/>
      <c r="H39" s="125">
        <v>8.99</v>
      </c>
      <c r="I39" s="126">
        <v>8.09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38863</v>
      </c>
      <c r="D41" s="31">
        <v>39214</v>
      </c>
      <c r="E41" s="31">
        <v>40300</v>
      </c>
      <c r="F41" s="32"/>
      <c r="G41" s="32"/>
      <c r="H41" s="124">
        <v>72.3</v>
      </c>
      <c r="I41" s="124">
        <v>104.345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233256</v>
      </c>
      <c r="D42" s="31">
        <v>214175</v>
      </c>
      <c r="E42" s="31">
        <v>216500</v>
      </c>
      <c r="F42" s="32"/>
      <c r="G42" s="32"/>
      <c r="H42" s="124">
        <v>976.179</v>
      </c>
      <c r="I42" s="124">
        <v>823.134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62721</v>
      </c>
      <c r="D43" s="31">
        <v>57380</v>
      </c>
      <c r="E43" s="31">
        <v>57000</v>
      </c>
      <c r="F43" s="32"/>
      <c r="G43" s="32"/>
      <c r="H43" s="124">
        <v>222.465</v>
      </c>
      <c r="I43" s="124">
        <v>243.125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125783</v>
      </c>
      <c r="D44" s="31">
        <v>127021</v>
      </c>
      <c r="E44" s="31">
        <v>127100</v>
      </c>
      <c r="F44" s="32"/>
      <c r="G44" s="32"/>
      <c r="H44" s="124">
        <v>420.151</v>
      </c>
      <c r="I44" s="124">
        <v>451.053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76668</v>
      </c>
      <c r="D45" s="31">
        <v>72944</v>
      </c>
      <c r="E45" s="31">
        <v>70000</v>
      </c>
      <c r="F45" s="32"/>
      <c r="G45" s="32"/>
      <c r="H45" s="124">
        <v>184.316</v>
      </c>
      <c r="I45" s="124">
        <v>198.6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71345</v>
      </c>
      <c r="D46" s="31">
        <v>73237</v>
      </c>
      <c r="E46" s="31">
        <v>72940</v>
      </c>
      <c r="F46" s="32"/>
      <c r="G46" s="32"/>
      <c r="H46" s="124">
        <v>159.648</v>
      </c>
      <c r="I46" s="124">
        <v>185.884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106225</v>
      </c>
      <c r="D47" s="31">
        <v>103394</v>
      </c>
      <c r="E47" s="31">
        <v>103500</v>
      </c>
      <c r="F47" s="32"/>
      <c r="G47" s="32"/>
      <c r="H47" s="124">
        <v>299.576</v>
      </c>
      <c r="I47" s="124">
        <v>290.404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93969</v>
      </c>
      <c r="D48" s="31">
        <v>100963</v>
      </c>
      <c r="E48" s="31">
        <v>101000</v>
      </c>
      <c r="F48" s="32"/>
      <c r="G48" s="32"/>
      <c r="H48" s="124">
        <v>268.454</v>
      </c>
      <c r="I48" s="124">
        <v>326.325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74642</v>
      </c>
      <c r="D49" s="31">
        <v>76116</v>
      </c>
      <c r="E49" s="31">
        <v>79067</v>
      </c>
      <c r="F49" s="32"/>
      <c r="G49" s="32"/>
      <c r="H49" s="124">
        <v>176.497</v>
      </c>
      <c r="I49" s="124">
        <v>211.147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883472</v>
      </c>
      <c r="D50" s="39">
        <v>864444</v>
      </c>
      <c r="E50" s="39">
        <v>867407</v>
      </c>
      <c r="F50" s="40">
        <f>IF(D50&gt;0,100*E50/D50,0)</f>
        <v>100.34276367237207</v>
      </c>
      <c r="G50" s="41"/>
      <c r="H50" s="125">
        <v>2779.5860000000002</v>
      </c>
      <c r="I50" s="126">
        <v>2834.017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28520</v>
      </c>
      <c r="D52" s="39">
        <v>28520</v>
      </c>
      <c r="E52" s="39">
        <v>28520</v>
      </c>
      <c r="F52" s="40">
        <f>IF(D52&gt;0,100*E52/D52,0)</f>
        <v>100</v>
      </c>
      <c r="G52" s="41"/>
      <c r="H52" s="125">
        <v>56.29</v>
      </c>
      <c r="I52" s="126">
        <v>56.29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68307</v>
      </c>
      <c r="D54" s="31">
        <v>72623</v>
      </c>
      <c r="E54" s="31">
        <v>73700</v>
      </c>
      <c r="F54" s="32"/>
      <c r="G54" s="32"/>
      <c r="H54" s="124">
        <v>163.329</v>
      </c>
      <c r="I54" s="124">
        <v>199.921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54708</v>
      </c>
      <c r="D55" s="31">
        <v>56618</v>
      </c>
      <c r="E55" s="31">
        <v>55400</v>
      </c>
      <c r="F55" s="32"/>
      <c r="G55" s="32"/>
      <c r="H55" s="124">
        <v>69.643</v>
      </c>
      <c r="I55" s="124">
        <v>92.611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34428</v>
      </c>
      <c r="D56" s="31">
        <v>30050</v>
      </c>
      <c r="E56" s="31">
        <v>36500</v>
      </c>
      <c r="F56" s="32"/>
      <c r="G56" s="32"/>
      <c r="H56" s="124">
        <v>103.211</v>
      </c>
      <c r="I56" s="124">
        <v>58.09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70372</v>
      </c>
      <c r="D57" s="31">
        <v>66284</v>
      </c>
      <c r="E57" s="31">
        <v>66284</v>
      </c>
      <c r="F57" s="32"/>
      <c r="G57" s="32"/>
      <c r="H57" s="124">
        <v>144.521</v>
      </c>
      <c r="I57" s="124">
        <v>122.6075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64535</v>
      </c>
      <c r="D58" s="31">
        <v>63073</v>
      </c>
      <c r="E58" s="31">
        <v>61128</v>
      </c>
      <c r="F58" s="32"/>
      <c r="G58" s="32"/>
      <c r="H58" s="124">
        <v>101.088</v>
      </c>
      <c r="I58" s="124">
        <v>78.901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292350</v>
      </c>
      <c r="D59" s="39">
        <v>288648</v>
      </c>
      <c r="E59" s="39">
        <v>293012</v>
      </c>
      <c r="F59" s="40">
        <f>IF(D59&gt;0,100*E59/D59,0)</f>
        <v>101.51187605665031</v>
      </c>
      <c r="G59" s="41"/>
      <c r="H59" s="125">
        <v>581.7919999999999</v>
      </c>
      <c r="I59" s="126">
        <v>552.1305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1183</v>
      </c>
      <c r="D61" s="31">
        <v>1600</v>
      </c>
      <c r="E61" s="31">
        <v>1500</v>
      </c>
      <c r="F61" s="32"/>
      <c r="G61" s="32"/>
      <c r="H61" s="124">
        <v>2.028</v>
      </c>
      <c r="I61" s="124">
        <v>3.2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587</v>
      </c>
      <c r="D62" s="31">
        <v>625</v>
      </c>
      <c r="E62" s="31">
        <v>712.5</v>
      </c>
      <c r="F62" s="32"/>
      <c r="G62" s="32"/>
      <c r="H62" s="124">
        <v>0.323</v>
      </c>
      <c r="I62" s="124">
        <v>0.785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1553</v>
      </c>
      <c r="D63" s="31">
        <v>1995</v>
      </c>
      <c r="E63" s="31">
        <v>2322.6</v>
      </c>
      <c r="F63" s="32"/>
      <c r="G63" s="32"/>
      <c r="H63" s="124">
        <v>0.924</v>
      </c>
      <c r="I63" s="124">
        <v>3.63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3323</v>
      </c>
      <c r="D64" s="39">
        <v>4220</v>
      </c>
      <c r="E64" s="39">
        <v>4535.1</v>
      </c>
      <c r="F64" s="40">
        <f>IF(D64&gt;0,100*E64/D64,0)</f>
        <v>107.46682464454977</v>
      </c>
      <c r="G64" s="41"/>
      <c r="H64" s="125">
        <v>3.275</v>
      </c>
      <c r="I64" s="126">
        <v>7.615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5211</v>
      </c>
      <c r="D66" s="39">
        <v>5211</v>
      </c>
      <c r="E66" s="39">
        <v>4366</v>
      </c>
      <c r="F66" s="40">
        <f>IF(D66&gt;0,100*E66/D66,0)</f>
        <v>83.78430243715218</v>
      </c>
      <c r="G66" s="41"/>
      <c r="H66" s="125">
        <v>7.08</v>
      </c>
      <c r="I66" s="126">
        <v>9.758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78797</v>
      </c>
      <c r="D68" s="31">
        <v>72500</v>
      </c>
      <c r="E68" s="31">
        <v>72500</v>
      </c>
      <c r="F68" s="32"/>
      <c r="G68" s="32"/>
      <c r="H68" s="124">
        <v>164.686</v>
      </c>
      <c r="I68" s="124">
        <v>152.5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5760</v>
      </c>
      <c r="D69" s="31">
        <v>4900</v>
      </c>
      <c r="E69" s="31">
        <v>5000</v>
      </c>
      <c r="F69" s="32"/>
      <c r="G69" s="32"/>
      <c r="H69" s="124">
        <v>8.444</v>
      </c>
      <c r="I69" s="124">
        <v>8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84557</v>
      </c>
      <c r="D70" s="39">
        <v>77400</v>
      </c>
      <c r="E70" s="39">
        <v>77500</v>
      </c>
      <c r="F70" s="40">
        <f>IF(D70&gt;0,100*E70/D70,0)</f>
        <v>100.12919896640827</v>
      </c>
      <c r="G70" s="41"/>
      <c r="H70" s="125">
        <v>173.13</v>
      </c>
      <c r="I70" s="126">
        <v>160.5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1787</v>
      </c>
      <c r="D72" s="31">
        <v>2170</v>
      </c>
      <c r="E72" s="31">
        <v>2261</v>
      </c>
      <c r="F72" s="32"/>
      <c r="G72" s="32"/>
      <c r="H72" s="124">
        <v>0.767</v>
      </c>
      <c r="I72" s="124">
        <v>2.737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22026</v>
      </c>
      <c r="D73" s="31">
        <v>17025</v>
      </c>
      <c r="E73" s="31">
        <v>17100</v>
      </c>
      <c r="F73" s="32"/>
      <c r="G73" s="32"/>
      <c r="H73" s="124">
        <v>77.092</v>
      </c>
      <c r="I73" s="124">
        <v>77.1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38857</v>
      </c>
      <c r="D74" s="31">
        <v>31281</v>
      </c>
      <c r="E74" s="31">
        <v>31280</v>
      </c>
      <c r="F74" s="32"/>
      <c r="G74" s="32"/>
      <c r="H74" s="124">
        <v>135.516</v>
      </c>
      <c r="I74" s="124">
        <v>72.657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11895</v>
      </c>
      <c r="D75" s="31">
        <v>10700</v>
      </c>
      <c r="E75" s="31">
        <v>10700</v>
      </c>
      <c r="F75" s="32"/>
      <c r="G75" s="32"/>
      <c r="H75" s="124">
        <v>12.117</v>
      </c>
      <c r="I75" s="124">
        <v>15.6541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6184</v>
      </c>
      <c r="D76" s="31">
        <v>5584</v>
      </c>
      <c r="E76" s="31">
        <v>5700</v>
      </c>
      <c r="F76" s="32"/>
      <c r="G76" s="32"/>
      <c r="H76" s="124">
        <v>20.407</v>
      </c>
      <c r="I76" s="124">
        <v>20.549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5751</v>
      </c>
      <c r="D77" s="31">
        <v>2885</v>
      </c>
      <c r="E77" s="31">
        <v>2600</v>
      </c>
      <c r="F77" s="32"/>
      <c r="G77" s="32"/>
      <c r="H77" s="124">
        <v>7.948</v>
      </c>
      <c r="I77" s="124">
        <v>7.79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6710</v>
      </c>
      <c r="D78" s="31">
        <v>7050</v>
      </c>
      <c r="E78" s="31">
        <v>7000</v>
      </c>
      <c r="F78" s="32"/>
      <c r="G78" s="32"/>
      <c r="H78" s="124">
        <v>7.374</v>
      </c>
      <c r="I78" s="124">
        <v>16.92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93002</v>
      </c>
      <c r="D79" s="31">
        <v>71100</v>
      </c>
      <c r="E79" s="31">
        <v>51000</v>
      </c>
      <c r="F79" s="32"/>
      <c r="G79" s="32"/>
      <c r="H79" s="124">
        <v>345.735</v>
      </c>
      <c r="I79" s="124">
        <v>248.85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186212</v>
      </c>
      <c r="D80" s="39">
        <v>147795</v>
      </c>
      <c r="E80" s="39">
        <v>127641</v>
      </c>
      <c r="F80" s="40">
        <f>IF(D80&gt;0,100*E80/D80,0)</f>
        <v>86.36354409824419</v>
      </c>
      <c r="G80" s="41"/>
      <c r="H80" s="125">
        <v>606.956</v>
      </c>
      <c r="I80" s="126">
        <v>462.2570999999999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103</v>
      </c>
      <c r="D82" s="31"/>
      <c r="E82" s="31"/>
      <c r="F82" s="32"/>
      <c r="G82" s="32"/>
      <c r="H82" s="124">
        <v>0.155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192</v>
      </c>
      <c r="D83" s="31">
        <v>192</v>
      </c>
      <c r="E83" s="31">
        <v>190</v>
      </c>
      <c r="F83" s="32"/>
      <c r="G83" s="32"/>
      <c r="H83" s="124">
        <v>0.192</v>
      </c>
      <c r="I83" s="124">
        <v>0.192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192</v>
      </c>
      <c r="E84" s="39">
        <v>190</v>
      </c>
      <c r="F84" s="40">
        <f>IF(D84&gt;0,100*E84/D84,0)</f>
        <v>98.95833333333333</v>
      </c>
      <c r="G84" s="41"/>
      <c r="H84" s="125">
        <v>0.347</v>
      </c>
      <c r="I84" s="126">
        <v>0.192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1874542</v>
      </c>
      <c r="D87" s="54">
        <v>1817150.2250585307</v>
      </c>
      <c r="E87" s="54">
        <v>1807810.1</v>
      </c>
      <c r="F87" s="55">
        <f>IF(D87&gt;0,100*E87/D87,0)</f>
        <v>99.48600149125096</v>
      </c>
      <c r="G87" s="41"/>
      <c r="H87" s="129">
        <v>5647.301</v>
      </c>
      <c r="I87" s="130">
        <v>5426.503875563994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3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A64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278</v>
      </c>
      <c r="I7" s="22" t="s">
        <v>278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/>
      <c r="I37" s="126"/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>
        <v>0.074</v>
      </c>
      <c r="I39" s="126">
        <v>0.106</v>
      </c>
      <c r="J39" s="126">
        <v>0.08</v>
      </c>
      <c r="K39" s="42">
        <f>IF(I39&gt;0,100*J39/I39,0)</f>
        <v>75.47169811320755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/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/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>
        <v>2.6</v>
      </c>
      <c r="I61" s="124">
        <v>5.785</v>
      </c>
      <c r="J61" s="124">
        <v>4.4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>
        <v>0.048</v>
      </c>
      <c r="I62" s="124">
        <v>0.324</v>
      </c>
      <c r="J62" s="124">
        <v>0.225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>
        <v>4.539</v>
      </c>
      <c r="I63" s="124">
        <v>10.458</v>
      </c>
      <c r="J63" s="124">
        <v>9.63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>
        <v>7.186999999999999</v>
      </c>
      <c r="I64" s="126">
        <v>16.567</v>
      </c>
      <c r="J64" s="126">
        <v>14.255</v>
      </c>
      <c r="K64" s="42">
        <f>IF(I64&gt;0,100*J64/I64,0)</f>
        <v>86.04454638739664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>
        <v>27.677</v>
      </c>
      <c r="I66" s="126">
        <v>32</v>
      </c>
      <c r="J66" s="126">
        <v>28.578</v>
      </c>
      <c r="K66" s="42">
        <f>IF(I66&gt;0,100*J66/I66,0)</f>
        <v>89.30624999999999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>
        <v>0.852</v>
      </c>
      <c r="I72" s="124">
        <v>1.066</v>
      </c>
      <c r="J72" s="124">
        <v>1.081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>
        <v>2.625</v>
      </c>
      <c r="I73" s="124">
        <v>2.625</v>
      </c>
      <c r="J73" s="124">
        <v>1.9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>
        <v>1.262</v>
      </c>
      <c r="I74" s="124">
        <v>1.795</v>
      </c>
      <c r="J74" s="124">
        <v>1.925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>
        <v>0.017443999999999998</v>
      </c>
      <c r="I75" s="124">
        <v>0.014</v>
      </c>
      <c r="J75" s="124">
        <v>0.027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>
        <v>1.971</v>
      </c>
      <c r="I76" s="124">
        <v>4.275</v>
      </c>
      <c r="J76" s="124">
        <v>2.231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>
        <v>0.635</v>
      </c>
      <c r="I78" s="124">
        <v>0.629</v>
      </c>
      <c r="J78" s="124">
        <v>0.9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>
        <v>11.811</v>
      </c>
      <c r="I79" s="124">
        <v>18.809</v>
      </c>
      <c r="J79" s="124">
        <v>11.85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5">
        <v>19.173444</v>
      </c>
      <c r="I80" s="126">
        <v>29.213</v>
      </c>
      <c r="J80" s="126">
        <v>19.914</v>
      </c>
      <c r="K80" s="42">
        <f>IF(I80&gt;0,100*J80/I80,0)</f>
        <v>68.16828124465135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>
        <v>0.045</v>
      </c>
      <c r="I82" s="124">
        <v>0.045</v>
      </c>
      <c r="J82" s="124">
        <v>0.074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>
        <v>0.045</v>
      </c>
      <c r="I84" s="126">
        <v>0.045</v>
      </c>
      <c r="J84" s="126">
        <v>0.074</v>
      </c>
      <c r="K84" s="42">
        <f>IF(I84&gt;0,100*J84/I84,0)</f>
        <v>164.44444444444443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9">
        <v>54.15644400000001</v>
      </c>
      <c r="I87" s="130">
        <v>77.931</v>
      </c>
      <c r="J87" s="130">
        <v>62.900999999999996</v>
      </c>
      <c r="K87" s="55">
        <f>IF(I87&gt;0,100*J87/I87,0)</f>
        <v>80.71370828040189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>
        <v>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/>
      <c r="I37" s="126"/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>
        <v>0.05</v>
      </c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/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/>
      <c r="I50" s="126"/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/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/>
      <c r="I63" s="124"/>
      <c r="J63" s="1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/>
      <c r="I64" s="126"/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/>
      <c r="I66" s="126"/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/>
      <c r="I73" s="124"/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>
        <v>0.016</v>
      </c>
      <c r="I75" s="124">
        <v>0.016</v>
      </c>
      <c r="J75" s="124">
        <v>0.016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/>
      <c r="I76" s="124"/>
      <c r="J76" s="1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/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/>
      <c r="I79" s="124"/>
      <c r="J79" s="124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5">
        <v>0.016</v>
      </c>
      <c r="I80" s="126">
        <v>0.016</v>
      </c>
      <c r="J80" s="126">
        <v>0.016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>
        <v>76.962</v>
      </c>
      <c r="I82" s="124">
        <v>79</v>
      </c>
      <c r="J82" s="124">
        <v>79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>
        <v>286.574</v>
      </c>
      <c r="I83" s="124">
        <v>294.25</v>
      </c>
      <c r="J83" s="124">
        <v>314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>
        <v>363.536</v>
      </c>
      <c r="I84" s="126">
        <v>373.25</v>
      </c>
      <c r="J84" s="126">
        <v>393</v>
      </c>
      <c r="K84" s="42">
        <f>IF(I84&gt;0,100*J84/I84,0)</f>
        <v>105.29135967849966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9">
        <v>363.602</v>
      </c>
      <c r="I87" s="130">
        <v>373.266</v>
      </c>
      <c r="J87" s="130">
        <v>393.016</v>
      </c>
      <c r="K87" s="55">
        <f>IF(I87&gt;0,100*J87/I87,0)</f>
        <v>105.29113286503458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>
        <v>0.008</v>
      </c>
      <c r="I15" s="126">
        <v>0.008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>
        <v>0.004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/>
      <c r="I28" s="124"/>
      <c r="J28" s="124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/>
      <c r="I29" s="124"/>
      <c r="J29" s="124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/>
      <c r="I30" s="124"/>
      <c r="J30" s="124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/>
      <c r="I31" s="126"/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/>
      <c r="I33" s="124"/>
      <c r="J33" s="124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/>
      <c r="I34" s="124"/>
      <c r="J34" s="124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/>
      <c r="I35" s="124"/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/>
      <c r="I37" s="126"/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/>
      <c r="I39" s="126"/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>
        <v>0.21</v>
      </c>
      <c r="I41" s="124">
        <v>0.215</v>
      </c>
      <c r="J41" s="124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>
        <v>0.03</v>
      </c>
      <c r="I43" s="124">
        <v>0.009</v>
      </c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/>
      <c r="I45" s="124"/>
      <c r="J45" s="124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>
        <v>0.008</v>
      </c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/>
      <c r="I48" s="124"/>
      <c r="J48" s="124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/>
      <c r="I49" s="124"/>
      <c r="J49" s="124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>
        <v>0.24</v>
      </c>
      <c r="I50" s="126">
        <v>0.232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/>
      <c r="I52" s="126"/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/>
      <c r="I54" s="124"/>
      <c r="J54" s="124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/>
      <c r="I55" s="124"/>
      <c r="J55" s="124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/>
      <c r="I56" s="124"/>
      <c r="J56" s="124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/>
      <c r="I57" s="124"/>
      <c r="J57" s="124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/>
      <c r="I58" s="124"/>
      <c r="J58" s="124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/>
      <c r="I59" s="126"/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/>
      <c r="I61" s="124"/>
      <c r="J61" s="124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/>
      <c r="I62" s="124"/>
      <c r="J62" s="124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/>
      <c r="I63" s="124"/>
      <c r="J63" s="124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/>
      <c r="I64" s="126"/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/>
      <c r="I66" s="126"/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>
        <v>0.427</v>
      </c>
      <c r="I69" s="124">
        <v>0.44</v>
      </c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>
        <v>0.427</v>
      </c>
      <c r="I70" s="126">
        <v>0.44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/>
      <c r="I73" s="124"/>
      <c r="J73" s="124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/>
      <c r="I74" s="124"/>
      <c r="J74" s="124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>
        <v>0.117</v>
      </c>
      <c r="I75" s="124">
        <v>0.117</v>
      </c>
      <c r="J75" s="124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>
        <v>13.513</v>
      </c>
      <c r="I76" s="124">
        <v>15.95</v>
      </c>
      <c r="J76" s="124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/>
      <c r="I77" s="124"/>
      <c r="J77" s="124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/>
      <c r="I78" s="124"/>
      <c r="J78" s="124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/>
      <c r="I79" s="124">
        <v>0.009</v>
      </c>
      <c r="J79" s="124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5">
        <v>13.63</v>
      </c>
      <c r="I80" s="126">
        <v>16.076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>
        <v>0.002</v>
      </c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>
        <v>0.002</v>
      </c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9">
        <v>14.307000000000002</v>
      </c>
      <c r="I87" s="130">
        <v>16.76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278</v>
      </c>
      <c r="I7" s="22" t="s">
        <v>278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>
        <v>0.00885</v>
      </c>
      <c r="I10" s="124">
        <v>0.033</v>
      </c>
      <c r="J10" s="124">
        <v>0.039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>
        <v>0.002685</v>
      </c>
      <c r="I11" s="124">
        <v>0.004</v>
      </c>
      <c r="J11" s="124">
        <v>0.007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>
        <v>0.015705</v>
      </c>
      <c r="I12" s="124">
        <v>0.013</v>
      </c>
      <c r="J12" s="124">
        <v>0.013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>
        <v>0.02724</v>
      </c>
      <c r="I13" s="126">
        <v>0.05</v>
      </c>
      <c r="J13" s="126">
        <v>0.059</v>
      </c>
      <c r="K13" s="42">
        <f>IF(I13&gt;0,100*J13/I13,0)</f>
        <v>117.99999999999999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>
        <v>0.4</v>
      </c>
      <c r="I19" s="124">
        <v>0.421</v>
      </c>
      <c r="J19" s="124">
        <v>0.405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>
        <v>0.4</v>
      </c>
      <c r="I22" s="126">
        <v>0.421</v>
      </c>
      <c r="J22" s="126">
        <v>0.405</v>
      </c>
      <c r="K22" s="42">
        <f>IF(I22&gt;0,100*J22/I22,0)</f>
        <v>96.19952494061758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>
        <v>21.585</v>
      </c>
      <c r="I24" s="126">
        <v>18.61</v>
      </c>
      <c r="J24" s="126">
        <v>29.261</v>
      </c>
      <c r="K24" s="42">
        <f>IF(I24&gt;0,100*J24/I24,0)</f>
        <v>157.23267060720042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>
        <v>11.386</v>
      </c>
      <c r="I26" s="126">
        <v>8.98</v>
      </c>
      <c r="J26" s="126">
        <v>14.3</v>
      </c>
      <c r="K26" s="42">
        <f>IF(I26&gt;0,100*J26/I26,0)</f>
        <v>159.24276169265033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>
        <v>13.406</v>
      </c>
      <c r="I28" s="124">
        <v>8.651</v>
      </c>
      <c r="J28" s="124">
        <v>9.194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>
        <v>19.014</v>
      </c>
      <c r="I29" s="124">
        <v>28.33</v>
      </c>
      <c r="J29" s="124">
        <v>21.358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>
        <v>30.228</v>
      </c>
      <c r="I30" s="124">
        <v>32.994</v>
      </c>
      <c r="J30" s="124">
        <v>33.607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>
        <v>62.648</v>
      </c>
      <c r="I31" s="126">
        <v>69.975</v>
      </c>
      <c r="J31" s="126">
        <v>64.15899999999999</v>
      </c>
      <c r="K31" s="42">
        <f>IF(I31&gt;0,100*J31/I31,0)</f>
        <v>91.6884601643444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>
        <v>4.263</v>
      </c>
      <c r="I33" s="124">
        <v>3.171</v>
      </c>
      <c r="J33" s="124">
        <v>4.05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>
        <v>4.103</v>
      </c>
      <c r="I34" s="124">
        <v>4.009</v>
      </c>
      <c r="J34" s="124">
        <v>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>
        <v>50.099</v>
      </c>
      <c r="I35" s="124">
        <v>43.051</v>
      </c>
      <c r="J35" s="124">
        <v>45.5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>
        <v>69.422</v>
      </c>
      <c r="I36" s="124">
        <v>130.286</v>
      </c>
      <c r="J36" s="124">
        <v>90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>
        <v>127.887</v>
      </c>
      <c r="I37" s="126">
        <v>180.517</v>
      </c>
      <c r="J37" s="126">
        <v>143.55</v>
      </c>
      <c r="K37" s="42">
        <f>IF(I37&gt;0,100*J37/I37,0)</f>
        <v>79.52159630394922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>
        <v>3.729</v>
      </c>
      <c r="I39" s="126">
        <v>2.804</v>
      </c>
      <c r="J39" s="126">
        <v>4.537</v>
      </c>
      <c r="K39" s="42">
        <f>IF(I39&gt;0,100*J39/I39,0)</f>
        <v>161.80456490727533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>
        <v>8.418</v>
      </c>
      <c r="I41" s="124">
        <v>3.337</v>
      </c>
      <c r="J41" s="124">
        <v>8.633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>
        <v>2.6</v>
      </c>
      <c r="I45" s="124">
        <v>2.299</v>
      </c>
      <c r="J45" s="124">
        <v>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>
        <v>2.553</v>
      </c>
      <c r="I48" s="124">
        <v>2.35</v>
      </c>
      <c r="J48" s="124">
        <v>2.649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>
        <v>0.511</v>
      </c>
      <c r="I49" s="124">
        <v>0.45</v>
      </c>
      <c r="J49" s="124">
        <v>0.34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>
        <v>14.081999999999997</v>
      </c>
      <c r="I50" s="126">
        <v>8.436</v>
      </c>
      <c r="J50" s="126">
        <v>13.622</v>
      </c>
      <c r="K50" s="42">
        <f>IF(I50&gt;0,100*J50/I50,0)</f>
        <v>161.4746325272641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>
        <v>27.673</v>
      </c>
      <c r="I52" s="126">
        <v>5.517</v>
      </c>
      <c r="J52" s="126">
        <v>16.529</v>
      </c>
      <c r="K52" s="42">
        <f>IF(I52&gt;0,100*J52/I52,0)</f>
        <v>299.6012325539242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>
        <v>69.79</v>
      </c>
      <c r="I54" s="124">
        <v>31.105</v>
      </c>
      <c r="J54" s="124">
        <v>58.119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>
        <v>321.957</v>
      </c>
      <c r="I55" s="124">
        <v>110.419</v>
      </c>
      <c r="J55" s="124">
        <v>235.5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>
        <v>39.31875</v>
      </c>
      <c r="I56" s="124">
        <v>17.898</v>
      </c>
      <c r="J56" s="124">
        <v>29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>
        <v>14.14</v>
      </c>
      <c r="I57" s="124">
        <v>14.113</v>
      </c>
      <c r="J57" s="124">
        <v>8.96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>
        <v>286.641</v>
      </c>
      <c r="I58" s="124">
        <v>83.233</v>
      </c>
      <c r="J58" s="124">
        <v>194.294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>
        <v>731.84675</v>
      </c>
      <c r="I59" s="126">
        <v>256.76800000000003</v>
      </c>
      <c r="J59" s="126">
        <v>525.873</v>
      </c>
      <c r="K59" s="42">
        <f>IF(I59&gt;0,100*J59/I59,0)</f>
        <v>204.804726445663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>
        <v>39.3</v>
      </c>
      <c r="I61" s="124">
        <v>26.781</v>
      </c>
      <c r="J61" s="124">
        <v>36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>
        <v>21.5</v>
      </c>
      <c r="I62" s="124">
        <v>19.679</v>
      </c>
      <c r="J62" s="124">
        <v>44.9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>
        <v>32.019</v>
      </c>
      <c r="I63" s="124">
        <v>25.159</v>
      </c>
      <c r="J63" s="124">
        <v>52.598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>
        <v>92.81899999999999</v>
      </c>
      <c r="I64" s="126">
        <v>71.619</v>
      </c>
      <c r="J64" s="126">
        <v>133.498</v>
      </c>
      <c r="K64" s="42">
        <f>IF(I64&gt;0,100*J64/I64,0)</f>
        <v>186.40025691506443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>
        <v>52.523</v>
      </c>
      <c r="I66" s="126">
        <v>38.596</v>
      </c>
      <c r="J66" s="126">
        <v>70.183</v>
      </c>
      <c r="K66" s="42">
        <f>IF(I66&gt;0,100*J66/I66,0)</f>
        <v>181.84008705565347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>
        <v>274.75</v>
      </c>
      <c r="I68" s="124">
        <v>170.407</v>
      </c>
      <c r="J68" s="124">
        <v>319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>
        <v>71.2</v>
      </c>
      <c r="I69" s="124">
        <v>40.464</v>
      </c>
      <c r="J69" s="124">
        <v>69.7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>
        <v>345.95</v>
      </c>
      <c r="I70" s="126">
        <v>210.871</v>
      </c>
      <c r="J70" s="126">
        <v>388.7</v>
      </c>
      <c r="K70" s="42">
        <f>IF(I70&gt;0,100*J70/I70,0)</f>
        <v>184.330704553969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>
        <v>52.609</v>
      </c>
      <c r="I72" s="124">
        <v>53.103</v>
      </c>
      <c r="J72" s="124">
        <v>70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>
        <v>47.553</v>
      </c>
      <c r="I73" s="124">
        <v>44.469</v>
      </c>
      <c r="J73" s="124">
        <v>53.315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>
        <v>1851.667</v>
      </c>
      <c r="I74" s="124">
        <v>800.489</v>
      </c>
      <c r="J74" s="124">
        <v>1320.361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>
        <v>687.281</v>
      </c>
      <c r="I75" s="124">
        <v>431.583</v>
      </c>
      <c r="J75" s="124">
        <v>489.997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>
        <v>25.984</v>
      </c>
      <c r="I76" s="124">
        <v>35.233</v>
      </c>
      <c r="J76" s="124">
        <v>29.716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>
        <v>3595.872</v>
      </c>
      <c r="I77" s="124">
        <v>1022.512</v>
      </c>
      <c r="J77" s="124">
        <v>2375.878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>
        <v>394.357</v>
      </c>
      <c r="I78" s="124">
        <v>306.584</v>
      </c>
      <c r="J78" s="124">
        <v>340.394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>
        <v>578.222</v>
      </c>
      <c r="I79" s="124">
        <v>493.47</v>
      </c>
      <c r="J79" s="124">
        <v>575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5">
        <v>7233.544999999999</v>
      </c>
      <c r="I80" s="126">
        <v>3187.443</v>
      </c>
      <c r="J80" s="126">
        <v>5254.661</v>
      </c>
      <c r="K80" s="42">
        <f>IF(I80&gt;0,100*J80/I80,0)</f>
        <v>164.85505780024928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>
        <v>0.072</v>
      </c>
      <c r="I82" s="124">
        <v>0.333</v>
      </c>
      <c r="J82" s="124">
        <v>0.334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>
        <v>0.04</v>
      </c>
      <c r="I83" s="124">
        <v>0.038</v>
      </c>
      <c r="J83" s="124">
        <v>0.042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>
        <v>0.11199999999999999</v>
      </c>
      <c r="I84" s="126">
        <v>0.371</v>
      </c>
      <c r="J84" s="126">
        <v>0.376</v>
      </c>
      <c r="K84" s="42">
        <f>IF(I84&gt;0,100*J84/I84,0)</f>
        <v>101.3477088948787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9">
        <v>8726.212989999998</v>
      </c>
      <c r="I87" s="130">
        <v>4060.978</v>
      </c>
      <c r="J87" s="130">
        <v>6659.713000000001</v>
      </c>
      <c r="K87" s="55">
        <f>IF(I87&gt;0,100*J87/I87,0)</f>
        <v>163.99283620842073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278</v>
      </c>
      <c r="I7" s="22" t="s">
        <v>278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>
        <v>0.00177</v>
      </c>
      <c r="I10" s="124">
        <v>0.00120667</v>
      </c>
      <c r="J10" s="124">
        <v>0.005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>
        <v>0.000537</v>
      </c>
      <c r="I11" s="124">
        <v>0.00537</v>
      </c>
      <c r="J11" s="124">
        <v>0.001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>
        <v>0.003141</v>
      </c>
      <c r="I12" s="124">
        <v>0.002632</v>
      </c>
      <c r="J12" s="124">
        <v>0.003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>
        <v>0.005448</v>
      </c>
      <c r="I13" s="126">
        <v>0.009208669999999999</v>
      </c>
      <c r="J13" s="126">
        <v>0.009000000000000001</v>
      </c>
      <c r="K13" s="42">
        <f>IF(I13&gt;0,100*J13/I13,0)</f>
        <v>97.73398330052008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>
        <v>0.109</v>
      </c>
      <c r="I19" s="124">
        <v>0.11</v>
      </c>
      <c r="J19" s="124">
        <v>0.081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>
        <v>0.109</v>
      </c>
      <c r="I22" s="126">
        <v>0.11</v>
      </c>
      <c r="J22" s="126">
        <v>0.081</v>
      </c>
      <c r="K22" s="42">
        <f>IF(I22&gt;0,100*J22/I22,0)</f>
        <v>73.63636363636363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>
        <v>4.093</v>
      </c>
      <c r="I24" s="126">
        <v>3.763</v>
      </c>
      <c r="J24" s="126">
        <v>5.132</v>
      </c>
      <c r="K24" s="42">
        <f>IF(I24&gt;0,100*J24/I24,0)</f>
        <v>136.38054743555674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>
        <v>2.07241</v>
      </c>
      <c r="I26" s="126">
        <v>1.543</v>
      </c>
      <c r="J26" s="126">
        <v>2.68</v>
      </c>
      <c r="K26" s="42">
        <f>IF(I26&gt;0,100*J26/I26,0)</f>
        <v>173.68762151652626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4">
        <v>2.69366</v>
      </c>
      <c r="I28" s="124">
        <v>2.08</v>
      </c>
      <c r="J28" s="124">
        <v>2.023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4">
        <v>5.157649999999999</v>
      </c>
      <c r="I29" s="124">
        <v>8.068</v>
      </c>
      <c r="J29" s="124">
        <v>4.698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4">
        <v>6.09486</v>
      </c>
      <c r="I30" s="124">
        <v>6.665</v>
      </c>
      <c r="J30" s="124">
        <v>6.716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5">
        <v>13.946169999999999</v>
      </c>
      <c r="I31" s="126">
        <v>16.813</v>
      </c>
      <c r="J31" s="126">
        <v>13.437000000000001</v>
      </c>
      <c r="K31" s="42">
        <f>IF(I31&gt;0,100*J31/I31,0)</f>
        <v>79.92029976803664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4">
        <v>0.8445900000000001</v>
      </c>
      <c r="I33" s="124">
        <v>0.497</v>
      </c>
      <c r="J33" s="124">
        <v>0.729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4">
        <v>0.68245</v>
      </c>
      <c r="I34" s="124">
        <v>0.685</v>
      </c>
      <c r="J34" s="124">
        <v>0.707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4">
        <v>10.51841</v>
      </c>
      <c r="I35" s="124">
        <v>8.3</v>
      </c>
      <c r="J35" s="124">
        <v>8.3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>
        <v>14</v>
      </c>
      <c r="I36" s="124">
        <v>27.409</v>
      </c>
      <c r="J36" s="124">
        <v>16.2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5">
        <v>26.04545</v>
      </c>
      <c r="I37" s="126">
        <v>36.891</v>
      </c>
      <c r="J37" s="126">
        <v>25.936</v>
      </c>
      <c r="K37" s="42">
        <f>IF(I37&gt;0,100*J37/I37,0)</f>
        <v>70.30441028977258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5">
        <v>0.55501</v>
      </c>
      <c r="I39" s="126">
        <v>0.421</v>
      </c>
      <c r="J39" s="126">
        <v>0.68</v>
      </c>
      <c r="K39" s="42">
        <f>IF(I39&gt;0,100*J39/I39,0)</f>
        <v>161.52019002375297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4">
        <v>1.437</v>
      </c>
      <c r="I41" s="124">
        <v>0.429</v>
      </c>
      <c r="J41" s="124">
        <v>1.346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4"/>
      <c r="I42" s="124"/>
      <c r="J42" s="124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4"/>
      <c r="I43" s="124"/>
      <c r="J43" s="124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4"/>
      <c r="I44" s="124"/>
      <c r="J44" s="124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4">
        <v>0.295</v>
      </c>
      <c r="I45" s="124">
        <v>0.243</v>
      </c>
      <c r="J45" s="124">
        <v>0.2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4"/>
      <c r="I46" s="124"/>
      <c r="J46" s="124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4"/>
      <c r="I47" s="124"/>
      <c r="J47" s="124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4">
        <v>0.511</v>
      </c>
      <c r="I48" s="124">
        <v>0.423</v>
      </c>
      <c r="J48" s="124">
        <v>0.48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4">
        <v>0.046</v>
      </c>
      <c r="I49" s="124">
        <v>0.046</v>
      </c>
      <c r="J49" s="124">
        <v>0.038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5">
        <v>2.2889999999999997</v>
      </c>
      <c r="I50" s="126">
        <v>1.141</v>
      </c>
      <c r="J50" s="126">
        <v>2.0639999999999996</v>
      </c>
      <c r="K50" s="42">
        <f>IF(I50&gt;0,100*J50/I50,0)</f>
        <v>180.89395267309374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5">
        <v>6.088</v>
      </c>
      <c r="I52" s="126">
        <v>1.152</v>
      </c>
      <c r="J52" s="126">
        <v>3.52</v>
      </c>
      <c r="K52" s="42">
        <f>IF(I52&gt;0,100*J52/I52,0)</f>
        <v>305.5555555555556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4">
        <v>14.258</v>
      </c>
      <c r="I54" s="124">
        <v>6.985</v>
      </c>
      <c r="J54" s="124">
        <v>10.816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4">
        <v>67.51906</v>
      </c>
      <c r="I55" s="124">
        <v>23.426</v>
      </c>
      <c r="J55" s="124">
        <v>50.87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4">
        <v>7.86375</v>
      </c>
      <c r="I56" s="124">
        <v>2.585</v>
      </c>
      <c r="J56" s="124">
        <v>5.8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4">
        <v>2.73536</v>
      </c>
      <c r="I57" s="124">
        <v>0.802</v>
      </c>
      <c r="J57" s="124">
        <v>1.792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4">
        <v>61.09848</v>
      </c>
      <c r="I58" s="124">
        <v>16.91</v>
      </c>
      <c r="J58" s="124">
        <v>40.802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5">
        <v>153.47465</v>
      </c>
      <c r="I59" s="126">
        <v>50.708</v>
      </c>
      <c r="J59" s="126">
        <v>110.08000000000001</v>
      </c>
      <c r="K59" s="42">
        <f>IF(I59&gt;0,100*J59/I59,0)</f>
        <v>217.08606137098687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4">
        <v>8.40463</v>
      </c>
      <c r="I61" s="124">
        <v>5.8</v>
      </c>
      <c r="J61" s="124">
        <v>8.55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4">
        <v>4.3</v>
      </c>
      <c r="I62" s="124">
        <v>4.39</v>
      </c>
      <c r="J62" s="124">
        <v>9.5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4">
        <v>6.72956</v>
      </c>
      <c r="I63" s="124">
        <v>4.209</v>
      </c>
      <c r="J63" s="124">
        <v>10.019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5">
        <v>19.434189999999997</v>
      </c>
      <c r="I64" s="126">
        <v>14.399</v>
      </c>
      <c r="J64" s="126">
        <v>28.069000000000003</v>
      </c>
      <c r="K64" s="42">
        <f>IF(I64&gt;0,100*J64/I64,0)</f>
        <v>194.93714841308426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5">
        <v>11.58756</v>
      </c>
      <c r="I66" s="126">
        <v>6.692</v>
      </c>
      <c r="J66" s="126">
        <v>11.37</v>
      </c>
      <c r="K66" s="42">
        <f>IF(I66&gt;0,100*J66/I66,0)</f>
        <v>169.90436341900778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>
        <v>50.961</v>
      </c>
      <c r="I68" s="124">
        <v>31</v>
      </c>
      <c r="J68" s="124">
        <v>60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>
        <v>9.53124</v>
      </c>
      <c r="I69" s="124">
        <v>5</v>
      </c>
      <c r="J69" s="124">
        <v>8.6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>
        <v>60.492239999999995</v>
      </c>
      <c r="I70" s="126">
        <v>36</v>
      </c>
      <c r="J70" s="126">
        <v>68.6</v>
      </c>
      <c r="K70" s="42">
        <f>IF(I70&gt;0,100*J70/I70,0)</f>
        <v>190.55555555555554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>
        <v>9.9885</v>
      </c>
      <c r="I72" s="124">
        <v>10.341</v>
      </c>
      <c r="J72" s="124">
        <v>13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4">
        <v>9.457</v>
      </c>
      <c r="I73" s="124">
        <v>8.5</v>
      </c>
      <c r="J73" s="124">
        <v>9.901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4">
        <v>361.477</v>
      </c>
      <c r="I74" s="124">
        <v>161.922</v>
      </c>
      <c r="J74" s="124">
        <v>264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4">
        <v>149.151</v>
      </c>
      <c r="I75" s="124">
        <v>99.89</v>
      </c>
      <c r="J75" s="124">
        <v>107.078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4">
        <v>4.97373</v>
      </c>
      <c r="I76" s="124">
        <v>6.326</v>
      </c>
      <c r="J76" s="124">
        <v>4.882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4">
        <v>749.387</v>
      </c>
      <c r="I77" s="124">
        <v>227.593</v>
      </c>
      <c r="J77" s="124">
        <v>522.897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4">
        <v>80.015</v>
      </c>
      <c r="I78" s="124">
        <v>61.172</v>
      </c>
      <c r="J78" s="124">
        <v>67.184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4">
        <v>106.35683</v>
      </c>
      <c r="I79" s="124">
        <v>91.04</v>
      </c>
      <c r="J79" s="124">
        <v>92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5">
        <v>1470.80606</v>
      </c>
      <c r="I80" s="126">
        <v>666.784</v>
      </c>
      <c r="J80" s="126">
        <v>1080.942</v>
      </c>
      <c r="K80" s="42">
        <f>IF(I80&gt;0,100*J80/I80,0)</f>
        <v>162.1127681528051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>
        <v>0.013</v>
      </c>
      <c r="I82" s="124">
        <v>0.015</v>
      </c>
      <c r="J82" s="124">
        <v>0.061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>
        <v>0.007</v>
      </c>
      <c r="I83" s="124">
        <v>0.007</v>
      </c>
      <c r="J83" s="124">
        <v>0.007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>
        <v>0.02</v>
      </c>
      <c r="I84" s="126">
        <v>0.022</v>
      </c>
      <c r="J84" s="126">
        <v>0.068</v>
      </c>
      <c r="K84" s="42">
        <f>IF(I84&gt;0,100*J84/I84,0)</f>
        <v>309.0909090909091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29">
        <v>1771.0181879999998</v>
      </c>
      <c r="I87" s="130">
        <v>836.4482086700001</v>
      </c>
      <c r="J87" s="130">
        <v>1352.668</v>
      </c>
      <c r="K87" s="55">
        <f>IF(I87&gt;0,100*J87/I87,0)</f>
        <v>161.7156909392894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633</v>
      </c>
      <c r="D24" s="39">
        <v>530</v>
      </c>
      <c r="E24" s="39">
        <v>600</v>
      </c>
      <c r="F24" s="40">
        <f>IF(D24&gt;0,100*E24/D24,0)</f>
        <v>113.20754716981132</v>
      </c>
      <c r="G24" s="41"/>
      <c r="H24" s="125">
        <v>1.452</v>
      </c>
      <c r="I24" s="126">
        <v>1.965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55</v>
      </c>
      <c r="D26" s="39">
        <v>40</v>
      </c>
      <c r="E26" s="39">
        <v>100</v>
      </c>
      <c r="F26" s="40">
        <f>IF(D26&gt;0,100*E26/D26,0)</f>
        <v>250</v>
      </c>
      <c r="G26" s="41"/>
      <c r="H26" s="125">
        <v>0.16</v>
      </c>
      <c r="I26" s="126">
        <v>0.1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1748</v>
      </c>
      <c r="D28" s="31">
        <v>3629</v>
      </c>
      <c r="E28" s="31">
        <v>7300</v>
      </c>
      <c r="F28" s="32"/>
      <c r="G28" s="32"/>
      <c r="H28" s="124">
        <v>6.112</v>
      </c>
      <c r="I28" s="124">
        <v>9.527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945</v>
      </c>
      <c r="D29" s="31">
        <v>1242</v>
      </c>
      <c r="E29" s="31">
        <v>1244</v>
      </c>
      <c r="F29" s="32"/>
      <c r="G29" s="32"/>
      <c r="H29" s="124">
        <v>0.841</v>
      </c>
      <c r="I29" s="124">
        <v>1.372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85132</v>
      </c>
      <c r="D30" s="31">
        <v>97698</v>
      </c>
      <c r="E30" s="31">
        <v>97698</v>
      </c>
      <c r="F30" s="32"/>
      <c r="G30" s="32"/>
      <c r="H30" s="124">
        <v>151.381</v>
      </c>
      <c r="I30" s="124">
        <v>181.799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87825</v>
      </c>
      <c r="D31" s="39">
        <v>102569</v>
      </c>
      <c r="E31" s="39">
        <v>106242</v>
      </c>
      <c r="F31" s="40">
        <f>IF(D31&gt;0,100*E31/D31,0)</f>
        <v>103.58100400705867</v>
      </c>
      <c r="G31" s="41"/>
      <c r="H31" s="125">
        <v>158.334</v>
      </c>
      <c r="I31" s="126">
        <v>192.698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24</v>
      </c>
      <c r="D33" s="31">
        <v>10</v>
      </c>
      <c r="E33" s="31">
        <v>20</v>
      </c>
      <c r="F33" s="32"/>
      <c r="G33" s="32"/>
      <c r="H33" s="124">
        <v>0.086</v>
      </c>
      <c r="I33" s="124">
        <v>0.04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20</v>
      </c>
      <c r="E34" s="31">
        <v>12</v>
      </c>
      <c r="F34" s="32"/>
      <c r="G34" s="32"/>
      <c r="H34" s="124">
        <v>0.02</v>
      </c>
      <c r="I34" s="124">
        <v>0.06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147</v>
      </c>
      <c r="D35" s="31">
        <v>160</v>
      </c>
      <c r="E35" s="31">
        <v>180</v>
      </c>
      <c r="F35" s="32"/>
      <c r="G35" s="32"/>
      <c r="H35" s="124">
        <v>0.553</v>
      </c>
      <c r="I35" s="124">
        <v>0.54</v>
      </c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>
        <v>179</v>
      </c>
      <c r="D37" s="39">
        <v>190</v>
      </c>
      <c r="E37" s="39">
        <v>212</v>
      </c>
      <c r="F37" s="40">
        <f>IF(D37&gt;0,100*E37/D37,0)</f>
        <v>111.57894736842105</v>
      </c>
      <c r="G37" s="41"/>
      <c r="H37" s="125">
        <v>0.659</v>
      </c>
      <c r="I37" s="126">
        <v>0.64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25</v>
      </c>
      <c r="D39" s="39">
        <v>25</v>
      </c>
      <c r="E39" s="39">
        <v>10</v>
      </c>
      <c r="F39" s="40">
        <f>IF(D39&gt;0,100*E39/D39,0)</f>
        <v>40</v>
      </c>
      <c r="G39" s="41"/>
      <c r="H39" s="125">
        <v>0.045</v>
      </c>
      <c r="I39" s="126">
        <v>0.04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6</v>
      </c>
      <c r="D41" s="31"/>
      <c r="E41" s="31"/>
      <c r="F41" s="32"/>
      <c r="G41" s="32"/>
      <c r="H41" s="124">
        <v>0.009</v>
      </c>
      <c r="I41" s="124"/>
      <c r="J41" s="124"/>
      <c r="K41" s="33"/>
    </row>
    <row r="42" spans="1:11" s="34" customFormat="1" ht="11.25" customHeight="1">
      <c r="A42" s="36" t="s">
        <v>32</v>
      </c>
      <c r="B42" s="30"/>
      <c r="C42" s="31">
        <v>351</v>
      </c>
      <c r="D42" s="31">
        <v>396</v>
      </c>
      <c r="E42" s="31">
        <v>375</v>
      </c>
      <c r="F42" s="32"/>
      <c r="G42" s="32"/>
      <c r="H42" s="124">
        <v>1.062</v>
      </c>
      <c r="I42" s="124">
        <v>1.269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50</v>
      </c>
      <c r="D43" s="31">
        <v>51</v>
      </c>
      <c r="E43" s="31">
        <v>50</v>
      </c>
      <c r="F43" s="32"/>
      <c r="G43" s="32"/>
      <c r="H43" s="124">
        <v>0.264</v>
      </c>
      <c r="I43" s="124">
        <v>0.244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93</v>
      </c>
      <c r="D44" s="31">
        <v>183</v>
      </c>
      <c r="E44" s="31">
        <v>180</v>
      </c>
      <c r="F44" s="32"/>
      <c r="G44" s="32"/>
      <c r="H44" s="124">
        <v>0.321</v>
      </c>
      <c r="I44" s="124">
        <v>0.788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54</v>
      </c>
      <c r="D45" s="31">
        <v>62</v>
      </c>
      <c r="E45" s="31">
        <v>50</v>
      </c>
      <c r="F45" s="32"/>
      <c r="G45" s="32"/>
      <c r="H45" s="124">
        <v>0.126</v>
      </c>
      <c r="I45" s="124">
        <v>0.151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166</v>
      </c>
      <c r="D46" s="31">
        <v>62</v>
      </c>
      <c r="E46" s="31">
        <v>60</v>
      </c>
      <c r="F46" s="32"/>
      <c r="G46" s="32"/>
      <c r="H46" s="124">
        <v>0.398</v>
      </c>
      <c r="I46" s="124">
        <v>0.167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58</v>
      </c>
      <c r="D47" s="31">
        <v>161</v>
      </c>
      <c r="E47" s="31">
        <v>100</v>
      </c>
      <c r="F47" s="32"/>
      <c r="G47" s="32"/>
      <c r="H47" s="124">
        <v>0.15</v>
      </c>
      <c r="I47" s="124">
        <v>0.343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730</v>
      </c>
      <c r="D48" s="31">
        <v>187</v>
      </c>
      <c r="E48" s="31">
        <v>80</v>
      </c>
      <c r="F48" s="32"/>
      <c r="G48" s="32"/>
      <c r="H48" s="124">
        <v>2.244</v>
      </c>
      <c r="I48" s="124">
        <v>0.781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97</v>
      </c>
      <c r="D49" s="31">
        <v>56</v>
      </c>
      <c r="E49" s="31">
        <v>56</v>
      </c>
      <c r="F49" s="32"/>
      <c r="G49" s="32"/>
      <c r="H49" s="124">
        <v>0.176</v>
      </c>
      <c r="I49" s="124">
        <v>0.081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1605</v>
      </c>
      <c r="D50" s="39">
        <v>1158</v>
      </c>
      <c r="E50" s="39">
        <v>951</v>
      </c>
      <c r="F50" s="40">
        <f>IF(D50&gt;0,100*E50/D50,0)</f>
        <v>82.12435233160622</v>
      </c>
      <c r="G50" s="41"/>
      <c r="H50" s="125">
        <v>4.75</v>
      </c>
      <c r="I50" s="126">
        <v>3.824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32</v>
      </c>
      <c r="D52" s="39">
        <v>32</v>
      </c>
      <c r="E52" s="39">
        <v>32</v>
      </c>
      <c r="F52" s="40">
        <f>IF(D52&gt;0,100*E52/D52,0)</f>
        <v>100</v>
      </c>
      <c r="G52" s="41"/>
      <c r="H52" s="125">
        <v>0.063</v>
      </c>
      <c r="I52" s="126">
        <v>0.063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373</v>
      </c>
      <c r="D54" s="31">
        <v>411</v>
      </c>
      <c r="E54" s="31">
        <v>750</v>
      </c>
      <c r="F54" s="32"/>
      <c r="G54" s="32"/>
      <c r="H54" s="124">
        <v>0.264</v>
      </c>
      <c r="I54" s="124">
        <v>1.947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295</v>
      </c>
      <c r="D55" s="31">
        <v>335</v>
      </c>
      <c r="E55" s="31">
        <v>300</v>
      </c>
      <c r="F55" s="32"/>
      <c r="G55" s="32"/>
      <c r="H55" s="124">
        <v>0.391</v>
      </c>
      <c r="I55" s="124">
        <v>0.548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226</v>
      </c>
      <c r="D56" s="31">
        <v>610</v>
      </c>
      <c r="E56" s="31">
        <v>250</v>
      </c>
      <c r="F56" s="32"/>
      <c r="G56" s="32"/>
      <c r="H56" s="124">
        <v>0.565</v>
      </c>
      <c r="I56" s="124">
        <v>1.098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432</v>
      </c>
      <c r="E57" s="31">
        <v>432</v>
      </c>
      <c r="F57" s="32"/>
      <c r="G57" s="32"/>
      <c r="H57" s="124">
        <v>0.885</v>
      </c>
      <c r="I57" s="124">
        <v>0.3909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1625</v>
      </c>
      <c r="D58" s="31">
        <v>1955</v>
      </c>
      <c r="E58" s="31">
        <v>1955</v>
      </c>
      <c r="F58" s="32"/>
      <c r="G58" s="32"/>
      <c r="H58" s="124">
        <v>2.244</v>
      </c>
      <c r="I58" s="124">
        <v>2.32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2578</v>
      </c>
      <c r="D59" s="39">
        <v>3743</v>
      </c>
      <c r="E59" s="39">
        <v>3687</v>
      </c>
      <c r="F59" s="40">
        <f>IF(D59&gt;0,100*E59/D59,0)</f>
        <v>98.50387389794282</v>
      </c>
      <c r="G59" s="41"/>
      <c r="H59" s="125">
        <v>4.349</v>
      </c>
      <c r="I59" s="126">
        <v>6.3039000000000005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21</v>
      </c>
      <c r="D61" s="31">
        <v>50</v>
      </c>
      <c r="E61" s="31">
        <v>40</v>
      </c>
      <c r="F61" s="32"/>
      <c r="G61" s="32"/>
      <c r="H61" s="124">
        <v>0.059</v>
      </c>
      <c r="I61" s="124">
        <v>0.126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8</v>
      </c>
      <c r="D62" s="31">
        <v>20</v>
      </c>
      <c r="E62" s="31">
        <v>20</v>
      </c>
      <c r="F62" s="32"/>
      <c r="G62" s="32"/>
      <c r="H62" s="124">
        <v>0.004</v>
      </c>
      <c r="I62" s="124">
        <v>0.037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48</v>
      </c>
      <c r="D63" s="31">
        <v>122</v>
      </c>
      <c r="E63" s="31">
        <v>135</v>
      </c>
      <c r="F63" s="32"/>
      <c r="G63" s="32"/>
      <c r="H63" s="124">
        <v>0.022</v>
      </c>
      <c r="I63" s="124">
        <v>0.07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77</v>
      </c>
      <c r="D64" s="39">
        <v>192</v>
      </c>
      <c r="E64" s="39">
        <v>195</v>
      </c>
      <c r="F64" s="40">
        <f>IF(D64&gt;0,100*E64/D64,0)</f>
        <v>101.5625</v>
      </c>
      <c r="G64" s="41"/>
      <c r="H64" s="125">
        <v>0.08499999999999999</v>
      </c>
      <c r="I64" s="126">
        <v>0.233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2015</v>
      </c>
      <c r="D66" s="39">
        <v>2015</v>
      </c>
      <c r="E66" s="39">
        <v>1514</v>
      </c>
      <c r="F66" s="40">
        <f>IF(D66&gt;0,100*E66/D66,0)</f>
        <v>75.136476426799</v>
      </c>
      <c r="G66" s="41"/>
      <c r="H66" s="125">
        <v>2.738</v>
      </c>
      <c r="I66" s="126">
        <v>4.046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5270</v>
      </c>
      <c r="D68" s="31">
        <v>6400</v>
      </c>
      <c r="E68" s="31">
        <v>6500</v>
      </c>
      <c r="F68" s="32"/>
      <c r="G68" s="32"/>
      <c r="H68" s="124">
        <v>9.175</v>
      </c>
      <c r="I68" s="124">
        <v>12.5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4</v>
      </c>
      <c r="D69" s="31"/>
      <c r="E69" s="31"/>
      <c r="F69" s="32"/>
      <c r="G69" s="32"/>
      <c r="H69" s="124">
        <v>0.007</v>
      </c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>
        <v>5274</v>
      </c>
      <c r="D70" s="39">
        <v>6400</v>
      </c>
      <c r="E70" s="39">
        <v>6500</v>
      </c>
      <c r="F70" s="40">
        <f>IF(D70&gt;0,100*E70/D70,0)</f>
        <v>101.5625</v>
      </c>
      <c r="G70" s="41"/>
      <c r="H70" s="125">
        <v>9.182</v>
      </c>
      <c r="I70" s="126">
        <v>12.5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228</v>
      </c>
      <c r="D72" s="31">
        <v>242</v>
      </c>
      <c r="E72" s="31">
        <v>225</v>
      </c>
      <c r="F72" s="32"/>
      <c r="G72" s="32"/>
      <c r="H72" s="124">
        <v>0.035</v>
      </c>
      <c r="I72" s="124">
        <v>0.149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42392</v>
      </c>
      <c r="D73" s="31">
        <v>49683</v>
      </c>
      <c r="E73" s="31">
        <v>49500</v>
      </c>
      <c r="F73" s="32"/>
      <c r="G73" s="32"/>
      <c r="H73" s="124">
        <v>137.771</v>
      </c>
      <c r="I73" s="124">
        <v>145.2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47337</v>
      </c>
      <c r="D74" s="31">
        <v>53029</v>
      </c>
      <c r="E74" s="31">
        <v>53030</v>
      </c>
      <c r="F74" s="32"/>
      <c r="G74" s="32"/>
      <c r="H74" s="124">
        <v>165.63</v>
      </c>
      <c r="I74" s="124">
        <v>135.37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1884</v>
      </c>
      <c r="D75" s="31">
        <v>2300</v>
      </c>
      <c r="E75" s="31">
        <v>2300</v>
      </c>
      <c r="F75" s="32"/>
      <c r="G75" s="32"/>
      <c r="H75" s="124">
        <v>2.598</v>
      </c>
      <c r="I75" s="124">
        <v>3.5465999999999998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9362</v>
      </c>
      <c r="D76" s="31">
        <v>10763</v>
      </c>
      <c r="E76" s="31">
        <v>10500</v>
      </c>
      <c r="F76" s="32"/>
      <c r="G76" s="32"/>
      <c r="H76" s="124">
        <v>28.086</v>
      </c>
      <c r="I76" s="124">
        <v>41.255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3960</v>
      </c>
      <c r="D77" s="31">
        <v>6370</v>
      </c>
      <c r="E77" s="31">
        <v>6300</v>
      </c>
      <c r="F77" s="32"/>
      <c r="G77" s="32"/>
      <c r="H77" s="124">
        <v>11.411</v>
      </c>
      <c r="I77" s="124">
        <v>18.154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15657</v>
      </c>
      <c r="D78" s="31">
        <v>14500</v>
      </c>
      <c r="E78" s="31">
        <v>14600</v>
      </c>
      <c r="F78" s="32"/>
      <c r="G78" s="32"/>
      <c r="H78" s="124">
        <v>33.595</v>
      </c>
      <c r="I78" s="124">
        <v>33.35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76020</v>
      </c>
      <c r="D79" s="31">
        <v>95500</v>
      </c>
      <c r="E79" s="31">
        <v>119000</v>
      </c>
      <c r="F79" s="32"/>
      <c r="G79" s="32"/>
      <c r="H79" s="124">
        <v>264.51</v>
      </c>
      <c r="I79" s="124">
        <v>305.6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196840</v>
      </c>
      <c r="D80" s="39">
        <v>232387</v>
      </c>
      <c r="E80" s="39">
        <v>255455</v>
      </c>
      <c r="F80" s="40">
        <f>IF(D80&gt;0,100*E80/D80,0)</f>
        <v>109.9265449444246</v>
      </c>
      <c r="G80" s="41"/>
      <c r="H80" s="125">
        <v>643.636</v>
      </c>
      <c r="I80" s="126">
        <v>682.6246000000001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4"/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5"/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297138</v>
      </c>
      <c r="D87" s="54">
        <v>349281</v>
      </c>
      <c r="E87" s="54">
        <v>375498</v>
      </c>
      <c r="F87" s="55">
        <f>IF(D87&gt;0,100*E87/D87,0)</f>
        <v>107.50599087840449</v>
      </c>
      <c r="G87" s="41"/>
      <c r="H87" s="129">
        <v>825.453</v>
      </c>
      <c r="I87" s="130">
        <v>905.0375000000001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4">
        <v>5.368</v>
      </c>
      <c r="I9" s="124">
        <v>5.367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4">
        <v>9.755</v>
      </c>
      <c r="I10" s="124">
        <v>9.755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4">
        <v>26.813</v>
      </c>
      <c r="I11" s="124">
        <v>26.815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4">
        <v>0.921</v>
      </c>
      <c r="I12" s="124">
        <v>0.9202755639952014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5">
        <v>42.857</v>
      </c>
      <c r="I13" s="126">
        <v>42.8572755639952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125">
        <v>0.06</v>
      </c>
      <c r="I15" s="126">
        <v>0.06</v>
      </c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125">
        <v>0.436</v>
      </c>
      <c r="I17" s="126">
        <v>1.698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</v>
      </c>
      <c r="F19" s="32"/>
      <c r="G19" s="32"/>
      <c r="H19" s="124">
        <v>123.525</v>
      </c>
      <c r="I19" s="124">
        <v>121.514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</v>
      </c>
      <c r="F22" s="40">
        <f>IF(D22&gt;0,100*E22/D22,0)</f>
        <v>99.99991441294556</v>
      </c>
      <c r="G22" s="41"/>
      <c r="H22" s="125">
        <v>123.525</v>
      </c>
      <c r="I22" s="126">
        <v>121.514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72233</v>
      </c>
      <c r="D24" s="39">
        <v>73454</v>
      </c>
      <c r="E24" s="39">
        <v>74100</v>
      </c>
      <c r="F24" s="40">
        <f>IF(D24&gt;0,100*E24/D24,0)</f>
        <v>100.87946197620279</v>
      </c>
      <c r="G24" s="41"/>
      <c r="H24" s="125">
        <v>341.1</v>
      </c>
      <c r="I24" s="126">
        <v>317.988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32774</v>
      </c>
      <c r="D26" s="39">
        <v>30040</v>
      </c>
      <c r="E26" s="39">
        <v>31100</v>
      </c>
      <c r="F26" s="40">
        <f>IF(D26&gt;0,100*E26/D26,0)</f>
        <v>103.52862849533955</v>
      </c>
      <c r="G26" s="41"/>
      <c r="H26" s="125">
        <v>147.745</v>
      </c>
      <c r="I26" s="126">
        <v>106.1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51501</v>
      </c>
      <c r="D28" s="31">
        <v>63591</v>
      </c>
      <c r="E28" s="31">
        <v>69300</v>
      </c>
      <c r="F28" s="32"/>
      <c r="G28" s="32"/>
      <c r="H28" s="124">
        <v>204.36</v>
      </c>
      <c r="I28" s="124">
        <v>203.524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42167</v>
      </c>
      <c r="D29" s="31">
        <v>41780</v>
      </c>
      <c r="E29" s="31">
        <v>41803</v>
      </c>
      <c r="F29" s="32"/>
      <c r="G29" s="32"/>
      <c r="H29" s="124">
        <v>70.606</v>
      </c>
      <c r="I29" s="124">
        <v>76.072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143022</v>
      </c>
      <c r="D30" s="31">
        <v>159804</v>
      </c>
      <c r="E30" s="31">
        <v>159804</v>
      </c>
      <c r="F30" s="32"/>
      <c r="G30" s="32"/>
      <c r="H30" s="124">
        <v>313.637</v>
      </c>
      <c r="I30" s="124">
        <v>369.815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236690</v>
      </c>
      <c r="D31" s="39">
        <v>265175</v>
      </c>
      <c r="E31" s="39">
        <v>270907</v>
      </c>
      <c r="F31" s="40">
        <f>IF(D31&gt;0,100*E31/D31,0)</f>
        <v>102.1615914019044</v>
      </c>
      <c r="G31" s="41"/>
      <c r="H31" s="125">
        <v>588.6030000000001</v>
      </c>
      <c r="I31" s="126">
        <v>649.4110000000001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23862</v>
      </c>
      <c r="D33" s="31">
        <v>23786</v>
      </c>
      <c r="E33" s="31">
        <v>24000</v>
      </c>
      <c r="F33" s="32"/>
      <c r="G33" s="32"/>
      <c r="H33" s="124">
        <v>86.143</v>
      </c>
      <c r="I33" s="124">
        <v>64.595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14618</v>
      </c>
      <c r="D34" s="31">
        <v>11223</v>
      </c>
      <c r="E34" s="31">
        <v>12419</v>
      </c>
      <c r="F34" s="32"/>
      <c r="G34" s="32"/>
      <c r="H34" s="124">
        <v>58.629000000000005</v>
      </c>
      <c r="I34" s="124">
        <v>40.36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48973</v>
      </c>
      <c r="D35" s="31">
        <v>50160</v>
      </c>
      <c r="E35" s="31">
        <v>49180</v>
      </c>
      <c r="F35" s="32"/>
      <c r="G35" s="32"/>
      <c r="H35" s="124">
        <v>184.417</v>
      </c>
      <c r="I35" s="124">
        <v>169.94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6284</v>
      </c>
      <c r="D36" s="31">
        <v>6056</v>
      </c>
      <c r="E36" s="31">
        <v>6170</v>
      </c>
      <c r="F36" s="32"/>
      <c r="G36" s="32"/>
      <c r="H36" s="124">
        <v>16.945</v>
      </c>
      <c r="I36" s="124">
        <v>16.534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93737</v>
      </c>
      <c r="D37" s="39">
        <v>91225</v>
      </c>
      <c r="E37" s="39">
        <v>91769</v>
      </c>
      <c r="F37" s="40">
        <f>IF(D37&gt;0,100*E37/D37,0)</f>
        <v>100.59632776103042</v>
      </c>
      <c r="G37" s="41"/>
      <c r="H37" s="125">
        <v>346.13399999999996</v>
      </c>
      <c r="I37" s="126">
        <v>291.429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4997</v>
      </c>
      <c r="D39" s="39">
        <v>4995</v>
      </c>
      <c r="E39" s="39">
        <v>4630</v>
      </c>
      <c r="F39" s="40">
        <f>IF(D39&gt;0,100*E39/D39,0)</f>
        <v>92.69269269269269</v>
      </c>
      <c r="G39" s="41"/>
      <c r="H39" s="125">
        <v>9.035</v>
      </c>
      <c r="I39" s="126">
        <v>8.13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38869</v>
      </c>
      <c r="D41" s="31">
        <v>39214</v>
      </c>
      <c r="E41" s="31">
        <v>40300</v>
      </c>
      <c r="F41" s="32"/>
      <c r="G41" s="32"/>
      <c r="H41" s="124">
        <v>72.309</v>
      </c>
      <c r="I41" s="124">
        <v>104.345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233607</v>
      </c>
      <c r="D42" s="31">
        <v>214571</v>
      </c>
      <c r="E42" s="31">
        <v>216875</v>
      </c>
      <c r="F42" s="32"/>
      <c r="G42" s="32"/>
      <c r="H42" s="124">
        <v>977.241</v>
      </c>
      <c r="I42" s="124">
        <v>824.403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62771</v>
      </c>
      <c r="D43" s="31">
        <v>57431</v>
      </c>
      <c r="E43" s="31">
        <v>57050</v>
      </c>
      <c r="F43" s="32"/>
      <c r="G43" s="32"/>
      <c r="H43" s="124">
        <v>222.729</v>
      </c>
      <c r="I43" s="124">
        <v>243.369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125876</v>
      </c>
      <c r="D44" s="31">
        <v>127204</v>
      </c>
      <c r="E44" s="31">
        <v>127280</v>
      </c>
      <c r="F44" s="32"/>
      <c r="G44" s="32"/>
      <c r="H44" s="124">
        <v>420.472</v>
      </c>
      <c r="I44" s="124">
        <v>451.841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76722</v>
      </c>
      <c r="D45" s="31">
        <v>73006</v>
      </c>
      <c r="E45" s="31">
        <v>70050</v>
      </c>
      <c r="F45" s="32"/>
      <c r="G45" s="32"/>
      <c r="H45" s="124">
        <v>184.442</v>
      </c>
      <c r="I45" s="124">
        <v>198.751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71511</v>
      </c>
      <c r="D46" s="31">
        <v>73299</v>
      </c>
      <c r="E46" s="31">
        <v>73000</v>
      </c>
      <c r="F46" s="32"/>
      <c r="G46" s="32"/>
      <c r="H46" s="124">
        <v>160.046</v>
      </c>
      <c r="I46" s="124">
        <v>186.051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106283</v>
      </c>
      <c r="D47" s="31">
        <v>103555</v>
      </c>
      <c r="E47" s="31">
        <v>103600</v>
      </c>
      <c r="F47" s="32"/>
      <c r="G47" s="32"/>
      <c r="H47" s="124">
        <v>299.726</v>
      </c>
      <c r="I47" s="124">
        <v>290.747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94699</v>
      </c>
      <c r="D48" s="31">
        <v>101150</v>
      </c>
      <c r="E48" s="31">
        <v>101080</v>
      </c>
      <c r="F48" s="32"/>
      <c r="G48" s="32"/>
      <c r="H48" s="124">
        <v>270.698</v>
      </c>
      <c r="I48" s="124">
        <v>327.106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74739</v>
      </c>
      <c r="D49" s="31">
        <v>76172</v>
      </c>
      <c r="E49" s="31">
        <v>79123</v>
      </c>
      <c r="F49" s="32"/>
      <c r="G49" s="32"/>
      <c r="H49" s="124">
        <v>176.673</v>
      </c>
      <c r="I49" s="124">
        <v>211.228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885077</v>
      </c>
      <c r="D50" s="39">
        <v>865602</v>
      </c>
      <c r="E50" s="39">
        <v>868358</v>
      </c>
      <c r="F50" s="40">
        <f>IF(D50&gt;0,100*E50/D50,0)</f>
        <v>100.31839113125893</v>
      </c>
      <c r="G50" s="41"/>
      <c r="H50" s="125">
        <v>2784.3360000000002</v>
      </c>
      <c r="I50" s="126">
        <v>2837.8410000000003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28552</v>
      </c>
      <c r="D52" s="39">
        <v>28552</v>
      </c>
      <c r="E52" s="39">
        <v>28552</v>
      </c>
      <c r="F52" s="40">
        <f>IF(D52&gt;0,100*E52/D52,0)</f>
        <v>100</v>
      </c>
      <c r="G52" s="41"/>
      <c r="H52" s="125">
        <v>56.353</v>
      </c>
      <c r="I52" s="126">
        <v>56.353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68680</v>
      </c>
      <c r="D54" s="31">
        <v>73034</v>
      </c>
      <c r="E54" s="31">
        <v>74450</v>
      </c>
      <c r="F54" s="32"/>
      <c r="G54" s="32"/>
      <c r="H54" s="124">
        <v>163.593</v>
      </c>
      <c r="I54" s="124">
        <v>201.868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55003</v>
      </c>
      <c r="D55" s="31">
        <v>56953</v>
      </c>
      <c r="E55" s="31">
        <v>55700</v>
      </c>
      <c r="F55" s="32"/>
      <c r="G55" s="32"/>
      <c r="H55" s="124">
        <v>70.034</v>
      </c>
      <c r="I55" s="124">
        <v>93.159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34654</v>
      </c>
      <c r="D56" s="31">
        <v>30660</v>
      </c>
      <c r="E56" s="31">
        <v>36750</v>
      </c>
      <c r="F56" s="32"/>
      <c r="G56" s="32"/>
      <c r="H56" s="124">
        <v>103.776</v>
      </c>
      <c r="I56" s="124">
        <v>59.188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70431</v>
      </c>
      <c r="D57" s="31">
        <v>66716</v>
      </c>
      <c r="E57" s="31">
        <v>66716</v>
      </c>
      <c r="F57" s="32"/>
      <c r="G57" s="32"/>
      <c r="H57" s="124">
        <v>145.406</v>
      </c>
      <c r="I57" s="124">
        <v>122.9984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66160</v>
      </c>
      <c r="D58" s="31">
        <v>65028</v>
      </c>
      <c r="E58" s="31">
        <v>63083</v>
      </c>
      <c r="F58" s="32"/>
      <c r="G58" s="32"/>
      <c r="H58" s="124">
        <v>103.332</v>
      </c>
      <c r="I58" s="124">
        <v>81.221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294928</v>
      </c>
      <c r="D59" s="39">
        <v>292391</v>
      </c>
      <c r="E59" s="39">
        <v>296699</v>
      </c>
      <c r="F59" s="40">
        <f>IF(D59&gt;0,100*E59/D59,0)</f>
        <v>101.47336956335866</v>
      </c>
      <c r="G59" s="41"/>
      <c r="H59" s="125">
        <v>586.1410000000001</v>
      </c>
      <c r="I59" s="126">
        <v>558.4344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1204</v>
      </c>
      <c r="D61" s="31">
        <v>1650</v>
      </c>
      <c r="E61" s="31">
        <v>1540</v>
      </c>
      <c r="F61" s="32"/>
      <c r="G61" s="32"/>
      <c r="H61" s="124">
        <v>2.087</v>
      </c>
      <c r="I61" s="124">
        <v>3.326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595</v>
      </c>
      <c r="D62" s="31">
        <v>645</v>
      </c>
      <c r="E62" s="31">
        <v>732.5</v>
      </c>
      <c r="F62" s="32"/>
      <c r="G62" s="32"/>
      <c r="H62" s="124">
        <v>0.327</v>
      </c>
      <c r="I62" s="124">
        <v>0.822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1601</v>
      </c>
      <c r="D63" s="31">
        <v>2117</v>
      </c>
      <c r="E63" s="31">
        <v>2457.6</v>
      </c>
      <c r="F63" s="32"/>
      <c r="G63" s="32"/>
      <c r="H63" s="124">
        <v>0.946</v>
      </c>
      <c r="I63" s="124">
        <v>3.7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3400</v>
      </c>
      <c r="D64" s="39">
        <v>4412</v>
      </c>
      <c r="E64" s="39">
        <v>4730.1</v>
      </c>
      <c r="F64" s="40">
        <f>IF(D64&gt;0,100*E64/D64,0)</f>
        <v>107.20988213961924</v>
      </c>
      <c r="G64" s="41"/>
      <c r="H64" s="125">
        <v>3.3600000000000003</v>
      </c>
      <c r="I64" s="126">
        <v>7.848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7226</v>
      </c>
      <c r="D66" s="39">
        <v>7226</v>
      </c>
      <c r="E66" s="39">
        <v>5880</v>
      </c>
      <c r="F66" s="40">
        <f>IF(D66&gt;0,100*E66/D66,0)</f>
        <v>81.37282037088292</v>
      </c>
      <c r="G66" s="41"/>
      <c r="H66" s="125">
        <v>9.818</v>
      </c>
      <c r="I66" s="126">
        <v>13.804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84067</v>
      </c>
      <c r="D68" s="31">
        <v>78900</v>
      </c>
      <c r="E68" s="31">
        <v>79000</v>
      </c>
      <c r="F68" s="32"/>
      <c r="G68" s="32"/>
      <c r="H68" s="124">
        <v>173.861</v>
      </c>
      <c r="I68" s="124">
        <v>165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5764</v>
      </c>
      <c r="D69" s="31">
        <v>4900</v>
      </c>
      <c r="E69" s="31">
        <v>5000</v>
      </c>
      <c r="F69" s="32"/>
      <c r="G69" s="32"/>
      <c r="H69" s="124">
        <v>8.451</v>
      </c>
      <c r="I69" s="124">
        <v>8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89831</v>
      </c>
      <c r="D70" s="39">
        <v>83800</v>
      </c>
      <c r="E70" s="39">
        <v>84000</v>
      </c>
      <c r="F70" s="40">
        <f>IF(D70&gt;0,100*E70/D70,0)</f>
        <v>100.23866348448688</v>
      </c>
      <c r="G70" s="41"/>
      <c r="H70" s="125">
        <v>182.31199999999998</v>
      </c>
      <c r="I70" s="126">
        <v>173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2015</v>
      </c>
      <c r="D72" s="31">
        <v>2412</v>
      </c>
      <c r="E72" s="31">
        <v>2486</v>
      </c>
      <c r="F72" s="32"/>
      <c r="G72" s="32"/>
      <c r="H72" s="124">
        <v>0.802</v>
      </c>
      <c r="I72" s="124">
        <v>2.886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64418</v>
      </c>
      <c r="D73" s="31">
        <v>66708</v>
      </c>
      <c r="E73" s="31">
        <v>66600</v>
      </c>
      <c r="F73" s="32"/>
      <c r="G73" s="32"/>
      <c r="H73" s="124">
        <v>214.863</v>
      </c>
      <c r="I73" s="124">
        <v>222.3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86194</v>
      </c>
      <c r="D74" s="31">
        <v>84310</v>
      </c>
      <c r="E74" s="31">
        <v>84310</v>
      </c>
      <c r="F74" s="32"/>
      <c r="G74" s="32"/>
      <c r="H74" s="124">
        <v>301.146</v>
      </c>
      <c r="I74" s="124">
        <v>208.027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13779</v>
      </c>
      <c r="D75" s="31">
        <v>13000</v>
      </c>
      <c r="E75" s="31">
        <v>13000</v>
      </c>
      <c r="F75" s="32"/>
      <c r="G75" s="32"/>
      <c r="H75" s="124">
        <v>14.715</v>
      </c>
      <c r="I75" s="124">
        <v>19.2007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15546</v>
      </c>
      <c r="D76" s="31">
        <v>16347</v>
      </c>
      <c r="E76" s="31">
        <v>16200</v>
      </c>
      <c r="F76" s="32"/>
      <c r="G76" s="32"/>
      <c r="H76" s="124">
        <v>48.493</v>
      </c>
      <c r="I76" s="124">
        <v>61.804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9711</v>
      </c>
      <c r="D77" s="31">
        <v>9255</v>
      </c>
      <c r="E77" s="31">
        <v>8900</v>
      </c>
      <c r="F77" s="32"/>
      <c r="G77" s="32"/>
      <c r="H77" s="124">
        <v>19.359</v>
      </c>
      <c r="I77" s="124">
        <v>25.944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22367</v>
      </c>
      <c r="D78" s="31">
        <v>21550</v>
      </c>
      <c r="E78" s="31">
        <v>21600</v>
      </c>
      <c r="F78" s="32"/>
      <c r="G78" s="32"/>
      <c r="H78" s="124">
        <v>40.969</v>
      </c>
      <c r="I78" s="124">
        <v>50.27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169022</v>
      </c>
      <c r="D79" s="31">
        <v>166600</v>
      </c>
      <c r="E79" s="31">
        <v>170000</v>
      </c>
      <c r="F79" s="32"/>
      <c r="G79" s="32"/>
      <c r="H79" s="124">
        <v>610.245</v>
      </c>
      <c r="I79" s="124">
        <v>554.45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383052</v>
      </c>
      <c r="D80" s="39">
        <v>380182</v>
      </c>
      <c r="E80" s="39">
        <v>383096</v>
      </c>
      <c r="F80" s="40">
        <f>IF(D80&gt;0,100*E80/D80,0)</f>
        <v>100.766475004077</v>
      </c>
      <c r="G80" s="41"/>
      <c r="H80" s="125">
        <v>1250.592</v>
      </c>
      <c r="I80" s="126">
        <v>1144.8817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103</v>
      </c>
      <c r="D82" s="31"/>
      <c r="E82" s="31"/>
      <c r="F82" s="32"/>
      <c r="G82" s="32"/>
      <c r="H82" s="124">
        <v>0.155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192</v>
      </c>
      <c r="D83" s="31">
        <v>192</v>
      </c>
      <c r="E83" s="31">
        <v>190</v>
      </c>
      <c r="F83" s="32"/>
      <c r="G83" s="32"/>
      <c r="H83" s="124">
        <v>0.192</v>
      </c>
      <c r="I83" s="124">
        <v>0.192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192</v>
      </c>
      <c r="E84" s="39">
        <v>190</v>
      </c>
      <c r="F84" s="40">
        <f>IF(D84&gt;0,100*E84/D84,0)</f>
        <v>98.95833333333333</v>
      </c>
      <c r="G84" s="41"/>
      <c r="H84" s="125">
        <v>0.347</v>
      </c>
      <c r="I84" s="126">
        <v>0.192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2171680</v>
      </c>
      <c r="D87" s="54">
        <v>2166431.2250585305</v>
      </c>
      <c r="E87" s="54">
        <v>2183308.1</v>
      </c>
      <c r="F87" s="55">
        <f>IF(D87&gt;0,100*E87/D87,0)</f>
        <v>100.7790173418043</v>
      </c>
      <c r="G87" s="41"/>
      <c r="H87" s="129">
        <v>6472.754000000001</v>
      </c>
      <c r="I87" s="130">
        <v>6331.541375563997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PageLayoutView="0" workbookViewId="0" topLeftCell="A52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4"/>
      <c r="I9" s="124"/>
      <c r="J9" s="124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4"/>
      <c r="I10" s="124"/>
      <c r="J10" s="124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4"/>
      <c r="I11" s="124"/>
      <c r="J11" s="124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4"/>
      <c r="I12" s="124"/>
      <c r="J12" s="124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5"/>
      <c r="I13" s="126"/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>
        <v>145</v>
      </c>
      <c r="F17" s="40">
        <f>IF(D17&gt;0,100*E17/D17,0)</f>
        <v>100.11737899606435</v>
      </c>
      <c r="G17" s="41"/>
      <c r="H17" s="125">
        <v>0.11</v>
      </c>
      <c r="I17" s="126">
        <v>0.203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4"/>
      <c r="I19" s="124"/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5"/>
      <c r="I22" s="126"/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5"/>
      <c r="I24" s="126"/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5"/>
      <c r="I26" s="126"/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8200</v>
      </c>
      <c r="D28" s="31">
        <v>6348</v>
      </c>
      <c r="E28" s="31">
        <v>6500</v>
      </c>
      <c r="F28" s="32"/>
      <c r="G28" s="32"/>
      <c r="H28" s="124">
        <v>31.308</v>
      </c>
      <c r="I28" s="124">
        <v>21.432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12820</v>
      </c>
      <c r="D29" s="31">
        <v>2689</v>
      </c>
      <c r="E29" s="31">
        <v>2741</v>
      </c>
      <c r="F29" s="32"/>
      <c r="G29" s="32"/>
      <c r="H29" s="124">
        <v>20.928</v>
      </c>
      <c r="I29" s="124">
        <v>3.749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4512</v>
      </c>
      <c r="D30" s="31">
        <v>21650</v>
      </c>
      <c r="E30" s="31">
        <v>19717</v>
      </c>
      <c r="F30" s="32"/>
      <c r="G30" s="32"/>
      <c r="H30" s="124">
        <v>10.608</v>
      </c>
      <c r="I30" s="124">
        <v>46.289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25532</v>
      </c>
      <c r="D31" s="39">
        <v>30687</v>
      </c>
      <c r="E31" s="39">
        <v>28958</v>
      </c>
      <c r="F31" s="40">
        <f>IF(D31&gt;0,100*E31/D31,0)</f>
        <v>94.3656923127057</v>
      </c>
      <c r="G31" s="41"/>
      <c r="H31" s="125">
        <v>62.84400000000001</v>
      </c>
      <c r="I31" s="126">
        <v>71.47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397</v>
      </c>
      <c r="D33" s="31">
        <v>375</v>
      </c>
      <c r="E33" s="31">
        <v>350</v>
      </c>
      <c r="F33" s="32"/>
      <c r="G33" s="32"/>
      <c r="H33" s="124">
        <v>1.163</v>
      </c>
      <c r="I33" s="124">
        <v>0.897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727</v>
      </c>
      <c r="D34" s="31">
        <v>721</v>
      </c>
      <c r="E34" s="31">
        <v>796</v>
      </c>
      <c r="F34" s="32"/>
      <c r="G34" s="32"/>
      <c r="H34" s="124">
        <v>2.38</v>
      </c>
      <c r="I34" s="124">
        <v>2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15166</v>
      </c>
      <c r="D35" s="31">
        <v>15000</v>
      </c>
      <c r="E35" s="31">
        <v>7000</v>
      </c>
      <c r="F35" s="32"/>
      <c r="G35" s="32"/>
      <c r="H35" s="124">
        <v>47.796</v>
      </c>
      <c r="I35" s="124">
        <v>45.2</v>
      </c>
      <c r="J35" s="124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4"/>
      <c r="I36" s="124"/>
      <c r="J36" s="124"/>
      <c r="K36" s="33"/>
    </row>
    <row r="37" spans="1:11" s="43" customFormat="1" ht="11.25" customHeight="1">
      <c r="A37" s="37" t="s">
        <v>29</v>
      </c>
      <c r="B37" s="38"/>
      <c r="C37" s="39">
        <v>16290</v>
      </c>
      <c r="D37" s="39">
        <v>16096</v>
      </c>
      <c r="E37" s="39">
        <v>8146</v>
      </c>
      <c r="F37" s="40">
        <f>IF(D37&gt;0,100*E37/D37,0)</f>
        <v>50.608846918489064</v>
      </c>
      <c r="G37" s="41"/>
      <c r="H37" s="125">
        <v>51.339</v>
      </c>
      <c r="I37" s="126">
        <v>48.097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14043</v>
      </c>
      <c r="D39" s="39">
        <v>14040</v>
      </c>
      <c r="E39" s="39">
        <v>11480</v>
      </c>
      <c r="F39" s="40">
        <f>IF(D39&gt;0,100*E39/D39,0)</f>
        <v>81.76638176638177</v>
      </c>
      <c r="G39" s="41"/>
      <c r="H39" s="125">
        <v>21.359</v>
      </c>
      <c r="I39" s="126">
        <v>19.225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12835</v>
      </c>
      <c r="D41" s="31">
        <v>12030</v>
      </c>
      <c r="E41" s="31">
        <v>10950</v>
      </c>
      <c r="F41" s="32"/>
      <c r="G41" s="32"/>
      <c r="H41" s="124">
        <v>17.247</v>
      </c>
      <c r="I41" s="124">
        <v>24.796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3500</v>
      </c>
      <c r="D42" s="31">
        <v>4000</v>
      </c>
      <c r="E42" s="31">
        <v>4000</v>
      </c>
      <c r="F42" s="32"/>
      <c r="G42" s="32"/>
      <c r="H42" s="124">
        <v>12.407</v>
      </c>
      <c r="I42" s="124">
        <v>13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1200</v>
      </c>
      <c r="D43" s="31">
        <v>1100</v>
      </c>
      <c r="E43" s="31">
        <v>1100</v>
      </c>
      <c r="F43" s="32"/>
      <c r="G43" s="32"/>
      <c r="H43" s="124">
        <v>2.64</v>
      </c>
      <c r="I43" s="124">
        <v>3.08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4">
        <v>21.981</v>
      </c>
      <c r="I44" s="124">
        <v>31.005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3000</v>
      </c>
      <c r="D45" s="31">
        <v>2800</v>
      </c>
      <c r="E45" s="31">
        <v>2000</v>
      </c>
      <c r="F45" s="32"/>
      <c r="G45" s="32"/>
      <c r="H45" s="124">
        <v>5.818</v>
      </c>
      <c r="I45" s="124">
        <v>7.168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24000</v>
      </c>
      <c r="D46" s="31">
        <v>19000</v>
      </c>
      <c r="E46" s="31">
        <v>15000</v>
      </c>
      <c r="F46" s="32"/>
      <c r="G46" s="32"/>
      <c r="H46" s="124">
        <v>45.559</v>
      </c>
      <c r="I46" s="124">
        <v>44.26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124">
        <v>12.89</v>
      </c>
      <c r="I47" s="124">
        <v>13.52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2682</v>
      </c>
      <c r="D48" s="31">
        <v>2006</v>
      </c>
      <c r="E48" s="31">
        <v>900</v>
      </c>
      <c r="F48" s="32"/>
      <c r="G48" s="32"/>
      <c r="H48" s="124">
        <v>6.444</v>
      </c>
      <c r="I48" s="124">
        <v>5.695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11560</v>
      </c>
      <c r="D49" s="31">
        <v>9237</v>
      </c>
      <c r="E49" s="31">
        <v>9600</v>
      </c>
      <c r="F49" s="32"/>
      <c r="G49" s="32"/>
      <c r="H49" s="124">
        <v>22.341</v>
      </c>
      <c r="I49" s="124">
        <v>24.165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73777</v>
      </c>
      <c r="D50" s="39">
        <v>65173</v>
      </c>
      <c r="E50" s="39">
        <v>58550</v>
      </c>
      <c r="F50" s="40">
        <f>IF(D50&gt;0,100*E50/D50,0)</f>
        <v>89.83781627361024</v>
      </c>
      <c r="G50" s="41"/>
      <c r="H50" s="125">
        <v>147.327</v>
      </c>
      <c r="I50" s="126">
        <v>166.689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542</v>
      </c>
      <c r="D52" s="39">
        <v>542</v>
      </c>
      <c r="E52" s="39">
        <v>542</v>
      </c>
      <c r="F52" s="40">
        <f>IF(D52&gt;0,100*E52/D52,0)</f>
        <v>100</v>
      </c>
      <c r="G52" s="41"/>
      <c r="H52" s="125">
        <v>0.869</v>
      </c>
      <c r="I52" s="126">
        <v>0.869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33000</v>
      </c>
      <c r="D54" s="31">
        <v>33022</v>
      </c>
      <c r="E54" s="31">
        <v>36000</v>
      </c>
      <c r="F54" s="32"/>
      <c r="G54" s="32"/>
      <c r="H54" s="124">
        <v>45.9</v>
      </c>
      <c r="I54" s="124">
        <v>55.632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59800</v>
      </c>
      <c r="D55" s="31">
        <v>45360</v>
      </c>
      <c r="E55" s="31">
        <v>45360</v>
      </c>
      <c r="F55" s="32"/>
      <c r="G55" s="32"/>
      <c r="H55" s="124">
        <v>125.92</v>
      </c>
      <c r="I55" s="124">
        <v>133.607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68250</v>
      </c>
      <c r="D56" s="31">
        <v>32850</v>
      </c>
      <c r="E56" s="31">
        <v>36000</v>
      </c>
      <c r="F56" s="32"/>
      <c r="G56" s="32"/>
      <c r="H56" s="124">
        <v>144.043</v>
      </c>
      <c r="I56" s="124">
        <v>72.27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9450</v>
      </c>
      <c r="D57" s="31">
        <v>8333</v>
      </c>
      <c r="E57" s="31">
        <v>8996</v>
      </c>
      <c r="F57" s="32"/>
      <c r="G57" s="32"/>
      <c r="H57" s="124">
        <v>16.065</v>
      </c>
      <c r="I57" s="124">
        <v>14.408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2781</v>
      </c>
      <c r="D58" s="31">
        <v>4143</v>
      </c>
      <c r="E58" s="31">
        <v>4140</v>
      </c>
      <c r="F58" s="32"/>
      <c r="G58" s="32"/>
      <c r="H58" s="124">
        <v>4.172</v>
      </c>
      <c r="I58" s="124">
        <v>5.22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173281</v>
      </c>
      <c r="D59" s="39">
        <v>123708</v>
      </c>
      <c r="E59" s="39">
        <v>130496</v>
      </c>
      <c r="F59" s="40">
        <f>IF(D59&gt;0,100*E59/D59,0)</f>
        <v>105.48711481876677</v>
      </c>
      <c r="G59" s="41"/>
      <c r="H59" s="125">
        <v>336.1</v>
      </c>
      <c r="I59" s="126">
        <v>281.13700000000006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1832</v>
      </c>
      <c r="D61" s="31">
        <v>1025</v>
      </c>
      <c r="E61" s="31">
        <v>900</v>
      </c>
      <c r="F61" s="32"/>
      <c r="G61" s="32"/>
      <c r="H61" s="124">
        <v>2.942</v>
      </c>
      <c r="I61" s="124">
        <v>1.48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425</v>
      </c>
      <c r="D62" s="31">
        <v>450</v>
      </c>
      <c r="E62" s="31">
        <v>300</v>
      </c>
      <c r="F62" s="32"/>
      <c r="G62" s="32"/>
      <c r="H62" s="124">
        <v>0.208</v>
      </c>
      <c r="I62" s="124">
        <v>0.42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2250</v>
      </c>
      <c r="D63" s="31">
        <v>2132</v>
      </c>
      <c r="E63" s="31">
        <v>1998.75</v>
      </c>
      <c r="F63" s="32"/>
      <c r="G63" s="32"/>
      <c r="H63" s="124">
        <v>0.923</v>
      </c>
      <c r="I63" s="124">
        <v>3.14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4507</v>
      </c>
      <c r="D64" s="39">
        <v>3607</v>
      </c>
      <c r="E64" s="39">
        <v>3198.75</v>
      </c>
      <c r="F64" s="40">
        <f>IF(D64&gt;0,100*E64/D64,0)</f>
        <v>88.68172996950375</v>
      </c>
      <c r="G64" s="41"/>
      <c r="H64" s="125">
        <v>4.073</v>
      </c>
      <c r="I64" s="126">
        <v>5.04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10085</v>
      </c>
      <c r="D66" s="39">
        <v>8100</v>
      </c>
      <c r="E66" s="39">
        <v>10085</v>
      </c>
      <c r="F66" s="40">
        <f>IF(D66&gt;0,100*E66/D66,0)</f>
        <v>124.50617283950618</v>
      </c>
      <c r="G66" s="41"/>
      <c r="H66" s="125">
        <v>3.575</v>
      </c>
      <c r="I66" s="126">
        <v>5.901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4"/>
      <c r="I68" s="124"/>
      <c r="J68" s="124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4"/>
      <c r="I69" s="124"/>
      <c r="J69" s="124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5"/>
      <c r="I70" s="126"/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10760</v>
      </c>
      <c r="D72" s="31">
        <v>11130</v>
      </c>
      <c r="E72" s="31">
        <v>11359</v>
      </c>
      <c r="F72" s="32"/>
      <c r="G72" s="32"/>
      <c r="H72" s="124">
        <v>3.954</v>
      </c>
      <c r="I72" s="124">
        <v>18.368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6013</v>
      </c>
      <c r="D73" s="31">
        <v>6663</v>
      </c>
      <c r="E73" s="31">
        <v>6600</v>
      </c>
      <c r="F73" s="32"/>
      <c r="G73" s="32"/>
      <c r="H73" s="124">
        <v>21.9</v>
      </c>
      <c r="I73" s="124">
        <v>17.82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6637</v>
      </c>
      <c r="D74" s="31">
        <v>8075</v>
      </c>
      <c r="E74" s="31">
        <v>8080</v>
      </c>
      <c r="F74" s="32"/>
      <c r="G74" s="32"/>
      <c r="H74" s="124">
        <v>14.1</v>
      </c>
      <c r="I74" s="124">
        <v>12.112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36497</v>
      </c>
      <c r="D75" s="31">
        <v>37287</v>
      </c>
      <c r="E75" s="31">
        <v>37287</v>
      </c>
      <c r="F75" s="32"/>
      <c r="G75" s="32"/>
      <c r="H75" s="124">
        <v>24.529</v>
      </c>
      <c r="I75" s="124">
        <v>34.341327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790</v>
      </c>
      <c r="D76" s="31">
        <v>1183</v>
      </c>
      <c r="E76" s="31">
        <v>1100</v>
      </c>
      <c r="F76" s="32"/>
      <c r="G76" s="32"/>
      <c r="H76" s="124">
        <v>1.625</v>
      </c>
      <c r="I76" s="124">
        <v>2.958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3308</v>
      </c>
      <c r="D77" s="31">
        <v>5030</v>
      </c>
      <c r="E77" s="31">
        <v>4800</v>
      </c>
      <c r="F77" s="32"/>
      <c r="G77" s="32"/>
      <c r="H77" s="124">
        <v>5.86</v>
      </c>
      <c r="I77" s="124">
        <v>15.09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1472</v>
      </c>
      <c r="D78" s="31">
        <v>2250</v>
      </c>
      <c r="E78" s="31">
        <v>2250</v>
      </c>
      <c r="F78" s="32"/>
      <c r="G78" s="32"/>
      <c r="H78" s="124">
        <v>2.877</v>
      </c>
      <c r="I78" s="124">
        <v>5.737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850</v>
      </c>
      <c r="D79" s="31">
        <v>500</v>
      </c>
      <c r="E79" s="31">
        <v>800</v>
      </c>
      <c r="F79" s="32"/>
      <c r="G79" s="32"/>
      <c r="H79" s="124">
        <v>1.785</v>
      </c>
      <c r="I79" s="124">
        <v>1.2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66327</v>
      </c>
      <c r="D80" s="39">
        <v>72118</v>
      </c>
      <c r="E80" s="39">
        <v>72276</v>
      </c>
      <c r="F80" s="40">
        <f>IF(D80&gt;0,100*E80/D80,0)</f>
        <v>100.2190853878366</v>
      </c>
      <c r="G80" s="41"/>
      <c r="H80" s="125">
        <v>76.63</v>
      </c>
      <c r="I80" s="126">
        <v>107.626327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64</v>
      </c>
      <c r="D82" s="31"/>
      <c r="E82" s="31"/>
      <c r="F82" s="32"/>
      <c r="G82" s="32"/>
      <c r="H82" s="124">
        <v>0.096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4"/>
      <c r="I83" s="124"/>
      <c r="J83" s="124"/>
      <c r="K83" s="33"/>
    </row>
    <row r="84" spans="1:11" s="43" customFormat="1" ht="11.25" customHeight="1">
      <c r="A84" s="37" t="s">
        <v>67</v>
      </c>
      <c r="B84" s="38"/>
      <c r="C84" s="39">
        <v>64</v>
      </c>
      <c r="D84" s="39"/>
      <c r="E84" s="39"/>
      <c r="F84" s="40"/>
      <c r="G84" s="41"/>
      <c r="H84" s="125">
        <v>0.096</v>
      </c>
      <c r="I84" s="126"/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384533</v>
      </c>
      <c r="D87" s="54">
        <v>334215.83</v>
      </c>
      <c r="E87" s="54">
        <v>323876.75</v>
      </c>
      <c r="F87" s="55">
        <f>IF(D87&gt;0,100*E87/D87,0)</f>
        <v>96.90646610006473</v>
      </c>
      <c r="G87" s="41"/>
      <c r="H87" s="129">
        <v>704.3220000000001</v>
      </c>
      <c r="I87" s="130">
        <v>706.257327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124">
        <v>0.129</v>
      </c>
      <c r="I9" s="124">
        <v>0.379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124">
        <v>0.382</v>
      </c>
      <c r="I10" s="124">
        <v>0.381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124">
        <v>0.653</v>
      </c>
      <c r="I11" s="124">
        <v>0.635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124">
        <v>0.004</v>
      </c>
      <c r="I12" s="124">
        <v>0.008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125">
        <v>1.1680000000000001</v>
      </c>
      <c r="I13" s="126">
        <v>1.403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5"/>
      <c r="I17" s="126"/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14097</v>
      </c>
      <c r="E19" s="31">
        <v>14097</v>
      </c>
      <c r="F19" s="32"/>
      <c r="G19" s="32"/>
      <c r="H19" s="124">
        <v>62.454</v>
      </c>
      <c r="I19" s="124">
        <v>59.207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14097</v>
      </c>
      <c r="E22" s="39">
        <v>14097</v>
      </c>
      <c r="F22" s="40">
        <f>IF(D22&gt;0,100*E22/D22,0)</f>
        <v>100</v>
      </c>
      <c r="G22" s="41"/>
      <c r="H22" s="125">
        <v>62.454</v>
      </c>
      <c r="I22" s="126">
        <v>59.207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94510</v>
      </c>
      <c r="D24" s="39">
        <v>88500</v>
      </c>
      <c r="E24" s="39">
        <v>93000</v>
      </c>
      <c r="F24" s="40">
        <f>IF(D24&gt;0,100*E24/D24,0)</f>
        <v>105.08474576271186</v>
      </c>
      <c r="G24" s="41"/>
      <c r="H24" s="125">
        <v>349.672</v>
      </c>
      <c r="I24" s="126">
        <v>329.39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18058</v>
      </c>
      <c r="D26" s="39">
        <v>19000</v>
      </c>
      <c r="E26" s="39">
        <v>19000</v>
      </c>
      <c r="F26" s="40">
        <f>IF(D26&gt;0,100*E26/D26,0)</f>
        <v>100</v>
      </c>
      <c r="G26" s="41"/>
      <c r="H26" s="125">
        <v>67.787</v>
      </c>
      <c r="I26" s="126">
        <v>60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187731</v>
      </c>
      <c r="D28" s="31">
        <v>172020</v>
      </c>
      <c r="E28" s="31">
        <v>177000</v>
      </c>
      <c r="F28" s="32"/>
      <c r="G28" s="32"/>
      <c r="H28" s="124">
        <v>662.529</v>
      </c>
      <c r="I28" s="124">
        <v>570.585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94012</v>
      </c>
      <c r="D29" s="31">
        <v>101713</v>
      </c>
      <c r="E29" s="31">
        <v>128544</v>
      </c>
      <c r="F29" s="32"/>
      <c r="G29" s="32"/>
      <c r="H29" s="124">
        <v>164.492</v>
      </c>
      <c r="I29" s="124">
        <v>174.093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175964</v>
      </c>
      <c r="D30" s="31">
        <v>143712</v>
      </c>
      <c r="E30" s="31">
        <v>144596</v>
      </c>
      <c r="F30" s="32"/>
      <c r="G30" s="32"/>
      <c r="H30" s="124">
        <v>413.702</v>
      </c>
      <c r="I30" s="124">
        <v>335.951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457707</v>
      </c>
      <c r="D31" s="39">
        <v>417445</v>
      </c>
      <c r="E31" s="39">
        <v>450140</v>
      </c>
      <c r="F31" s="40">
        <f>IF(D31&gt;0,100*E31/D31,0)</f>
        <v>107.83216950736025</v>
      </c>
      <c r="G31" s="41"/>
      <c r="H31" s="125">
        <v>1240.723</v>
      </c>
      <c r="I31" s="126">
        <v>1080.629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39316</v>
      </c>
      <c r="D33" s="31">
        <v>36628</v>
      </c>
      <c r="E33" s="31">
        <v>34650</v>
      </c>
      <c r="F33" s="32"/>
      <c r="G33" s="32"/>
      <c r="H33" s="124">
        <v>115.131</v>
      </c>
      <c r="I33" s="124">
        <v>80.985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17437</v>
      </c>
      <c r="D34" s="31">
        <v>17430</v>
      </c>
      <c r="E34" s="31">
        <v>19000</v>
      </c>
      <c r="F34" s="32"/>
      <c r="G34" s="32"/>
      <c r="H34" s="124">
        <v>71.992</v>
      </c>
      <c r="I34" s="124">
        <v>58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94736</v>
      </c>
      <c r="D35" s="31">
        <v>85000</v>
      </c>
      <c r="E35" s="31">
        <v>93000</v>
      </c>
      <c r="F35" s="32"/>
      <c r="G35" s="32"/>
      <c r="H35" s="124">
        <v>293.601</v>
      </c>
      <c r="I35" s="124">
        <v>254.8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15853</v>
      </c>
      <c r="D36" s="31">
        <v>14961</v>
      </c>
      <c r="E36" s="31">
        <v>15121</v>
      </c>
      <c r="F36" s="32"/>
      <c r="G36" s="32"/>
      <c r="H36" s="124">
        <v>42.844</v>
      </c>
      <c r="I36" s="124">
        <v>38.898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167342</v>
      </c>
      <c r="D37" s="39">
        <v>154019</v>
      </c>
      <c r="E37" s="39">
        <v>161771</v>
      </c>
      <c r="F37" s="40">
        <f>IF(D37&gt;0,100*E37/D37,0)</f>
        <v>105.03314526129893</v>
      </c>
      <c r="G37" s="41"/>
      <c r="H37" s="125">
        <v>523.568</v>
      </c>
      <c r="I37" s="126">
        <v>432.68300000000005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9362</v>
      </c>
      <c r="D39" s="39">
        <v>9360</v>
      </c>
      <c r="E39" s="39">
        <v>7655</v>
      </c>
      <c r="F39" s="40">
        <f>IF(D39&gt;0,100*E39/D39,0)</f>
        <v>81.78418803418803</v>
      </c>
      <c r="G39" s="41"/>
      <c r="H39" s="125">
        <v>14.24</v>
      </c>
      <c r="I39" s="126">
        <v>12.815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38542</v>
      </c>
      <c r="D41" s="31">
        <v>36726</v>
      </c>
      <c r="E41" s="31">
        <v>47650</v>
      </c>
      <c r="F41" s="32"/>
      <c r="G41" s="32"/>
      <c r="H41" s="124">
        <v>65.591</v>
      </c>
      <c r="I41" s="124">
        <v>95.469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153174</v>
      </c>
      <c r="D42" s="31">
        <v>149598</v>
      </c>
      <c r="E42" s="31">
        <v>148000</v>
      </c>
      <c r="F42" s="32"/>
      <c r="G42" s="32"/>
      <c r="H42" s="124">
        <v>549.945</v>
      </c>
      <c r="I42" s="124">
        <v>486.051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20251</v>
      </c>
      <c r="D43" s="31">
        <v>17572</v>
      </c>
      <c r="E43" s="31">
        <v>18000</v>
      </c>
      <c r="F43" s="32"/>
      <c r="G43" s="32"/>
      <c r="H43" s="124">
        <v>58.457</v>
      </c>
      <c r="I43" s="124">
        <v>57.692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125205</v>
      </c>
      <c r="D44" s="31">
        <v>113407</v>
      </c>
      <c r="E44" s="31">
        <v>113000</v>
      </c>
      <c r="F44" s="32"/>
      <c r="G44" s="32"/>
      <c r="H44" s="124">
        <v>349.591</v>
      </c>
      <c r="I44" s="124">
        <v>347.832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38788</v>
      </c>
      <c r="D45" s="31">
        <v>33816</v>
      </c>
      <c r="E45" s="31">
        <v>36000</v>
      </c>
      <c r="F45" s="32"/>
      <c r="G45" s="32"/>
      <c r="H45" s="124">
        <v>74.703</v>
      </c>
      <c r="I45" s="124">
        <v>89.775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64402</v>
      </c>
      <c r="D46" s="31">
        <v>60448</v>
      </c>
      <c r="E46" s="31">
        <v>55000</v>
      </c>
      <c r="F46" s="32"/>
      <c r="G46" s="32"/>
      <c r="H46" s="124">
        <v>124.061</v>
      </c>
      <c r="I46" s="124">
        <v>149.948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99934</v>
      </c>
      <c r="D47" s="31">
        <v>94638</v>
      </c>
      <c r="E47" s="31">
        <v>95000</v>
      </c>
      <c r="F47" s="32"/>
      <c r="G47" s="32"/>
      <c r="H47" s="124">
        <v>266.063</v>
      </c>
      <c r="I47" s="124">
        <v>262.458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213260</v>
      </c>
      <c r="D48" s="31">
        <v>187557</v>
      </c>
      <c r="E48" s="31">
        <v>188600</v>
      </c>
      <c r="F48" s="32"/>
      <c r="G48" s="32"/>
      <c r="H48" s="124">
        <v>512.254</v>
      </c>
      <c r="I48" s="124">
        <v>525.315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56084</v>
      </c>
      <c r="D49" s="31">
        <v>45203</v>
      </c>
      <c r="E49" s="31">
        <v>44300</v>
      </c>
      <c r="F49" s="32"/>
      <c r="G49" s="32"/>
      <c r="H49" s="124">
        <v>108.486</v>
      </c>
      <c r="I49" s="124">
        <v>118.5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809640</v>
      </c>
      <c r="D50" s="39">
        <v>738965</v>
      </c>
      <c r="E50" s="39">
        <v>745550</v>
      </c>
      <c r="F50" s="40">
        <f>IF(D50&gt;0,100*E50/D50,0)</f>
        <v>100.89111121636343</v>
      </c>
      <c r="G50" s="41"/>
      <c r="H50" s="125">
        <v>2109.151</v>
      </c>
      <c r="I50" s="126">
        <v>2133.04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38278</v>
      </c>
      <c r="D52" s="39">
        <v>38278</v>
      </c>
      <c r="E52" s="39">
        <v>38278</v>
      </c>
      <c r="F52" s="40">
        <f>IF(D52&gt;0,100*E52/D52,0)</f>
        <v>100</v>
      </c>
      <c r="G52" s="41"/>
      <c r="H52" s="125">
        <v>61.372</v>
      </c>
      <c r="I52" s="126">
        <v>61.372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128410</v>
      </c>
      <c r="D54" s="31">
        <v>121592</v>
      </c>
      <c r="E54" s="31">
        <v>120000</v>
      </c>
      <c r="F54" s="32"/>
      <c r="G54" s="32"/>
      <c r="H54" s="124">
        <v>232.209</v>
      </c>
      <c r="I54" s="124">
        <v>252.07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91269</v>
      </c>
      <c r="D55" s="31">
        <v>85466</v>
      </c>
      <c r="E55" s="31">
        <v>105840</v>
      </c>
      <c r="F55" s="32"/>
      <c r="G55" s="32"/>
      <c r="H55" s="124">
        <v>188.876</v>
      </c>
      <c r="I55" s="124">
        <v>200.401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215767</v>
      </c>
      <c r="D56" s="31">
        <v>227600</v>
      </c>
      <c r="E56" s="31">
        <v>235000</v>
      </c>
      <c r="F56" s="32"/>
      <c r="G56" s="32"/>
      <c r="H56" s="124">
        <v>813</v>
      </c>
      <c r="I56" s="124">
        <v>455.2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90174</v>
      </c>
      <c r="D57" s="31">
        <v>81626</v>
      </c>
      <c r="E57" s="31">
        <v>80963</v>
      </c>
      <c r="F57" s="32"/>
      <c r="G57" s="32"/>
      <c r="H57" s="124">
        <v>156.548</v>
      </c>
      <c r="I57" s="124">
        <v>141.125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148892</v>
      </c>
      <c r="D58" s="31">
        <v>145231</v>
      </c>
      <c r="E58" s="31">
        <v>141388</v>
      </c>
      <c r="F58" s="32"/>
      <c r="G58" s="32"/>
      <c r="H58" s="124">
        <v>279.665</v>
      </c>
      <c r="I58" s="124">
        <v>229.132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674512</v>
      </c>
      <c r="D59" s="39">
        <v>661515</v>
      </c>
      <c r="E59" s="39">
        <v>683191</v>
      </c>
      <c r="F59" s="40">
        <f>IF(D59&gt;0,100*E59/D59,0)</f>
        <v>103.27672086044912</v>
      </c>
      <c r="G59" s="41"/>
      <c r="H59" s="125">
        <v>1670.298</v>
      </c>
      <c r="I59" s="126">
        <v>1277.928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2173</v>
      </c>
      <c r="D61" s="31">
        <v>3075</v>
      </c>
      <c r="E61" s="31">
        <v>2700</v>
      </c>
      <c r="F61" s="32"/>
      <c r="G61" s="32"/>
      <c r="H61" s="124">
        <v>0.958</v>
      </c>
      <c r="I61" s="124">
        <v>4.46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4188</v>
      </c>
      <c r="D62" s="31">
        <v>4000</v>
      </c>
      <c r="E62" s="31">
        <v>3325</v>
      </c>
      <c r="F62" s="32"/>
      <c r="G62" s="32"/>
      <c r="H62" s="124">
        <v>1.785</v>
      </c>
      <c r="I62" s="124">
        <v>3.419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9000</v>
      </c>
      <c r="D63" s="31">
        <v>8526</v>
      </c>
      <c r="E63" s="31">
        <v>7991.099999999999</v>
      </c>
      <c r="F63" s="32"/>
      <c r="G63" s="32"/>
      <c r="H63" s="124">
        <v>3.997</v>
      </c>
      <c r="I63" s="124">
        <v>12.56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15361</v>
      </c>
      <c r="D64" s="39">
        <v>15601</v>
      </c>
      <c r="E64" s="39">
        <v>14016.099999999999</v>
      </c>
      <c r="F64" s="40">
        <f>IF(D64&gt;0,100*E64/D64,0)</f>
        <v>89.84103583103645</v>
      </c>
      <c r="G64" s="41"/>
      <c r="H64" s="125">
        <v>6.74</v>
      </c>
      <c r="I64" s="126">
        <v>20.439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10261</v>
      </c>
      <c r="D66" s="39">
        <v>11460</v>
      </c>
      <c r="E66" s="39">
        <v>10261</v>
      </c>
      <c r="F66" s="40">
        <f>IF(D66&gt;0,100*E66/D66,0)</f>
        <v>89.53752181500873</v>
      </c>
      <c r="G66" s="41"/>
      <c r="H66" s="125">
        <v>2.108</v>
      </c>
      <c r="I66" s="126">
        <v>12.622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43028</v>
      </c>
      <c r="D68" s="31">
        <v>47000</v>
      </c>
      <c r="E68" s="31">
        <v>47000</v>
      </c>
      <c r="F68" s="32"/>
      <c r="G68" s="32"/>
      <c r="H68" s="124">
        <v>65.403</v>
      </c>
      <c r="I68" s="124">
        <v>97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493</v>
      </c>
      <c r="D69" s="31">
        <v>740</v>
      </c>
      <c r="E69" s="31">
        <v>750</v>
      </c>
      <c r="F69" s="32"/>
      <c r="G69" s="32"/>
      <c r="H69" s="124">
        <v>0.672</v>
      </c>
      <c r="I69" s="124">
        <v>1.3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43521</v>
      </c>
      <c r="D70" s="39">
        <v>47740</v>
      </c>
      <c r="E70" s="39">
        <v>47750</v>
      </c>
      <c r="F70" s="40">
        <f>IF(D70&gt;0,100*E70/D70,0)</f>
        <v>100.02094679514035</v>
      </c>
      <c r="G70" s="41"/>
      <c r="H70" s="125">
        <v>66.075</v>
      </c>
      <c r="I70" s="126">
        <v>98.3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4"/>
      <c r="I72" s="124"/>
      <c r="J72" s="124"/>
      <c r="K72" s="33"/>
    </row>
    <row r="73" spans="1:11" s="34" customFormat="1" ht="11.25" customHeight="1">
      <c r="A73" s="36" t="s">
        <v>57</v>
      </c>
      <c r="B73" s="30"/>
      <c r="C73" s="31">
        <v>2150</v>
      </c>
      <c r="D73" s="31">
        <v>2365</v>
      </c>
      <c r="E73" s="31">
        <v>2400</v>
      </c>
      <c r="F73" s="32"/>
      <c r="G73" s="32"/>
      <c r="H73" s="124">
        <v>7.8</v>
      </c>
      <c r="I73" s="124">
        <v>6.4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1659</v>
      </c>
      <c r="D74" s="31">
        <v>2020</v>
      </c>
      <c r="E74" s="31">
        <v>2020</v>
      </c>
      <c r="F74" s="32"/>
      <c r="G74" s="32"/>
      <c r="H74" s="124">
        <v>3.403</v>
      </c>
      <c r="I74" s="124">
        <v>2.828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16358</v>
      </c>
      <c r="D75" s="31">
        <v>16713</v>
      </c>
      <c r="E75" s="31">
        <v>16713</v>
      </c>
      <c r="F75" s="32"/>
      <c r="G75" s="32"/>
      <c r="H75" s="124">
        <v>16.598</v>
      </c>
      <c r="I75" s="124">
        <v>27.994275000000002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190</v>
      </c>
      <c r="D76" s="31">
        <v>120</v>
      </c>
      <c r="E76" s="31">
        <v>150</v>
      </c>
      <c r="F76" s="32"/>
      <c r="G76" s="32"/>
      <c r="H76" s="124">
        <v>0.637</v>
      </c>
      <c r="I76" s="124">
        <v>0.42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5069</v>
      </c>
      <c r="D77" s="31">
        <v>3077</v>
      </c>
      <c r="E77" s="31">
        <v>3000</v>
      </c>
      <c r="F77" s="32"/>
      <c r="G77" s="32"/>
      <c r="H77" s="124">
        <v>9.16</v>
      </c>
      <c r="I77" s="124">
        <v>9.23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11906</v>
      </c>
      <c r="D78" s="31">
        <v>11200</v>
      </c>
      <c r="E78" s="31">
        <v>11200</v>
      </c>
      <c r="F78" s="32"/>
      <c r="G78" s="32"/>
      <c r="H78" s="124">
        <v>23.276</v>
      </c>
      <c r="I78" s="124">
        <v>29.12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16237</v>
      </c>
      <c r="D79" s="31">
        <v>14500</v>
      </c>
      <c r="E79" s="31">
        <v>15000</v>
      </c>
      <c r="F79" s="32"/>
      <c r="G79" s="32"/>
      <c r="H79" s="124">
        <v>42.557</v>
      </c>
      <c r="I79" s="124">
        <v>40.6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53569</v>
      </c>
      <c r="D80" s="39">
        <v>49995</v>
      </c>
      <c r="E80" s="39">
        <v>50483</v>
      </c>
      <c r="F80" s="40">
        <f>IF(D80&gt;0,100*E80/D80,0)</f>
        <v>100.97609760976097</v>
      </c>
      <c r="G80" s="41"/>
      <c r="H80" s="125">
        <v>103.431</v>
      </c>
      <c r="I80" s="126">
        <v>116.592275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66</v>
      </c>
      <c r="D82" s="31"/>
      <c r="E82" s="31"/>
      <c r="F82" s="32"/>
      <c r="G82" s="32"/>
      <c r="H82" s="124">
        <v>0.098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81</v>
      </c>
      <c r="D83" s="31">
        <v>81</v>
      </c>
      <c r="E83" s="31">
        <v>80</v>
      </c>
      <c r="F83" s="32"/>
      <c r="G83" s="32"/>
      <c r="H83" s="124">
        <v>0.082</v>
      </c>
      <c r="I83" s="124">
        <v>0.082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147</v>
      </c>
      <c r="D84" s="39">
        <v>81</v>
      </c>
      <c r="E84" s="39">
        <v>80</v>
      </c>
      <c r="F84" s="40">
        <f>IF(D84&gt;0,100*E84/D84,0)</f>
        <v>98.76543209876543</v>
      </c>
      <c r="G84" s="41"/>
      <c r="H84" s="125">
        <v>0.18</v>
      </c>
      <c r="I84" s="126">
        <v>0.082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2407693</v>
      </c>
      <c r="D87" s="54">
        <v>2266706.9670252814</v>
      </c>
      <c r="E87" s="54">
        <v>2335891.1</v>
      </c>
      <c r="F87" s="55">
        <f>IF(D87&gt;0,100*E87/D87,0)</f>
        <v>103.05218689407889</v>
      </c>
      <c r="G87" s="41"/>
      <c r="H87" s="129">
        <v>6278.967</v>
      </c>
      <c r="I87" s="130">
        <v>5696.502275000001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A1">
      <selection activeCell="L6" sqref="L6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5" width="11.57421875" style="7" customWidth="1"/>
    <col min="16" max="16384" width="9.8515625" style="63" customWidth="1"/>
  </cols>
  <sheetData>
    <row r="1" spans="1:11" s="1" customFormat="1" ht="12.75" customHeight="1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3" t="s">
        <v>70</v>
      </c>
      <c r="K2" s="19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94" t="s">
        <v>3</v>
      </c>
      <c r="D4" s="195"/>
      <c r="E4" s="195"/>
      <c r="F4" s="196"/>
      <c r="G4" s="10"/>
      <c r="H4" s="197" t="s">
        <v>4</v>
      </c>
      <c r="I4" s="198"/>
      <c r="J4" s="198"/>
      <c r="K4" s="199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278</v>
      </c>
      <c r="D7" s="22" t="s">
        <v>7</v>
      </c>
      <c r="E7" s="22">
        <v>2</v>
      </c>
      <c r="F7" s="23" t="str">
        <f>CONCATENATE(D6,"=100")</f>
        <v>2015=100</v>
      </c>
      <c r="G7" s="24"/>
      <c r="H7" s="21" t="s">
        <v>278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124">
        <v>0.129</v>
      </c>
      <c r="I9" s="124">
        <v>0.379</v>
      </c>
      <c r="J9" s="124"/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124">
        <v>0.382</v>
      </c>
      <c r="I10" s="124">
        <v>0.381</v>
      </c>
      <c r="J10" s="124"/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124">
        <v>0.653</v>
      </c>
      <c r="I11" s="124">
        <v>0.635</v>
      </c>
      <c r="J11" s="124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124">
        <v>0.004</v>
      </c>
      <c r="I12" s="124">
        <v>0.008</v>
      </c>
      <c r="J12" s="124"/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125">
        <v>1.1680000000000001</v>
      </c>
      <c r="I13" s="126">
        <v>1.403</v>
      </c>
      <c r="J13" s="126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4"/>
      <c r="I14" s="124"/>
      <c r="J14" s="124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5"/>
      <c r="I15" s="126"/>
      <c r="J15" s="126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4"/>
      <c r="I16" s="124"/>
      <c r="J16" s="124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>
        <v>145</v>
      </c>
      <c r="F17" s="40">
        <f>IF(D17&gt;0,100*E17/D17,0)</f>
        <v>100.11737899606435</v>
      </c>
      <c r="G17" s="41"/>
      <c r="H17" s="125">
        <v>0.11</v>
      </c>
      <c r="I17" s="126">
        <v>0.203</v>
      </c>
      <c r="J17" s="126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4"/>
      <c r="I18" s="124"/>
      <c r="J18" s="124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14097</v>
      </c>
      <c r="E19" s="31">
        <v>14097</v>
      </c>
      <c r="F19" s="32"/>
      <c r="G19" s="32"/>
      <c r="H19" s="124">
        <v>62.454</v>
      </c>
      <c r="I19" s="124">
        <v>59.207</v>
      </c>
      <c r="J19" s="124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4"/>
      <c r="I20" s="124"/>
      <c r="J20" s="124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4"/>
      <c r="I21" s="124"/>
      <c r="J21" s="124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14097</v>
      </c>
      <c r="E22" s="39">
        <v>14097</v>
      </c>
      <c r="F22" s="40">
        <f>IF(D22&gt;0,100*E22/D22,0)</f>
        <v>100</v>
      </c>
      <c r="G22" s="41"/>
      <c r="H22" s="125">
        <v>62.454</v>
      </c>
      <c r="I22" s="126">
        <v>59.207</v>
      </c>
      <c r="J22" s="126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4"/>
      <c r="I23" s="124"/>
      <c r="J23" s="124"/>
      <c r="K23" s="33"/>
    </row>
    <row r="24" spans="1:11" s="43" customFormat="1" ht="11.25" customHeight="1">
      <c r="A24" s="37" t="s">
        <v>19</v>
      </c>
      <c r="B24" s="38"/>
      <c r="C24" s="39">
        <v>94510</v>
      </c>
      <c r="D24" s="39">
        <v>88500</v>
      </c>
      <c r="E24" s="39">
        <v>93000</v>
      </c>
      <c r="F24" s="40">
        <f>IF(D24&gt;0,100*E24/D24,0)</f>
        <v>105.08474576271186</v>
      </c>
      <c r="G24" s="41"/>
      <c r="H24" s="125">
        <v>349.672</v>
      </c>
      <c r="I24" s="126">
        <v>329.39</v>
      </c>
      <c r="J24" s="126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4"/>
      <c r="I25" s="124"/>
      <c r="J25" s="124"/>
      <c r="K25" s="33"/>
    </row>
    <row r="26" spans="1:11" s="43" customFormat="1" ht="11.25" customHeight="1">
      <c r="A26" s="37" t="s">
        <v>20</v>
      </c>
      <c r="B26" s="38"/>
      <c r="C26" s="39">
        <v>18058</v>
      </c>
      <c r="D26" s="39">
        <v>19000</v>
      </c>
      <c r="E26" s="39">
        <v>19000</v>
      </c>
      <c r="F26" s="40">
        <f>IF(D26&gt;0,100*E26/D26,0)</f>
        <v>100</v>
      </c>
      <c r="G26" s="41"/>
      <c r="H26" s="125">
        <v>67.787</v>
      </c>
      <c r="I26" s="126">
        <v>60</v>
      </c>
      <c r="J26" s="126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4"/>
      <c r="I27" s="124"/>
      <c r="J27" s="124"/>
      <c r="K27" s="33"/>
    </row>
    <row r="28" spans="1:11" s="34" customFormat="1" ht="11.25" customHeight="1">
      <c r="A28" s="36" t="s">
        <v>21</v>
      </c>
      <c r="B28" s="30"/>
      <c r="C28" s="31">
        <v>195931</v>
      </c>
      <c r="D28" s="31">
        <v>178368</v>
      </c>
      <c r="E28" s="31">
        <v>183500</v>
      </c>
      <c r="F28" s="32"/>
      <c r="G28" s="32"/>
      <c r="H28" s="124">
        <v>693.837</v>
      </c>
      <c r="I28" s="124">
        <v>592.017</v>
      </c>
      <c r="J28" s="124"/>
      <c r="K28" s="33"/>
    </row>
    <row r="29" spans="1:11" s="34" customFormat="1" ht="11.25" customHeight="1">
      <c r="A29" s="36" t="s">
        <v>22</v>
      </c>
      <c r="B29" s="30"/>
      <c r="C29" s="31">
        <v>106832</v>
      </c>
      <c r="D29" s="31">
        <v>104402</v>
      </c>
      <c r="E29" s="31">
        <v>131285</v>
      </c>
      <c r="F29" s="32"/>
      <c r="G29" s="32"/>
      <c r="H29" s="124">
        <v>185.42</v>
      </c>
      <c r="I29" s="124">
        <v>177.842</v>
      </c>
      <c r="J29" s="124"/>
      <c r="K29" s="33"/>
    </row>
    <row r="30" spans="1:11" s="34" customFormat="1" ht="11.25" customHeight="1">
      <c r="A30" s="36" t="s">
        <v>23</v>
      </c>
      <c r="B30" s="30"/>
      <c r="C30" s="31">
        <v>180476</v>
      </c>
      <c r="D30" s="31">
        <v>165362</v>
      </c>
      <c r="E30" s="31">
        <v>164313</v>
      </c>
      <c r="F30" s="32"/>
      <c r="G30" s="32"/>
      <c r="H30" s="124">
        <v>424.31</v>
      </c>
      <c r="I30" s="124">
        <v>382.24</v>
      </c>
      <c r="J30" s="124"/>
      <c r="K30" s="33"/>
    </row>
    <row r="31" spans="1:11" s="43" customFormat="1" ht="11.25" customHeight="1">
      <c r="A31" s="44" t="s">
        <v>24</v>
      </c>
      <c r="B31" s="38"/>
      <c r="C31" s="39">
        <v>483239</v>
      </c>
      <c r="D31" s="39">
        <v>448132</v>
      </c>
      <c r="E31" s="39">
        <v>479098</v>
      </c>
      <c r="F31" s="40">
        <f>IF(D31&gt;0,100*E31/D31,0)</f>
        <v>106.91001758410468</v>
      </c>
      <c r="G31" s="41"/>
      <c r="H31" s="125">
        <v>1303.567</v>
      </c>
      <c r="I31" s="126">
        <v>1152.0990000000002</v>
      </c>
      <c r="J31" s="126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4"/>
      <c r="I32" s="124"/>
      <c r="J32" s="124"/>
      <c r="K32" s="33"/>
    </row>
    <row r="33" spans="1:11" s="34" customFormat="1" ht="11.25" customHeight="1">
      <c r="A33" s="36" t="s">
        <v>25</v>
      </c>
      <c r="B33" s="30"/>
      <c r="C33" s="31">
        <v>39713</v>
      </c>
      <c r="D33" s="31">
        <v>37003</v>
      </c>
      <c r="E33" s="31">
        <v>35000</v>
      </c>
      <c r="F33" s="32"/>
      <c r="G33" s="32"/>
      <c r="H33" s="124">
        <v>116.294</v>
      </c>
      <c r="I33" s="124">
        <v>81.882</v>
      </c>
      <c r="J33" s="124"/>
      <c r="K33" s="33"/>
    </row>
    <row r="34" spans="1:11" s="34" customFormat="1" ht="11.25" customHeight="1">
      <c r="A34" s="36" t="s">
        <v>26</v>
      </c>
      <c r="B34" s="30"/>
      <c r="C34" s="31">
        <v>18164</v>
      </c>
      <c r="D34" s="31">
        <v>18151</v>
      </c>
      <c r="E34" s="31">
        <v>19796</v>
      </c>
      <c r="F34" s="32"/>
      <c r="G34" s="32"/>
      <c r="H34" s="124">
        <v>74.372</v>
      </c>
      <c r="I34" s="124">
        <v>60</v>
      </c>
      <c r="J34" s="124"/>
      <c r="K34" s="33"/>
    </row>
    <row r="35" spans="1:11" s="34" customFormat="1" ht="11.25" customHeight="1">
      <c r="A35" s="36" t="s">
        <v>27</v>
      </c>
      <c r="B35" s="30"/>
      <c r="C35" s="31">
        <v>109902</v>
      </c>
      <c r="D35" s="31">
        <v>100000</v>
      </c>
      <c r="E35" s="31">
        <v>100000</v>
      </c>
      <c r="F35" s="32"/>
      <c r="G35" s="32"/>
      <c r="H35" s="124">
        <v>341.397</v>
      </c>
      <c r="I35" s="124">
        <v>300</v>
      </c>
      <c r="J35" s="124"/>
      <c r="K35" s="33"/>
    </row>
    <row r="36" spans="1:11" s="34" customFormat="1" ht="11.25" customHeight="1">
      <c r="A36" s="36" t="s">
        <v>28</v>
      </c>
      <c r="B36" s="30"/>
      <c r="C36" s="31">
        <v>15853</v>
      </c>
      <c r="D36" s="31">
        <v>14961</v>
      </c>
      <c r="E36" s="31">
        <v>15121</v>
      </c>
      <c r="F36" s="32"/>
      <c r="G36" s="32"/>
      <c r="H36" s="124">
        <v>42.844</v>
      </c>
      <c r="I36" s="124">
        <v>38.898</v>
      </c>
      <c r="J36" s="124"/>
      <c r="K36" s="33"/>
    </row>
    <row r="37" spans="1:11" s="43" customFormat="1" ht="11.25" customHeight="1">
      <c r="A37" s="37" t="s">
        <v>29</v>
      </c>
      <c r="B37" s="38"/>
      <c r="C37" s="39">
        <v>183632</v>
      </c>
      <c r="D37" s="39">
        <v>170115</v>
      </c>
      <c r="E37" s="39">
        <v>169917</v>
      </c>
      <c r="F37" s="40">
        <f>IF(D37&gt;0,100*E37/D37,0)</f>
        <v>99.88360814742968</v>
      </c>
      <c r="G37" s="41"/>
      <c r="H37" s="125">
        <v>574.907</v>
      </c>
      <c r="I37" s="126">
        <v>480.78000000000003</v>
      </c>
      <c r="J37" s="126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4"/>
      <c r="I38" s="124"/>
      <c r="J38" s="124"/>
      <c r="K38" s="33"/>
    </row>
    <row r="39" spans="1:11" s="43" customFormat="1" ht="11.25" customHeight="1">
      <c r="A39" s="37" t="s">
        <v>30</v>
      </c>
      <c r="B39" s="38"/>
      <c r="C39" s="39">
        <v>23405</v>
      </c>
      <c r="D39" s="39">
        <v>23400</v>
      </c>
      <c r="E39" s="39">
        <v>19135</v>
      </c>
      <c r="F39" s="40">
        <f>IF(D39&gt;0,100*E39/D39,0)</f>
        <v>81.77350427350427</v>
      </c>
      <c r="G39" s="41"/>
      <c r="H39" s="125">
        <v>35.599000000000004</v>
      </c>
      <c r="I39" s="126">
        <v>32.04</v>
      </c>
      <c r="J39" s="126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4"/>
      <c r="I40" s="124"/>
      <c r="J40" s="124"/>
      <c r="K40" s="33"/>
    </row>
    <row r="41" spans="1:11" s="34" customFormat="1" ht="11.25" customHeight="1">
      <c r="A41" s="29" t="s">
        <v>31</v>
      </c>
      <c r="B41" s="30"/>
      <c r="C41" s="31">
        <v>51377</v>
      </c>
      <c r="D41" s="31">
        <v>48756</v>
      </c>
      <c r="E41" s="31">
        <v>58600</v>
      </c>
      <c r="F41" s="32"/>
      <c r="G41" s="32"/>
      <c r="H41" s="124">
        <v>82.838</v>
      </c>
      <c r="I41" s="124">
        <v>120.265</v>
      </c>
      <c r="J41" s="124"/>
      <c r="K41" s="33"/>
    </row>
    <row r="42" spans="1:11" s="34" customFormat="1" ht="11.25" customHeight="1">
      <c r="A42" s="36" t="s">
        <v>32</v>
      </c>
      <c r="B42" s="30"/>
      <c r="C42" s="31">
        <v>156674</v>
      </c>
      <c r="D42" s="31">
        <v>153598</v>
      </c>
      <c r="E42" s="31">
        <v>152000</v>
      </c>
      <c r="F42" s="32"/>
      <c r="G42" s="32"/>
      <c r="H42" s="124">
        <v>562.3520000000001</v>
      </c>
      <c r="I42" s="124">
        <v>499.051</v>
      </c>
      <c r="J42" s="124"/>
      <c r="K42" s="33"/>
    </row>
    <row r="43" spans="1:11" s="34" customFormat="1" ht="11.25" customHeight="1">
      <c r="A43" s="36" t="s">
        <v>33</v>
      </c>
      <c r="B43" s="30"/>
      <c r="C43" s="31">
        <v>21451</v>
      </c>
      <c r="D43" s="31">
        <v>18672</v>
      </c>
      <c r="E43" s="31">
        <v>19100</v>
      </c>
      <c r="F43" s="32"/>
      <c r="G43" s="32"/>
      <c r="H43" s="124">
        <v>61.097</v>
      </c>
      <c r="I43" s="124">
        <v>60.772</v>
      </c>
      <c r="J43" s="124"/>
      <c r="K43" s="33"/>
    </row>
    <row r="44" spans="1:11" s="34" customFormat="1" ht="11.25" customHeight="1">
      <c r="A44" s="36" t="s">
        <v>34</v>
      </c>
      <c r="B44" s="30"/>
      <c r="C44" s="31">
        <v>135205</v>
      </c>
      <c r="D44" s="31">
        <v>123407</v>
      </c>
      <c r="E44" s="31">
        <v>123000</v>
      </c>
      <c r="F44" s="32"/>
      <c r="G44" s="32"/>
      <c r="H44" s="124">
        <v>371.572</v>
      </c>
      <c r="I44" s="124">
        <v>378.837</v>
      </c>
      <c r="J44" s="124"/>
      <c r="K44" s="33"/>
    </row>
    <row r="45" spans="1:11" s="34" customFormat="1" ht="11.25" customHeight="1">
      <c r="A45" s="36" t="s">
        <v>35</v>
      </c>
      <c r="B45" s="30"/>
      <c r="C45" s="31">
        <v>41788</v>
      </c>
      <c r="D45" s="31">
        <v>36616</v>
      </c>
      <c r="E45" s="31">
        <v>38000</v>
      </c>
      <c r="F45" s="32"/>
      <c r="G45" s="32"/>
      <c r="H45" s="124">
        <v>80.521</v>
      </c>
      <c r="I45" s="124">
        <v>96.943</v>
      </c>
      <c r="J45" s="124"/>
      <c r="K45" s="33"/>
    </row>
    <row r="46" spans="1:11" s="34" customFormat="1" ht="11.25" customHeight="1">
      <c r="A46" s="36" t="s">
        <v>36</v>
      </c>
      <c r="B46" s="30"/>
      <c r="C46" s="31">
        <v>88402</v>
      </c>
      <c r="D46" s="31">
        <v>79448</v>
      </c>
      <c r="E46" s="31">
        <v>70000</v>
      </c>
      <c r="F46" s="32"/>
      <c r="G46" s="32"/>
      <c r="H46" s="124">
        <v>169.62</v>
      </c>
      <c r="I46" s="124">
        <v>194.208</v>
      </c>
      <c r="J46" s="124"/>
      <c r="K46" s="33"/>
    </row>
    <row r="47" spans="1:11" s="34" customFormat="1" ht="11.25" customHeight="1">
      <c r="A47" s="36" t="s">
        <v>37</v>
      </c>
      <c r="B47" s="30"/>
      <c r="C47" s="31">
        <v>104934</v>
      </c>
      <c r="D47" s="31">
        <v>99638</v>
      </c>
      <c r="E47" s="31">
        <v>100000</v>
      </c>
      <c r="F47" s="32"/>
      <c r="G47" s="32"/>
      <c r="H47" s="124">
        <v>278.953</v>
      </c>
      <c r="I47" s="124">
        <v>275.978</v>
      </c>
      <c r="J47" s="124"/>
      <c r="K47" s="33"/>
    </row>
    <row r="48" spans="1:11" s="34" customFormat="1" ht="11.25" customHeight="1">
      <c r="A48" s="36" t="s">
        <v>38</v>
      </c>
      <c r="B48" s="30"/>
      <c r="C48" s="31">
        <v>215942</v>
      </c>
      <c r="D48" s="31">
        <v>189563</v>
      </c>
      <c r="E48" s="31">
        <v>189500</v>
      </c>
      <c r="F48" s="32"/>
      <c r="G48" s="32"/>
      <c r="H48" s="124">
        <v>518.698</v>
      </c>
      <c r="I48" s="124">
        <v>531.01</v>
      </c>
      <c r="J48" s="124"/>
      <c r="K48" s="33"/>
    </row>
    <row r="49" spans="1:11" s="34" customFormat="1" ht="11.25" customHeight="1">
      <c r="A49" s="36" t="s">
        <v>39</v>
      </c>
      <c r="B49" s="30"/>
      <c r="C49" s="31">
        <v>67644</v>
      </c>
      <c r="D49" s="31">
        <v>54440</v>
      </c>
      <c r="E49" s="31">
        <v>53900</v>
      </c>
      <c r="F49" s="32"/>
      <c r="G49" s="32"/>
      <c r="H49" s="124">
        <v>130.827</v>
      </c>
      <c r="I49" s="124">
        <v>142.665</v>
      </c>
      <c r="J49" s="124"/>
      <c r="K49" s="33"/>
    </row>
    <row r="50" spans="1:11" s="43" customFormat="1" ht="11.25" customHeight="1">
      <c r="A50" s="44" t="s">
        <v>40</v>
      </c>
      <c r="B50" s="38"/>
      <c r="C50" s="39">
        <v>883417</v>
      </c>
      <c r="D50" s="39">
        <v>804138</v>
      </c>
      <c r="E50" s="39">
        <v>804100</v>
      </c>
      <c r="F50" s="40">
        <f>IF(D50&gt;0,100*E50/D50,0)</f>
        <v>99.99527444294387</v>
      </c>
      <c r="G50" s="41"/>
      <c r="H50" s="125">
        <v>2256.478</v>
      </c>
      <c r="I50" s="126">
        <v>2299.7290000000003</v>
      </c>
      <c r="J50" s="126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4"/>
      <c r="I51" s="124"/>
      <c r="J51" s="124"/>
      <c r="K51" s="33"/>
    </row>
    <row r="52" spans="1:11" s="43" customFormat="1" ht="11.25" customHeight="1">
      <c r="A52" s="37" t="s">
        <v>41</v>
      </c>
      <c r="B52" s="38"/>
      <c r="C52" s="39">
        <v>38820</v>
      </c>
      <c r="D52" s="39">
        <v>38820</v>
      </c>
      <c r="E52" s="39">
        <v>38820</v>
      </c>
      <c r="F52" s="40">
        <f>IF(D52&gt;0,100*E52/D52,0)</f>
        <v>100</v>
      </c>
      <c r="G52" s="41"/>
      <c r="H52" s="125">
        <v>62.241</v>
      </c>
      <c r="I52" s="126">
        <v>62.241</v>
      </c>
      <c r="J52" s="126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4"/>
      <c r="I53" s="124"/>
      <c r="J53" s="124"/>
      <c r="K53" s="33"/>
    </row>
    <row r="54" spans="1:11" s="34" customFormat="1" ht="11.25" customHeight="1">
      <c r="A54" s="36" t="s">
        <v>42</v>
      </c>
      <c r="B54" s="30"/>
      <c r="C54" s="31">
        <v>161410</v>
      </c>
      <c r="D54" s="31">
        <v>154614</v>
      </c>
      <c r="E54" s="31">
        <v>156000</v>
      </c>
      <c r="F54" s="32"/>
      <c r="G54" s="32"/>
      <c r="H54" s="124">
        <v>278.109</v>
      </c>
      <c r="I54" s="124">
        <v>307.702</v>
      </c>
      <c r="J54" s="124"/>
      <c r="K54" s="33"/>
    </row>
    <row r="55" spans="1:11" s="34" customFormat="1" ht="11.25" customHeight="1">
      <c r="A55" s="36" t="s">
        <v>43</v>
      </c>
      <c r="B55" s="30"/>
      <c r="C55" s="31">
        <v>151069</v>
      </c>
      <c r="D55" s="31">
        <v>130826</v>
      </c>
      <c r="E55" s="31">
        <v>151200</v>
      </c>
      <c r="F55" s="32"/>
      <c r="G55" s="32"/>
      <c r="H55" s="124">
        <v>314.796</v>
      </c>
      <c r="I55" s="124">
        <v>334.008</v>
      </c>
      <c r="J55" s="124"/>
      <c r="K55" s="33"/>
    </row>
    <row r="56" spans="1:11" s="34" customFormat="1" ht="11.25" customHeight="1">
      <c r="A56" s="36" t="s">
        <v>44</v>
      </c>
      <c r="B56" s="30"/>
      <c r="C56" s="31">
        <v>284017</v>
      </c>
      <c r="D56" s="31">
        <v>260450</v>
      </c>
      <c r="E56" s="31">
        <v>271000</v>
      </c>
      <c r="F56" s="32"/>
      <c r="G56" s="32"/>
      <c r="H56" s="124">
        <v>957.043</v>
      </c>
      <c r="I56" s="124">
        <v>527.47</v>
      </c>
      <c r="J56" s="124"/>
      <c r="K56" s="33"/>
    </row>
    <row r="57" spans="1:11" s="34" customFormat="1" ht="11.25" customHeight="1">
      <c r="A57" s="36" t="s">
        <v>45</v>
      </c>
      <c r="B57" s="30"/>
      <c r="C57" s="31">
        <v>99624</v>
      </c>
      <c r="D57" s="31">
        <v>89959</v>
      </c>
      <c r="E57" s="31">
        <v>89959</v>
      </c>
      <c r="F57" s="32"/>
      <c r="G57" s="32"/>
      <c r="H57" s="124">
        <v>172.613</v>
      </c>
      <c r="I57" s="124">
        <v>155.533</v>
      </c>
      <c r="J57" s="124"/>
      <c r="K57" s="33"/>
    </row>
    <row r="58" spans="1:11" s="34" customFormat="1" ht="11.25" customHeight="1">
      <c r="A58" s="36" t="s">
        <v>46</v>
      </c>
      <c r="B58" s="30"/>
      <c r="C58" s="31">
        <v>151673</v>
      </c>
      <c r="D58" s="31">
        <v>149374</v>
      </c>
      <c r="E58" s="31">
        <v>145528</v>
      </c>
      <c r="F58" s="32"/>
      <c r="G58" s="32"/>
      <c r="H58" s="124">
        <v>283.83700000000005</v>
      </c>
      <c r="I58" s="124">
        <v>234.352</v>
      </c>
      <c r="J58" s="124"/>
      <c r="K58" s="33"/>
    </row>
    <row r="59" spans="1:11" s="43" customFormat="1" ht="11.25" customHeight="1">
      <c r="A59" s="37" t="s">
        <v>47</v>
      </c>
      <c r="B59" s="38"/>
      <c r="C59" s="39">
        <v>847793</v>
      </c>
      <c r="D59" s="39">
        <v>785223</v>
      </c>
      <c r="E59" s="39">
        <v>813687</v>
      </c>
      <c r="F59" s="40">
        <f>IF(D59&gt;0,100*E59/D59,0)</f>
        <v>103.62495749615077</v>
      </c>
      <c r="G59" s="41"/>
      <c r="H59" s="125">
        <v>2006.398</v>
      </c>
      <c r="I59" s="126">
        <v>1559.065</v>
      </c>
      <c r="J59" s="126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4"/>
      <c r="I60" s="124"/>
      <c r="J60" s="124"/>
      <c r="K60" s="33"/>
    </row>
    <row r="61" spans="1:11" s="34" customFormat="1" ht="11.25" customHeight="1">
      <c r="A61" s="36" t="s">
        <v>48</v>
      </c>
      <c r="B61" s="30"/>
      <c r="C61" s="31">
        <v>4005</v>
      </c>
      <c r="D61" s="31">
        <v>4100</v>
      </c>
      <c r="E61" s="31">
        <v>3600</v>
      </c>
      <c r="F61" s="32"/>
      <c r="G61" s="32"/>
      <c r="H61" s="124">
        <v>3.9000000000000004</v>
      </c>
      <c r="I61" s="124">
        <v>5.94</v>
      </c>
      <c r="J61" s="124"/>
      <c r="K61" s="33"/>
    </row>
    <row r="62" spans="1:11" s="34" customFormat="1" ht="11.25" customHeight="1">
      <c r="A62" s="36" t="s">
        <v>49</v>
      </c>
      <c r="B62" s="30"/>
      <c r="C62" s="31">
        <v>4613</v>
      </c>
      <c r="D62" s="31">
        <v>4450</v>
      </c>
      <c r="E62" s="31">
        <v>3625</v>
      </c>
      <c r="F62" s="32"/>
      <c r="G62" s="32"/>
      <c r="H62" s="124">
        <v>1.9929999999999999</v>
      </c>
      <c r="I62" s="124">
        <v>3.839</v>
      </c>
      <c r="J62" s="124"/>
      <c r="K62" s="33"/>
    </row>
    <row r="63" spans="1:11" s="34" customFormat="1" ht="11.25" customHeight="1">
      <c r="A63" s="36" t="s">
        <v>50</v>
      </c>
      <c r="B63" s="30"/>
      <c r="C63" s="31">
        <v>11250</v>
      </c>
      <c r="D63" s="31">
        <v>10658</v>
      </c>
      <c r="E63" s="31">
        <v>9989.849999999999</v>
      </c>
      <c r="F63" s="32"/>
      <c r="G63" s="32"/>
      <c r="H63" s="124">
        <v>4.92</v>
      </c>
      <c r="I63" s="124">
        <v>15.7</v>
      </c>
      <c r="J63" s="124"/>
      <c r="K63" s="33"/>
    </row>
    <row r="64" spans="1:11" s="43" customFormat="1" ht="11.25" customHeight="1">
      <c r="A64" s="37" t="s">
        <v>51</v>
      </c>
      <c r="B64" s="38"/>
      <c r="C64" s="39">
        <v>19868</v>
      </c>
      <c r="D64" s="39">
        <v>19208</v>
      </c>
      <c r="E64" s="39">
        <v>17214.85</v>
      </c>
      <c r="F64" s="40">
        <f>IF(D64&gt;0,100*E64/D64,0)</f>
        <v>89.62333402748854</v>
      </c>
      <c r="G64" s="41"/>
      <c r="H64" s="125">
        <v>10.813</v>
      </c>
      <c r="I64" s="126">
        <v>25.479</v>
      </c>
      <c r="J64" s="126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4"/>
      <c r="I65" s="124"/>
      <c r="J65" s="124"/>
      <c r="K65" s="33"/>
    </row>
    <row r="66" spans="1:11" s="43" customFormat="1" ht="11.25" customHeight="1">
      <c r="A66" s="37" t="s">
        <v>52</v>
      </c>
      <c r="B66" s="38"/>
      <c r="C66" s="39">
        <v>20346</v>
      </c>
      <c r="D66" s="39">
        <v>19560</v>
      </c>
      <c r="E66" s="39">
        <v>20346</v>
      </c>
      <c r="F66" s="40">
        <f>IF(D66&gt;0,100*E66/D66,0)</f>
        <v>104.01840490797547</v>
      </c>
      <c r="G66" s="41"/>
      <c r="H66" s="125">
        <v>5.683</v>
      </c>
      <c r="I66" s="126">
        <v>18.523</v>
      </c>
      <c r="J66" s="126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4"/>
      <c r="I67" s="124"/>
      <c r="J67" s="124"/>
      <c r="K67" s="33"/>
    </row>
    <row r="68" spans="1:11" s="34" customFormat="1" ht="11.25" customHeight="1">
      <c r="A68" s="36" t="s">
        <v>53</v>
      </c>
      <c r="B68" s="30"/>
      <c r="C68" s="31">
        <v>43028</v>
      </c>
      <c r="D68" s="31">
        <v>47000</v>
      </c>
      <c r="E68" s="31">
        <v>47000</v>
      </c>
      <c r="F68" s="32"/>
      <c r="G68" s="32"/>
      <c r="H68" s="124">
        <v>65.403</v>
      </c>
      <c r="I68" s="124">
        <v>97</v>
      </c>
      <c r="J68" s="124"/>
      <c r="K68" s="33"/>
    </row>
    <row r="69" spans="1:11" s="34" customFormat="1" ht="11.25" customHeight="1">
      <c r="A69" s="36" t="s">
        <v>54</v>
      </c>
      <c r="B69" s="30"/>
      <c r="C69" s="31">
        <v>493</v>
      </c>
      <c r="D69" s="31">
        <v>740</v>
      </c>
      <c r="E69" s="31">
        <v>750</v>
      </c>
      <c r="F69" s="32"/>
      <c r="G69" s="32"/>
      <c r="H69" s="124">
        <v>0.672</v>
      </c>
      <c r="I69" s="124">
        <v>1.3</v>
      </c>
      <c r="J69" s="124"/>
      <c r="K69" s="33"/>
    </row>
    <row r="70" spans="1:11" s="43" customFormat="1" ht="11.25" customHeight="1">
      <c r="A70" s="37" t="s">
        <v>55</v>
      </c>
      <c r="B70" s="38"/>
      <c r="C70" s="39">
        <v>43521</v>
      </c>
      <c r="D70" s="39">
        <v>47740</v>
      </c>
      <c r="E70" s="39">
        <v>47750</v>
      </c>
      <c r="F70" s="40">
        <f>IF(D70&gt;0,100*E70/D70,0)</f>
        <v>100.02094679514035</v>
      </c>
      <c r="G70" s="41"/>
      <c r="H70" s="125">
        <v>66.075</v>
      </c>
      <c r="I70" s="126">
        <v>98.3</v>
      </c>
      <c r="J70" s="126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4"/>
      <c r="I71" s="124"/>
      <c r="J71" s="124"/>
      <c r="K71" s="33"/>
    </row>
    <row r="72" spans="1:11" s="34" customFormat="1" ht="11.25" customHeight="1">
      <c r="A72" s="36" t="s">
        <v>56</v>
      </c>
      <c r="B72" s="30"/>
      <c r="C72" s="31">
        <v>10760</v>
      </c>
      <c r="D72" s="31">
        <v>11130</v>
      </c>
      <c r="E72" s="31">
        <v>11359</v>
      </c>
      <c r="F72" s="32"/>
      <c r="G72" s="32"/>
      <c r="H72" s="124">
        <v>3.954</v>
      </c>
      <c r="I72" s="124">
        <v>18.368</v>
      </c>
      <c r="J72" s="124"/>
      <c r="K72" s="33"/>
    </row>
    <row r="73" spans="1:11" s="34" customFormat="1" ht="11.25" customHeight="1">
      <c r="A73" s="36" t="s">
        <v>57</v>
      </c>
      <c r="B73" s="30"/>
      <c r="C73" s="31">
        <v>8163</v>
      </c>
      <c r="D73" s="31">
        <v>9028</v>
      </c>
      <c r="E73" s="31">
        <v>9000</v>
      </c>
      <c r="F73" s="32"/>
      <c r="G73" s="32"/>
      <c r="H73" s="124">
        <v>29.7</v>
      </c>
      <c r="I73" s="124">
        <v>24.22</v>
      </c>
      <c r="J73" s="124"/>
      <c r="K73" s="33"/>
    </row>
    <row r="74" spans="1:11" s="34" customFormat="1" ht="11.25" customHeight="1">
      <c r="A74" s="36" t="s">
        <v>58</v>
      </c>
      <c r="B74" s="30"/>
      <c r="C74" s="31">
        <v>8296</v>
      </c>
      <c r="D74" s="31">
        <v>10095</v>
      </c>
      <c r="E74" s="31">
        <v>10100</v>
      </c>
      <c r="F74" s="32"/>
      <c r="G74" s="32"/>
      <c r="H74" s="124">
        <v>17.503</v>
      </c>
      <c r="I74" s="124">
        <v>14.94</v>
      </c>
      <c r="J74" s="124"/>
      <c r="K74" s="33"/>
    </row>
    <row r="75" spans="1:11" s="34" customFormat="1" ht="11.25" customHeight="1">
      <c r="A75" s="36" t="s">
        <v>59</v>
      </c>
      <c r="B75" s="30"/>
      <c r="C75" s="31">
        <v>52855</v>
      </c>
      <c r="D75" s="31">
        <v>54000</v>
      </c>
      <c r="E75" s="31">
        <v>54000</v>
      </c>
      <c r="F75" s="32"/>
      <c r="G75" s="32"/>
      <c r="H75" s="124">
        <v>41.126999999999995</v>
      </c>
      <c r="I75" s="124">
        <v>62.335602</v>
      </c>
      <c r="J75" s="124"/>
      <c r="K75" s="33"/>
    </row>
    <row r="76" spans="1:11" s="34" customFormat="1" ht="11.25" customHeight="1">
      <c r="A76" s="36" t="s">
        <v>60</v>
      </c>
      <c r="B76" s="30"/>
      <c r="C76" s="31">
        <v>980</v>
      </c>
      <c r="D76" s="31">
        <v>1303</v>
      </c>
      <c r="E76" s="31">
        <v>1250</v>
      </c>
      <c r="F76" s="32"/>
      <c r="G76" s="32"/>
      <c r="H76" s="124">
        <v>2.262</v>
      </c>
      <c r="I76" s="124">
        <v>3.378</v>
      </c>
      <c r="J76" s="124"/>
      <c r="K76" s="33"/>
    </row>
    <row r="77" spans="1:11" s="34" customFormat="1" ht="11.25" customHeight="1">
      <c r="A77" s="36" t="s">
        <v>61</v>
      </c>
      <c r="B77" s="30"/>
      <c r="C77" s="31">
        <v>8377</v>
      </c>
      <c r="D77" s="31">
        <v>8107</v>
      </c>
      <c r="E77" s="31">
        <v>7800</v>
      </c>
      <c r="F77" s="32"/>
      <c r="G77" s="32"/>
      <c r="H77" s="124">
        <v>15.02</v>
      </c>
      <c r="I77" s="124">
        <v>24.32</v>
      </c>
      <c r="J77" s="124"/>
      <c r="K77" s="33"/>
    </row>
    <row r="78" spans="1:11" s="34" customFormat="1" ht="11.25" customHeight="1">
      <c r="A78" s="36" t="s">
        <v>62</v>
      </c>
      <c r="B78" s="30"/>
      <c r="C78" s="31">
        <v>13378</v>
      </c>
      <c r="D78" s="31">
        <v>13450</v>
      </c>
      <c r="E78" s="31">
        <v>13450</v>
      </c>
      <c r="F78" s="32"/>
      <c r="G78" s="32"/>
      <c r="H78" s="124">
        <v>26.153</v>
      </c>
      <c r="I78" s="124">
        <v>34.857</v>
      </c>
      <c r="J78" s="124"/>
      <c r="K78" s="33"/>
    </row>
    <row r="79" spans="1:11" s="34" customFormat="1" ht="11.25" customHeight="1">
      <c r="A79" s="36" t="s">
        <v>63</v>
      </c>
      <c r="B79" s="30"/>
      <c r="C79" s="31">
        <v>17087</v>
      </c>
      <c r="D79" s="31">
        <v>15000</v>
      </c>
      <c r="E79" s="31">
        <v>15800</v>
      </c>
      <c r="F79" s="32"/>
      <c r="G79" s="32"/>
      <c r="H79" s="124">
        <v>44.342</v>
      </c>
      <c r="I79" s="124">
        <v>41.8</v>
      </c>
      <c r="J79" s="124"/>
      <c r="K79" s="33"/>
    </row>
    <row r="80" spans="1:11" s="43" customFormat="1" ht="11.25" customHeight="1">
      <c r="A80" s="44" t="s">
        <v>64</v>
      </c>
      <c r="B80" s="38"/>
      <c r="C80" s="39">
        <v>119896</v>
      </c>
      <c r="D80" s="39">
        <v>122113</v>
      </c>
      <c r="E80" s="39">
        <v>122759</v>
      </c>
      <c r="F80" s="40">
        <f>IF(D80&gt;0,100*E80/D80,0)</f>
        <v>100.52901820444998</v>
      </c>
      <c r="G80" s="41"/>
      <c r="H80" s="125">
        <v>180.06099999999998</v>
      </c>
      <c r="I80" s="126">
        <v>224.21860199999998</v>
      </c>
      <c r="J80" s="126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4"/>
      <c r="I81" s="124"/>
      <c r="J81" s="124"/>
      <c r="K81" s="33"/>
    </row>
    <row r="82" spans="1:11" s="34" customFormat="1" ht="11.25" customHeight="1">
      <c r="A82" s="36" t="s">
        <v>65</v>
      </c>
      <c r="B82" s="30"/>
      <c r="C82" s="31">
        <v>130</v>
      </c>
      <c r="D82" s="31"/>
      <c r="E82" s="31"/>
      <c r="F82" s="32"/>
      <c r="G82" s="32"/>
      <c r="H82" s="124">
        <v>0.194</v>
      </c>
      <c r="I82" s="124"/>
      <c r="J82" s="124"/>
      <c r="K82" s="33"/>
    </row>
    <row r="83" spans="1:11" s="34" customFormat="1" ht="11.25" customHeight="1">
      <c r="A83" s="36" t="s">
        <v>66</v>
      </c>
      <c r="B83" s="30"/>
      <c r="C83" s="31">
        <v>81</v>
      </c>
      <c r="D83" s="31">
        <v>81</v>
      </c>
      <c r="E83" s="31">
        <v>80</v>
      </c>
      <c r="F83" s="32"/>
      <c r="G83" s="32"/>
      <c r="H83" s="124">
        <v>0.082</v>
      </c>
      <c r="I83" s="124">
        <v>0.082</v>
      </c>
      <c r="J83" s="124"/>
      <c r="K83" s="33"/>
    </row>
    <row r="84" spans="1:11" s="43" customFormat="1" ht="11.25" customHeight="1">
      <c r="A84" s="37" t="s">
        <v>67</v>
      </c>
      <c r="B84" s="38"/>
      <c r="C84" s="39">
        <v>211</v>
      </c>
      <c r="D84" s="39">
        <v>81</v>
      </c>
      <c r="E84" s="39">
        <v>80</v>
      </c>
      <c r="F84" s="40">
        <f>IF(D84&gt;0,100*E84/D84,0)</f>
        <v>98.76543209876543</v>
      </c>
      <c r="G84" s="41"/>
      <c r="H84" s="125">
        <v>0.276</v>
      </c>
      <c r="I84" s="126">
        <v>0.082</v>
      </c>
      <c r="J84" s="126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24"/>
      <c r="I85" s="124"/>
      <c r="J85" s="124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27"/>
      <c r="I86" s="128"/>
      <c r="J86" s="128"/>
      <c r="K86" s="51"/>
    </row>
    <row r="87" spans="1:11" s="43" customFormat="1" ht="11.25" customHeight="1">
      <c r="A87" s="52" t="s">
        <v>68</v>
      </c>
      <c r="B87" s="53"/>
      <c r="C87" s="54">
        <v>2792226</v>
      </c>
      <c r="D87" s="54">
        <v>2600922.7970252815</v>
      </c>
      <c r="E87" s="54">
        <v>2659767.85</v>
      </c>
      <c r="F87" s="55">
        <f>IF(D87&gt;0,100*E87/D87,0)</f>
        <v>102.2624682686476</v>
      </c>
      <c r="G87" s="41"/>
      <c r="H87" s="129">
        <v>6983.289</v>
      </c>
      <c r="I87" s="130">
        <v>6402.759602000002</v>
      </c>
      <c r="J87" s="130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/>
  <pageMargins left="0.7874015748031497" right="0.5905511811023622" top="0.2755905511811024" bottom="0.3937007874015748" header="0.1968503937007874" footer="0.1968503937007874"/>
  <pageSetup firstPageNumber="9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2016-04-04T10:15:06Z</cp:lastPrinted>
  <dcterms:created xsi:type="dcterms:W3CDTF">2016-03-31T08:19:48Z</dcterms:created>
  <dcterms:modified xsi:type="dcterms:W3CDTF">2016-04-04T10:22:54Z</dcterms:modified>
  <cp:category/>
  <cp:version/>
  <cp:contentType/>
  <cp:contentStatus/>
</cp:coreProperties>
</file>