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OVINO" sheetId="1" r:id="rId1"/>
    <sheet name="CAPRINO" sheetId="2" r:id="rId2"/>
  </sheets>
  <externalReferences>
    <externalReference r:id="rId5"/>
    <externalReference r:id="rId6"/>
  </externalReferences>
  <definedNames>
    <definedName name="_xlnm.Print_Area" localSheetId="1">'CAPRINO'!$A$5:$I$89</definedName>
    <definedName name="_xlnm.Print_Area" localSheetId="0">'OVINO'!$A$5:$J$89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ITEMS">'[2]Dictionary'!$A$9:$A$45</definedName>
    <definedName name="LANGUAGE">#REF!</definedName>
    <definedName name="LANGUAGES">'[2]Dictionary'!$B$1:$X$1</definedName>
    <definedName name="lg">'[1]Textes'!$B$1</definedName>
    <definedName name="libliv">'[1]Textes'!$A$4:$W$13</definedName>
    <definedName name="NUTS">'[2]Regions'!$A$2:$B$402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SG">'[1]Textes'!$G$123:$H$151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<sst xmlns="http://schemas.openxmlformats.org/spreadsheetml/2006/main" count="163" uniqueCount="83">
  <si>
    <t>Secretaría General Técnica</t>
  </si>
  <si>
    <t>Subidrección General de Estadística</t>
  </si>
  <si>
    <t>EFECTIVOS GANADEROS</t>
  </si>
  <si>
    <t>GANADO OVINO: Análisis provincial del número de animales según tipos, 2013 (Noviembre)</t>
  </si>
  <si>
    <t>Hembras para vida</t>
  </si>
  <si>
    <t>Provincias y</t>
  </si>
  <si>
    <t>Total</t>
  </si>
  <si>
    <t>Corderos</t>
  </si>
  <si>
    <t>Sementales</t>
  </si>
  <si>
    <t>Nunca han parido</t>
  </si>
  <si>
    <t>Que ya han parido</t>
  </si>
  <si>
    <t>Comunidades Autónomas</t>
  </si>
  <si>
    <t>No</t>
  </si>
  <si>
    <t>Cubiertas por 1ª vez</t>
  </si>
  <si>
    <t>cubiertas</t>
  </si>
  <si>
    <t>Ordeño</t>
  </si>
  <si>
    <t>No ordeño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</si>
  <si>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</si>
  <si>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</si>
  <si>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</si>
  <si>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</si>
  <si>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</si>
  <si>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</si>
  <si>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</si>
  <si>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</si>
  <si>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</si>
  <si>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</si>
  <si>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</si>
  <si>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</si>
  <si>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</si>
  <si>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</si>
  <si>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</si>
  <si>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</si>
  <si>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</si>
  <si>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</si>
  <si>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</si>
  <si>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</si>
  <si>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</si>
  <si>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</si>
  <si>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</si>
  <si>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</si>
  <si>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</si>
  <si>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</si>
  <si>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</si>
  <si>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</si>
  <si>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</si>
  <si>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</si>
  <si>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</si>
  <si>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</si>
  <si>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</si>
  <si>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</si>
  <si>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</si>
  <si>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</si>
  <si>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</si>
  <si>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</si>
  <si>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</si>
  <si>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</si>
  <si>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</si>
  <si>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</si>
  <si>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</si>
  <si>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</si>
  <si>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</si>
  <si>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</si>
  <si>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</si>
  <si>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</si>
  <si>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</si>
  <si>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</si>
  <si>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</si>
  <si>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</si>
  <si>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</si>
  <si>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</si>
  <si>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</si>
  <si>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</si>
  <si>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</si>
  <si>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</si>
  <si>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</si>
  <si>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</si>
  <si>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</si>
  <si>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t xml:space="preserve"> GANADO CAPRINO: Análisis provincial del número de animales según tipos, 2013 (Noviembre)</t>
  </si>
  <si>
    <t>Chivos</t>
  </si>
  <si>
    <t>Cubiertas</t>
  </si>
  <si>
    <t>1ª vez</t>
  </si>
  <si>
    <t>ordeño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</si>
</sst>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</numFmts>
  <fonts count="31"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4" fontId="1" fillId="0" borderId="0" applyFon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5" fillId="24" borderId="10" xfId="52" applyFont="1" applyFill="1" applyBorder="1" applyAlignment="1">
      <alignment horizontal="center"/>
      <protection/>
    </xf>
    <xf numFmtId="0" fontId="5" fillId="24" borderId="0" xfId="52" applyFont="1" applyFill="1" applyBorder="1" applyAlignment="1">
      <alignment horizontal="center"/>
      <protection/>
    </xf>
    <xf numFmtId="0" fontId="5" fillId="24" borderId="11" xfId="52" applyFont="1" applyFill="1" applyBorder="1" applyAlignment="1">
      <alignment horizontal="center"/>
      <protection/>
    </xf>
    <xf numFmtId="0" fontId="5" fillId="24" borderId="12" xfId="52" applyFont="1" applyFill="1" applyBorder="1" applyAlignment="1">
      <alignment horizontal="center"/>
      <protection/>
    </xf>
    <xf numFmtId="0" fontId="5" fillId="24" borderId="13" xfId="52" applyFont="1" applyFill="1" applyBorder="1">
      <alignment/>
      <protection/>
    </xf>
    <xf numFmtId="0" fontId="5" fillId="24" borderId="14" xfId="52" applyFont="1" applyFill="1" applyBorder="1" applyAlignment="1">
      <alignment horizontal="center"/>
      <protection/>
    </xf>
    <xf numFmtId="0" fontId="5" fillId="24" borderId="15" xfId="52" applyFont="1" applyFill="1" applyBorder="1" applyAlignment="1">
      <alignment horizontal="center"/>
      <protection/>
    </xf>
    <xf numFmtId="0" fontId="5" fillId="24" borderId="15" xfId="52" applyFont="1" applyFill="1" applyBorder="1">
      <alignment/>
      <protection/>
    </xf>
    <xf numFmtId="0" fontId="5" fillId="24" borderId="16" xfId="52" applyFont="1" applyFill="1" applyBorder="1" applyAlignment="1">
      <alignment horizontal="center"/>
      <protection/>
    </xf>
    <xf numFmtId="0" fontId="5" fillId="24" borderId="17" xfId="52" applyFont="1" applyFill="1" applyBorder="1" applyAlignment="1">
      <alignment horizontal="center"/>
      <protection/>
    </xf>
    <xf numFmtId="0" fontId="5" fillId="24" borderId="18" xfId="52" applyFont="1" applyFill="1" applyBorder="1">
      <alignment/>
      <protection/>
    </xf>
    <xf numFmtId="0" fontId="5" fillId="24" borderId="18" xfId="52" applyFont="1" applyFill="1" applyBorder="1" applyAlignment="1">
      <alignment horizontal="center"/>
      <protection/>
    </xf>
    <xf numFmtId="0" fontId="5" fillId="24" borderId="19" xfId="52" applyFont="1" applyFill="1" applyBorder="1" applyAlignment="1">
      <alignment horizontal="center"/>
      <protection/>
    </xf>
    <xf numFmtId="0" fontId="1" fillId="24" borderId="12" xfId="52" applyFont="1" applyFill="1" applyBorder="1">
      <alignment/>
      <protection/>
    </xf>
    <xf numFmtId="3" fontId="7" fillId="0" borderId="13" xfId="52" applyNumberFormat="1" applyFont="1" applyFill="1" applyBorder="1">
      <alignment/>
      <protection/>
    </xf>
    <xf numFmtId="3" fontId="7" fillId="0" borderId="20" xfId="52" applyNumberFormat="1" applyFont="1" applyFill="1" applyBorder="1">
      <alignment/>
      <protection/>
    </xf>
    <xf numFmtId="0" fontId="1" fillId="24" borderId="14" xfId="52" applyFont="1" applyFill="1" applyBorder="1">
      <alignment/>
      <protection/>
    </xf>
    <xf numFmtId="3" fontId="7" fillId="0" borderId="15" xfId="52" applyNumberFormat="1" applyFont="1" applyFill="1" applyBorder="1">
      <alignment/>
      <protection/>
    </xf>
    <xf numFmtId="3" fontId="7" fillId="0" borderId="16" xfId="52" applyNumberFormat="1" applyFont="1" applyFill="1" applyBorder="1">
      <alignment/>
      <protection/>
    </xf>
    <xf numFmtId="0" fontId="5" fillId="24" borderId="17" xfId="52" applyFont="1" applyFill="1" applyBorder="1">
      <alignment/>
      <protection/>
    </xf>
    <xf numFmtId="3" fontId="8" fillId="0" borderId="18" xfId="52" applyNumberFormat="1" applyFont="1" applyFill="1" applyBorder="1">
      <alignment/>
      <protection/>
    </xf>
    <xf numFmtId="3" fontId="8" fillId="0" borderId="19" xfId="52" applyNumberFormat="1" applyFont="1" applyFill="1" applyBorder="1">
      <alignment/>
      <protection/>
    </xf>
    <xf numFmtId="3" fontId="9" fillId="0" borderId="15" xfId="52" applyNumberFormat="1" applyFont="1" applyFill="1" applyBorder="1">
      <alignment/>
      <protection/>
    </xf>
    <xf numFmtId="3" fontId="9" fillId="0" borderId="16" xfId="52" applyNumberFormat="1" applyFont="1" applyFill="1" applyBorder="1">
      <alignment/>
      <protection/>
    </xf>
    <xf numFmtId="0" fontId="5" fillId="0" borderId="0" xfId="52" applyFont="1">
      <alignment/>
      <protection/>
    </xf>
    <xf numFmtId="164" fontId="10" fillId="0" borderId="13" xfId="52" applyNumberFormat="1" applyFont="1" applyFill="1" applyBorder="1">
      <alignment/>
      <protection/>
    </xf>
    <xf numFmtId="3" fontId="10" fillId="0" borderId="13" xfId="52" applyNumberFormat="1" applyFont="1" applyFill="1" applyBorder="1">
      <alignment/>
      <protection/>
    </xf>
    <xf numFmtId="3" fontId="10" fillId="0" borderId="21" xfId="52" applyNumberFormat="1" applyFont="1" applyFill="1" applyBorder="1">
      <alignment/>
      <protection/>
    </xf>
    <xf numFmtId="3" fontId="10" fillId="0" borderId="22" xfId="52" applyNumberFormat="1" applyFont="1" applyFill="1" applyBorder="1">
      <alignment/>
      <protection/>
    </xf>
    <xf numFmtId="0" fontId="5" fillId="0" borderId="17" xfId="52" applyFont="1" applyFill="1" applyBorder="1">
      <alignment/>
      <protection/>
    </xf>
    <xf numFmtId="165" fontId="8" fillId="0" borderId="23" xfId="52" applyNumberFormat="1" applyFont="1" applyBorder="1" applyAlignment="1">
      <alignment horizontal="right"/>
      <protection/>
    </xf>
    <xf numFmtId="3" fontId="8" fillId="0" borderId="13" xfId="52" applyNumberFormat="1" applyFont="1" applyFill="1" applyBorder="1">
      <alignment/>
      <protection/>
    </xf>
    <xf numFmtId="3" fontId="8" fillId="0" borderId="20" xfId="52" applyNumberFormat="1" applyFont="1" applyFill="1" applyBorder="1">
      <alignment/>
      <protection/>
    </xf>
    <xf numFmtId="3" fontId="8" fillId="0" borderId="15" xfId="52" applyNumberFormat="1" applyFont="1" applyFill="1" applyBorder="1">
      <alignment/>
      <protection/>
    </xf>
    <xf numFmtId="3" fontId="8" fillId="0" borderId="16" xfId="52" applyNumberFormat="1" applyFont="1" applyFill="1" applyBorder="1">
      <alignment/>
      <protection/>
    </xf>
    <xf numFmtId="0" fontId="1" fillId="24" borderId="24" xfId="52" applyFont="1" applyFill="1" applyBorder="1">
      <alignment/>
      <protection/>
    </xf>
    <xf numFmtId="3" fontId="8" fillId="0" borderId="12" xfId="52" applyNumberFormat="1" applyFont="1" applyFill="1" applyBorder="1">
      <alignment/>
      <protection/>
    </xf>
    <xf numFmtId="0" fontId="1" fillId="24" borderId="10" xfId="52" applyFont="1" applyFill="1" applyBorder="1">
      <alignment/>
      <protection/>
    </xf>
    <xf numFmtId="3" fontId="7" fillId="0" borderId="14" xfId="52" applyNumberFormat="1" applyFont="1" applyFill="1" applyBorder="1">
      <alignment/>
      <protection/>
    </xf>
    <xf numFmtId="165" fontId="7" fillId="0" borderId="15" xfId="52" applyNumberFormat="1" applyFont="1" applyBorder="1" applyAlignment="1">
      <alignment horizontal="right"/>
      <protection/>
    </xf>
    <xf numFmtId="165" fontId="7" fillId="0" borderId="16" xfId="52" applyNumberFormat="1" applyFont="1" applyBorder="1" applyAlignment="1">
      <alignment horizontal="right"/>
      <protection/>
    </xf>
    <xf numFmtId="0" fontId="5" fillId="24" borderId="25" xfId="52" applyFont="1" applyFill="1" applyBorder="1">
      <alignment/>
      <protection/>
    </xf>
    <xf numFmtId="3" fontId="8" fillId="0" borderId="17" xfId="52" applyNumberFormat="1" applyFont="1" applyFill="1" applyBorder="1">
      <alignment/>
      <protection/>
    </xf>
    <xf numFmtId="0" fontId="1" fillId="0" borderId="14" xfId="52" applyFont="1" applyFill="1" applyBorder="1">
      <alignment/>
      <protection/>
    </xf>
    <xf numFmtId="0" fontId="5" fillId="24" borderId="10" xfId="52" applyFont="1" applyFill="1" applyBorder="1">
      <alignment/>
      <protection/>
    </xf>
    <xf numFmtId="3" fontId="8" fillId="0" borderId="26" xfId="52" applyNumberFormat="1" applyFont="1" applyFill="1" applyBorder="1">
      <alignment/>
      <protection/>
    </xf>
    <xf numFmtId="3" fontId="8" fillId="0" borderId="21" xfId="52" applyNumberFormat="1" applyFont="1" applyFill="1" applyBorder="1">
      <alignment/>
      <protection/>
    </xf>
    <xf numFmtId="3" fontId="8" fillId="0" borderId="22" xfId="52" applyNumberFormat="1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3" fontId="8" fillId="0" borderId="27" xfId="52" applyNumberFormat="1" applyFont="1" applyFill="1" applyBorder="1">
      <alignment/>
      <protection/>
    </xf>
    <xf numFmtId="3" fontId="8" fillId="0" borderId="28" xfId="52" applyNumberFormat="1" applyFont="1" applyFill="1" applyBorder="1">
      <alignment/>
      <protection/>
    </xf>
    <xf numFmtId="3" fontId="8" fillId="0" borderId="29" xfId="52" applyNumberFormat="1" applyFont="1" applyFill="1" applyBorder="1">
      <alignment/>
      <protection/>
    </xf>
    <xf numFmtId="1" fontId="7" fillId="0" borderId="16" xfId="52" applyNumberFormat="1" applyFont="1" applyFill="1" applyBorder="1">
      <alignment/>
      <protection/>
    </xf>
    <xf numFmtId="3" fontId="7" fillId="0" borderId="30" xfId="52" applyNumberFormat="1" applyFont="1" applyFill="1" applyBorder="1">
      <alignment/>
      <protection/>
    </xf>
    <xf numFmtId="1" fontId="7" fillId="0" borderId="31" xfId="52" applyNumberFormat="1" applyFont="1" applyFill="1" applyBorder="1">
      <alignment/>
      <protection/>
    </xf>
    <xf numFmtId="0" fontId="5" fillId="24" borderId="14" xfId="52" applyFont="1" applyFill="1" applyBorder="1">
      <alignment/>
      <protection/>
    </xf>
    <xf numFmtId="3" fontId="11" fillId="0" borderId="18" xfId="52" applyNumberFormat="1" applyFont="1" applyFill="1" applyBorder="1" applyAlignment="1">
      <alignment horizontal="right"/>
      <protection/>
    </xf>
    <xf numFmtId="3" fontId="11" fillId="0" borderId="19" xfId="52" applyNumberFormat="1" applyFont="1" applyFill="1" applyBorder="1" applyAlignment="1">
      <alignment horizontal="right"/>
      <protection/>
    </xf>
    <xf numFmtId="3" fontId="7" fillId="0" borderId="18" xfId="52" applyNumberFormat="1" applyFont="1" applyFill="1" applyBorder="1">
      <alignment/>
      <protection/>
    </xf>
    <xf numFmtId="0" fontId="5" fillId="24" borderId="32" xfId="52" applyFont="1" applyFill="1" applyBorder="1">
      <alignment/>
      <protection/>
    </xf>
    <xf numFmtId="3" fontId="8" fillId="0" borderId="33" xfId="52" applyNumberFormat="1" applyFont="1" applyFill="1" applyBorder="1">
      <alignment/>
      <protection/>
    </xf>
    <xf numFmtId="3" fontId="1" fillId="0" borderId="0" xfId="52" applyNumberFormat="1">
      <alignment/>
      <protection/>
    </xf>
    <xf numFmtId="0" fontId="1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5" fillId="24" borderId="24" xfId="52" applyFont="1" applyFill="1" applyBorder="1" applyAlignment="1">
      <alignment horizontal="center"/>
      <protection/>
    </xf>
    <xf numFmtId="0" fontId="5" fillId="0" borderId="34" xfId="52" applyFont="1" applyBorder="1">
      <alignment/>
      <protection/>
    </xf>
    <xf numFmtId="0" fontId="5" fillId="0" borderId="35" xfId="52" applyFont="1" applyBorder="1" applyAlignment="1">
      <alignment horizontal="center"/>
      <protection/>
    </xf>
    <xf numFmtId="0" fontId="5" fillId="0" borderId="35" xfId="52" applyFont="1" applyBorder="1">
      <alignment/>
      <protection/>
    </xf>
    <xf numFmtId="0" fontId="5" fillId="0" borderId="15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5" fillId="0" borderId="16" xfId="52" applyFont="1" applyBorder="1" applyAlignment="1">
      <alignment horizontal="center"/>
      <protection/>
    </xf>
    <xf numFmtId="0" fontId="1" fillId="24" borderId="25" xfId="52" applyFont="1" applyFill="1" applyBorder="1" applyAlignment="1">
      <alignment horizontal="center"/>
      <protection/>
    </xf>
    <xf numFmtId="0" fontId="1" fillId="0" borderId="36" xfId="52" applyFont="1" applyBorder="1">
      <alignment/>
      <protection/>
    </xf>
    <xf numFmtId="0" fontId="5" fillId="0" borderId="36" xfId="52" applyFont="1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164" fontId="10" fillId="0" borderId="34" xfId="52" applyNumberFormat="1" applyFont="1" applyFill="1" applyBorder="1">
      <alignment/>
      <protection/>
    </xf>
    <xf numFmtId="164" fontId="10" fillId="0" borderId="22" xfId="52" applyNumberFormat="1" applyFont="1" applyFill="1" applyBorder="1">
      <alignment/>
      <protection/>
    </xf>
    <xf numFmtId="164" fontId="10" fillId="0" borderId="20" xfId="52" applyNumberFormat="1" applyFont="1" applyFill="1" applyBorder="1">
      <alignment/>
      <protection/>
    </xf>
    <xf numFmtId="3" fontId="8" fillId="0" borderId="34" xfId="52" applyNumberFormat="1" applyFont="1" applyFill="1" applyBorder="1">
      <alignment/>
      <protection/>
    </xf>
    <xf numFmtId="165" fontId="7" fillId="0" borderId="0" xfId="52" applyNumberFormat="1" applyFont="1" applyBorder="1" applyAlignment="1">
      <alignment horizontal="right"/>
      <protection/>
    </xf>
    <xf numFmtId="3" fontId="8" fillId="0" borderId="36" xfId="52" applyNumberFormat="1" applyFont="1" applyFill="1" applyBorder="1">
      <alignment/>
      <protection/>
    </xf>
    <xf numFmtId="3" fontId="7" fillId="0" borderId="37" xfId="52" applyNumberFormat="1" applyFont="1" applyFill="1" applyBorder="1">
      <alignment/>
      <protection/>
    </xf>
    <xf numFmtId="0" fontId="1" fillId="0" borderId="0" xfId="52" applyFont="1">
      <alignment/>
      <protection/>
    </xf>
    <xf numFmtId="3" fontId="8" fillId="24" borderId="13" xfId="52" applyNumberFormat="1" applyFont="1" applyFill="1" applyBorder="1">
      <alignment/>
      <protection/>
    </xf>
    <xf numFmtId="3" fontId="8" fillId="24" borderId="18" xfId="52" applyNumberFormat="1" applyFont="1" applyFill="1" applyBorder="1">
      <alignment/>
      <protection/>
    </xf>
    <xf numFmtId="3" fontId="8" fillId="0" borderId="38" xfId="52" applyNumberFormat="1" applyFont="1" applyFill="1" applyBorder="1">
      <alignment/>
      <protection/>
    </xf>
    <xf numFmtId="3" fontId="8" fillId="0" borderId="14" xfId="52" applyNumberFormat="1" applyFont="1" applyFill="1" applyBorder="1">
      <alignment/>
      <protection/>
    </xf>
    <xf numFmtId="0" fontId="7" fillId="0" borderId="13" xfId="52" applyFont="1" applyFill="1" applyBorder="1">
      <alignment/>
      <protection/>
    </xf>
    <xf numFmtId="3" fontId="7" fillId="0" borderId="15" xfId="52" applyNumberFormat="1" applyFont="1" applyBorder="1">
      <alignment/>
      <protection/>
    </xf>
    <xf numFmtId="3" fontId="7" fillId="0" borderId="16" xfId="52" applyNumberFormat="1" applyFont="1" applyBorder="1">
      <alignment/>
      <protection/>
    </xf>
    <xf numFmtId="0" fontId="7" fillId="0" borderId="15" xfId="52" applyFont="1" applyBorder="1">
      <alignment/>
      <protection/>
    </xf>
    <xf numFmtId="3" fontId="13" fillId="0" borderId="0" xfId="52" applyNumberFormat="1" applyFont="1" applyBorder="1">
      <alignment/>
      <protection/>
    </xf>
    <xf numFmtId="3" fontId="13" fillId="0" borderId="15" xfId="52" applyNumberFormat="1" applyFont="1" applyBorder="1">
      <alignment/>
      <protection/>
    </xf>
    <xf numFmtId="3" fontId="13" fillId="0" borderId="37" xfId="52" applyNumberFormat="1" applyFont="1" applyBorder="1">
      <alignment/>
      <protection/>
    </xf>
    <xf numFmtId="3" fontId="13" fillId="0" borderId="11" xfId="52" applyNumberFormat="1" applyFont="1" applyBorder="1">
      <alignment/>
      <protection/>
    </xf>
    <xf numFmtId="0" fontId="13" fillId="0" borderId="15" xfId="52" applyFont="1" applyBorder="1">
      <alignment/>
      <protection/>
    </xf>
    <xf numFmtId="0" fontId="7" fillId="0" borderId="0" xfId="52" applyFont="1" applyBorder="1">
      <alignment/>
      <protection/>
    </xf>
    <xf numFmtId="3" fontId="7" fillId="24" borderId="15" xfId="52" applyNumberFormat="1" applyFont="1" applyFill="1" applyBorder="1">
      <alignment/>
      <protection/>
    </xf>
    <xf numFmtId="3" fontId="7" fillId="0" borderId="11" xfId="52" applyNumberFormat="1" applyFont="1" applyBorder="1">
      <alignment/>
      <protection/>
    </xf>
    <xf numFmtId="0" fontId="5" fillId="24" borderId="23" xfId="52" applyFont="1" applyFill="1" applyBorder="1" applyAlignment="1">
      <alignment horizontal="center"/>
      <protection/>
    </xf>
    <xf numFmtId="0" fontId="4" fillId="24" borderId="24" xfId="52" applyFont="1" applyFill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2" xfId="52" applyFont="1" applyFill="1" applyBorder="1" applyAlignment="1">
      <alignment horizontal="center"/>
      <protection/>
    </xf>
    <xf numFmtId="0" fontId="6" fillId="24" borderId="25" xfId="52" applyFont="1" applyFill="1" applyBorder="1" applyAlignment="1">
      <alignment horizontal="center"/>
      <protection/>
    </xf>
    <xf numFmtId="0" fontId="6" fillId="24" borderId="27" xfId="52" applyFont="1" applyFill="1" applyBorder="1" applyAlignment="1">
      <alignment horizontal="center"/>
      <protection/>
    </xf>
    <xf numFmtId="0" fontId="5" fillId="24" borderId="27" xfId="52" applyFont="1" applyFill="1" applyBorder="1" applyAlignment="1">
      <alignment horizontal="center"/>
      <protection/>
    </xf>
    <xf numFmtId="0" fontId="5" fillId="24" borderId="29" xfId="52" applyFont="1" applyFill="1" applyBorder="1" applyAlignment="1">
      <alignment horizontal="center"/>
      <protection/>
    </xf>
    <xf numFmtId="0" fontId="5" fillId="24" borderId="39" xfId="52" applyFont="1" applyFill="1" applyBorder="1" applyAlignment="1">
      <alignment horizontal="center"/>
      <protection/>
    </xf>
    <xf numFmtId="0" fontId="5" fillId="24" borderId="40" xfId="52" applyFont="1" applyFill="1" applyBorder="1" applyAlignment="1">
      <alignment horizontal="center"/>
      <protection/>
    </xf>
    <xf numFmtId="0" fontId="5" fillId="24" borderId="41" xfId="52" applyFont="1" applyFill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0" borderId="26" xfId="52" applyFont="1" applyBorder="1" applyAlignment="1">
      <alignment horizontal="center"/>
      <protection/>
    </xf>
    <xf numFmtId="0" fontId="4" fillId="0" borderId="22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42" xfId="52" applyFont="1" applyBorder="1" applyAlignment="1">
      <alignment horizontal="center"/>
      <protection/>
    </xf>
    <xf numFmtId="0" fontId="5" fillId="0" borderId="43" xfId="52" applyFont="1" applyBorder="1" applyAlignment="1">
      <alignment horizontal="center"/>
      <protection/>
    </xf>
    <xf numFmtId="0" fontId="5" fillId="0" borderId="44" xfId="52" applyFont="1" applyBorder="1" applyAlignment="1">
      <alignment horizontal="center"/>
      <protection/>
    </xf>
    <xf numFmtId="0" fontId="5" fillId="0" borderId="45" xfId="52" applyFont="1" applyBorder="1" applyAlignment="1">
      <alignment horizontal="center"/>
      <protection/>
    </xf>
    <xf numFmtId="0" fontId="5" fillId="0" borderId="46" xfId="52" applyFont="1" applyBorder="1" applyAlignment="1">
      <alignment horizontal="center"/>
      <protection/>
    </xf>
    <xf numFmtId="0" fontId="5" fillId="0" borderId="47" xfId="52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266700</xdr:colOff>
      <xdr:row>3</xdr:row>
      <xdr:rowOff>247650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47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485775</xdr:colOff>
      <xdr:row>3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3</xdr:row>
      <xdr:rowOff>257175</xdr:rowOff>
    </xdr:to>
    <xdr:pic>
      <xdr:nvPicPr>
        <xdr:cNvPr id="1" name="Picture 8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47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466725</xdr:colOff>
      <xdr:row>3</xdr:row>
      <xdr:rowOff>247650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showZeros="0" tabSelected="1" zoomScale="85" zoomScaleNormal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7" sqref="A107"/>
    </sheetView>
  </sheetViews>
  <sheetFormatPr defaultColWidth="11.421875" defaultRowHeight="15"/>
  <cols>
    <col min="1" max="1" width="24.140625" style="1" customWidth="1"/>
    <col min="2" max="2" width="11.57421875" style="1" customWidth="1"/>
    <col min="3" max="3" width="10.8515625" style="1" customWidth="1"/>
    <col min="4" max="16384" width="11.57421875" style="1" customWidth="1"/>
  </cols>
  <sheetData>
    <row r="2" ht="15">
      <c r="D2" s="2" t="s">
        <v>0</v>
      </c>
    </row>
    <row r="3" ht="12.75">
      <c r="D3" s="3" t="s">
        <v>1</v>
      </c>
    </row>
    <row r="4" ht="21" customHeight="1" thickBot="1"/>
    <row r="5" spans="1:10" ht="18">
      <c r="A5" s="105" t="s">
        <v>2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5.75" thickBot="1">
      <c r="A7" s="108" t="s">
        <v>3</v>
      </c>
      <c r="B7" s="109"/>
      <c r="C7" s="109"/>
      <c r="D7" s="109"/>
      <c r="E7" s="109"/>
      <c r="F7" s="109"/>
      <c r="G7" s="109"/>
      <c r="H7" s="109"/>
      <c r="I7" s="110"/>
      <c r="J7" s="111"/>
    </row>
    <row r="8" spans="1:10" ht="12.75">
      <c r="A8" s="7"/>
      <c r="B8" s="8"/>
      <c r="C8" s="8"/>
      <c r="D8" s="8"/>
      <c r="E8" s="112" t="s">
        <v>4</v>
      </c>
      <c r="F8" s="112"/>
      <c r="G8" s="112"/>
      <c r="H8" s="112"/>
      <c r="I8" s="112"/>
      <c r="J8" s="113"/>
    </row>
    <row r="9" spans="1:10" ht="12.75">
      <c r="A9" s="9" t="s">
        <v>5</v>
      </c>
      <c r="B9" s="10" t="s">
        <v>6</v>
      </c>
      <c r="C9" s="10" t="s">
        <v>7</v>
      </c>
      <c r="D9" s="10" t="s">
        <v>8</v>
      </c>
      <c r="E9" s="11"/>
      <c r="F9" s="104" t="s">
        <v>9</v>
      </c>
      <c r="G9" s="104"/>
      <c r="H9" s="104"/>
      <c r="I9" s="104" t="s">
        <v>10</v>
      </c>
      <c r="J9" s="114"/>
    </row>
    <row r="10" spans="1:10" ht="12.75">
      <c r="A10" s="9" t="s">
        <v>11</v>
      </c>
      <c r="B10" s="11"/>
      <c r="C10" s="11"/>
      <c r="D10" s="11"/>
      <c r="E10" s="10" t="s">
        <v>6</v>
      </c>
      <c r="F10" s="10" t="s">
        <v>12</v>
      </c>
      <c r="G10" s="104" t="s">
        <v>13</v>
      </c>
      <c r="H10" s="104"/>
      <c r="I10" s="11"/>
      <c r="J10" s="12" t="s">
        <v>12</v>
      </c>
    </row>
    <row r="11" spans="1:10" ht="13.5" thickBot="1">
      <c r="A11" s="13"/>
      <c r="B11" s="14"/>
      <c r="C11" s="14"/>
      <c r="D11" s="14"/>
      <c r="E11" s="14"/>
      <c r="F11" s="15" t="s">
        <v>14</v>
      </c>
      <c r="G11" s="15" t="s">
        <v>15</v>
      </c>
      <c r="H11" s="15" t="s">
        <v>16</v>
      </c>
      <c r="I11" s="15" t="s">
        <v>15</v>
      </c>
      <c r="J11" s="16" t="s">
        <v>15</v>
      </c>
    </row>
    <row r="12" spans="1:10" ht="12.75">
      <c r="A12" s="17" t="s">
        <v>17</v>
      </c>
      <c r="B12" s="18">
        <f>+C12+D12+E12</f>
        <v>31007</v>
      </c>
      <c r="C12" s="18">
        <v>1288</v>
      </c>
      <c r="D12" s="18">
        <v>2418</v>
      </c>
      <c r="E12" s="18">
        <f>F12+G12+H12+I12+J12</f>
        <v>27301</v>
      </c>
      <c r="F12" s="18">
        <v>255</v>
      </c>
      <c r="G12" s="18">
        <v>0</v>
      </c>
      <c r="H12" s="18">
        <v>291</v>
      </c>
      <c r="I12" s="18">
        <v>107</v>
      </c>
      <c r="J12" s="19">
        <v>26648</v>
      </c>
    </row>
    <row r="13" spans="1:10" ht="12.75">
      <c r="A13" s="20" t="s">
        <v>18</v>
      </c>
      <c r="B13" s="21">
        <f>+C13+D13+E13</f>
        <v>55900</v>
      </c>
      <c r="C13" s="21">
        <v>2847</v>
      </c>
      <c r="D13" s="21">
        <v>3250</v>
      </c>
      <c r="E13" s="21">
        <f>F13+G13+H13+I13+J13</f>
        <v>49803</v>
      </c>
      <c r="F13" s="21">
        <v>673</v>
      </c>
      <c r="G13" s="21">
        <v>3</v>
      </c>
      <c r="H13" s="21">
        <v>663</v>
      </c>
      <c r="I13" s="21">
        <v>34</v>
      </c>
      <c r="J13" s="22">
        <v>48430</v>
      </c>
    </row>
    <row r="14" spans="1:10" ht="12.75">
      <c r="A14" s="20" t="s">
        <v>19</v>
      </c>
      <c r="B14" s="21">
        <f>+C14+D14+E14</f>
        <v>74332</v>
      </c>
      <c r="C14" s="21">
        <v>7354</v>
      </c>
      <c r="D14" s="21">
        <v>3201</v>
      </c>
      <c r="E14" s="21">
        <f>F14+G14+H14+I14+J14</f>
        <v>63777</v>
      </c>
      <c r="F14" s="21">
        <v>966</v>
      </c>
      <c r="G14" s="21">
        <v>1</v>
      </c>
      <c r="H14" s="21">
        <v>1377</v>
      </c>
      <c r="I14" s="21">
        <v>807</v>
      </c>
      <c r="J14" s="22">
        <v>60626</v>
      </c>
    </row>
    <row r="15" spans="1:10" ht="12.75">
      <c r="A15" s="20" t="s">
        <v>20</v>
      </c>
      <c r="B15" s="21">
        <f>+C15+D15+E15</f>
        <v>26467</v>
      </c>
      <c r="C15" s="21">
        <v>843</v>
      </c>
      <c r="D15" s="21">
        <v>1517</v>
      </c>
      <c r="E15" s="21">
        <f>F15+G15+H15+I15+J15</f>
        <v>24107</v>
      </c>
      <c r="F15" s="21">
        <v>141</v>
      </c>
      <c r="G15" s="21">
        <v>0</v>
      </c>
      <c r="H15" s="21">
        <v>189</v>
      </c>
      <c r="I15" s="21">
        <v>112</v>
      </c>
      <c r="J15" s="22">
        <v>23665</v>
      </c>
    </row>
    <row r="16" spans="1:10" ht="13.5" thickBot="1">
      <c r="A16" s="23" t="s">
        <v>21</v>
      </c>
      <c r="B16" s="24">
        <f>+C16+D16+E16</f>
        <v>187706</v>
      </c>
      <c r="C16" s="24">
        <f aca="true" t="shared" si="0" ref="C16:J16">SUM(C12:C15)</f>
        <v>12332</v>
      </c>
      <c r="D16" s="24">
        <f t="shared" si="0"/>
        <v>10386</v>
      </c>
      <c r="E16" s="24">
        <f t="shared" si="0"/>
        <v>164988</v>
      </c>
      <c r="F16" s="24">
        <f t="shared" si="0"/>
        <v>2035</v>
      </c>
      <c r="G16" s="24">
        <f t="shared" si="0"/>
        <v>4</v>
      </c>
      <c r="H16" s="24">
        <f t="shared" si="0"/>
        <v>2520</v>
      </c>
      <c r="I16" s="24">
        <f>SUM(I12:I15)</f>
        <v>1060</v>
      </c>
      <c r="J16" s="25">
        <f t="shared" si="0"/>
        <v>159369</v>
      </c>
    </row>
    <row r="17" spans="1:10" ht="12.75">
      <c r="A17" s="20"/>
      <c r="B17" s="26"/>
      <c r="C17" s="26"/>
      <c r="D17" s="26"/>
      <c r="E17" s="26"/>
      <c r="F17" s="26"/>
      <c r="G17" s="26"/>
      <c r="H17" s="26"/>
      <c r="I17" s="26"/>
      <c r="J17" s="27"/>
    </row>
    <row r="18" spans="1:10" s="28" customFormat="1" ht="13.5" thickBot="1">
      <c r="A18" s="23" t="s">
        <v>22</v>
      </c>
      <c r="B18" s="24">
        <f aca="true" t="shared" si="1" ref="B18:B81">+C18+D18+E18</f>
        <v>56520</v>
      </c>
      <c r="C18" s="24">
        <v>6748</v>
      </c>
      <c r="D18" s="24">
        <v>3299</v>
      </c>
      <c r="E18" s="24">
        <f>F18+G18+H18+I18+J18</f>
        <v>46473</v>
      </c>
      <c r="F18" s="24">
        <v>796</v>
      </c>
      <c r="G18" s="24">
        <v>233</v>
      </c>
      <c r="H18" s="24">
        <v>2955</v>
      </c>
      <c r="I18" s="24">
        <v>932</v>
      </c>
      <c r="J18" s="25">
        <v>41557</v>
      </c>
    </row>
    <row r="19" spans="1:10" ht="12.75">
      <c r="A19" s="17"/>
      <c r="B19" s="29"/>
      <c r="C19" s="30"/>
      <c r="D19" s="31"/>
      <c r="E19" s="30"/>
      <c r="F19" s="30"/>
      <c r="G19" s="30"/>
      <c r="H19" s="30"/>
      <c r="I19" s="30"/>
      <c r="J19" s="32"/>
    </row>
    <row r="20" spans="1:10" s="28" customFormat="1" ht="13.5" customHeight="1" thickBot="1">
      <c r="A20" s="33" t="s">
        <v>23</v>
      </c>
      <c r="B20" s="24">
        <f t="shared" si="1"/>
        <v>52518.25</v>
      </c>
      <c r="C20" s="34">
        <v>10552</v>
      </c>
      <c r="D20" s="34">
        <v>2977</v>
      </c>
      <c r="E20" s="24">
        <f>SUM(F20:J20)</f>
        <v>38989.25</v>
      </c>
      <c r="F20" s="34">
        <v>5848.64990234375</v>
      </c>
      <c r="G20" s="34">
        <v>14734</v>
      </c>
      <c r="H20" s="34">
        <v>10609</v>
      </c>
      <c r="I20" s="34">
        <v>4533</v>
      </c>
      <c r="J20" s="34">
        <v>3264.60009765625</v>
      </c>
    </row>
    <row r="21" spans="1:10" ht="12.75">
      <c r="A21" s="17"/>
      <c r="B21" s="29"/>
      <c r="C21" s="29"/>
      <c r="D21" s="29"/>
      <c r="E21" s="29"/>
      <c r="F21" s="29"/>
      <c r="G21" s="29"/>
      <c r="H21" s="92"/>
      <c r="I21" s="29"/>
      <c r="J21" s="19"/>
    </row>
    <row r="22" spans="1:10" ht="12.75">
      <c r="A22" s="20" t="s">
        <v>24</v>
      </c>
      <c r="B22" s="21">
        <f t="shared" si="1"/>
        <v>60753</v>
      </c>
      <c r="C22" s="21">
        <v>3108</v>
      </c>
      <c r="D22" s="21">
        <v>1839</v>
      </c>
      <c r="E22" s="21">
        <f>F22+G22+H22+I22+J22</f>
        <v>55806</v>
      </c>
      <c r="F22" s="21">
        <v>7727</v>
      </c>
      <c r="G22" s="21">
        <v>4535</v>
      </c>
      <c r="H22" s="21">
        <v>3864</v>
      </c>
      <c r="I22" s="21">
        <v>21427</v>
      </c>
      <c r="J22" s="22">
        <v>18253</v>
      </c>
    </row>
    <row r="23" spans="1:10" ht="12.75">
      <c r="A23" s="20" t="s">
        <v>25</v>
      </c>
      <c r="B23" s="21">
        <f t="shared" si="1"/>
        <v>149490</v>
      </c>
      <c r="C23" s="21">
        <v>7266</v>
      </c>
      <c r="D23" s="21">
        <v>4648</v>
      </c>
      <c r="E23" s="21">
        <f>F23+G23+H23+I23+J23</f>
        <v>137576</v>
      </c>
      <c r="F23" s="21">
        <v>18068</v>
      </c>
      <c r="G23" s="21">
        <v>11783</v>
      </c>
      <c r="H23" s="21">
        <v>7856</v>
      </c>
      <c r="I23" s="21">
        <v>59921</v>
      </c>
      <c r="J23" s="22">
        <v>39948</v>
      </c>
    </row>
    <row r="24" spans="1:10" ht="12.75">
      <c r="A24" s="20" t="s">
        <v>26</v>
      </c>
      <c r="B24" s="21">
        <f t="shared" si="1"/>
        <v>64247</v>
      </c>
      <c r="C24" s="21">
        <v>2977</v>
      </c>
      <c r="D24" s="21">
        <v>2792</v>
      </c>
      <c r="E24" s="21">
        <f>F24+G24+H24+I24+J24</f>
        <v>58478</v>
      </c>
      <c r="F24" s="21">
        <v>7402</v>
      </c>
      <c r="G24" s="21">
        <v>4613</v>
      </c>
      <c r="H24" s="21">
        <v>4433</v>
      </c>
      <c r="I24" s="21">
        <v>21435</v>
      </c>
      <c r="J24" s="22">
        <v>20595</v>
      </c>
    </row>
    <row r="25" spans="1:11" s="28" customFormat="1" ht="13.5" thickBot="1">
      <c r="A25" s="23" t="s">
        <v>27</v>
      </c>
      <c r="B25" s="24">
        <f t="shared" si="1"/>
        <v>274490</v>
      </c>
      <c r="C25" s="24">
        <f>SUM(C22:C24)</f>
        <v>13351</v>
      </c>
      <c r="D25" s="24">
        <f aca="true" t="shared" si="2" ref="D25:J25">SUM(D22:D24)</f>
        <v>9279</v>
      </c>
      <c r="E25" s="24">
        <f t="shared" si="2"/>
        <v>251860</v>
      </c>
      <c r="F25" s="24">
        <f t="shared" si="2"/>
        <v>33197</v>
      </c>
      <c r="G25" s="24">
        <f t="shared" si="2"/>
        <v>20931</v>
      </c>
      <c r="H25" s="24">
        <f t="shared" si="2"/>
        <v>16153</v>
      </c>
      <c r="I25" s="24">
        <f t="shared" si="2"/>
        <v>102783</v>
      </c>
      <c r="J25" s="25">
        <f t="shared" si="2"/>
        <v>78796</v>
      </c>
      <c r="K25" s="1"/>
    </row>
    <row r="26" spans="1:10" ht="12.75">
      <c r="A26" s="17"/>
      <c r="B26" s="35"/>
      <c r="C26" s="35"/>
      <c r="D26" s="35"/>
      <c r="E26" s="35"/>
      <c r="F26" s="35"/>
      <c r="G26" s="35"/>
      <c r="H26" s="35"/>
      <c r="I26" s="35"/>
      <c r="J26" s="36"/>
    </row>
    <row r="27" spans="1:10" s="28" customFormat="1" ht="13.5" customHeight="1" thickBot="1">
      <c r="A27" s="23" t="s">
        <v>28</v>
      </c>
      <c r="B27" s="24">
        <f>+C27+D27+E27</f>
        <v>542319.3</v>
      </c>
      <c r="C27" s="24">
        <v>70749</v>
      </c>
      <c r="D27" s="24">
        <v>12462</v>
      </c>
      <c r="E27" s="24">
        <f>F27+G27+H27+I27+J27</f>
        <v>459108.3</v>
      </c>
      <c r="F27" s="24">
        <v>27546.7</v>
      </c>
      <c r="G27" s="24">
        <v>6975</v>
      </c>
      <c r="H27" s="24">
        <v>25161</v>
      </c>
      <c r="I27" s="24">
        <v>86698</v>
      </c>
      <c r="J27" s="25">
        <v>312727.6</v>
      </c>
    </row>
    <row r="28" spans="1:10" ht="12.75" customHeight="1">
      <c r="A28" s="20"/>
      <c r="B28" s="37"/>
      <c r="C28" s="37"/>
      <c r="D28" s="37"/>
      <c r="E28" s="37">
        <f>F28+G28+H28+I28+J28</f>
        <v>0</v>
      </c>
      <c r="F28" s="37"/>
      <c r="G28" s="37"/>
      <c r="H28" s="37"/>
      <c r="I28" s="37"/>
      <c r="J28" s="38"/>
    </row>
    <row r="29" spans="1:10" s="28" customFormat="1" ht="13.5" thickBot="1">
      <c r="A29" s="23" t="s">
        <v>29</v>
      </c>
      <c r="B29" s="37">
        <f t="shared" si="1"/>
        <v>110950</v>
      </c>
      <c r="C29" s="37">
        <v>8370</v>
      </c>
      <c r="D29" s="37">
        <v>1631</v>
      </c>
      <c r="E29" s="37">
        <f>F29+G29+H29+I29+J29</f>
        <v>100949</v>
      </c>
      <c r="F29" s="37">
        <v>2407</v>
      </c>
      <c r="G29" s="37">
        <v>430</v>
      </c>
      <c r="H29" s="37">
        <v>5106</v>
      </c>
      <c r="I29" s="37">
        <v>2733</v>
      </c>
      <c r="J29" s="38">
        <v>90273</v>
      </c>
    </row>
    <row r="30" spans="1:10" ht="12.75">
      <c r="A30" s="39"/>
      <c r="B30" s="40"/>
      <c r="C30" s="35"/>
      <c r="D30" s="35"/>
      <c r="E30" s="35"/>
      <c r="F30" s="35"/>
      <c r="G30" s="35"/>
      <c r="H30" s="35"/>
      <c r="I30" s="35"/>
      <c r="J30" s="36"/>
    </row>
    <row r="31" spans="1:10" ht="12.75">
      <c r="A31" s="41" t="s">
        <v>30</v>
      </c>
      <c r="B31" s="42">
        <f t="shared" si="1"/>
        <v>580425.16015625</v>
      </c>
      <c r="C31" s="43">
        <v>146703</v>
      </c>
      <c r="D31" s="43">
        <v>11662</v>
      </c>
      <c r="E31" s="21">
        <f>F31+G31+H31+I31+J31</f>
        <v>422060.16015625</v>
      </c>
      <c r="F31" s="43">
        <v>33764.87890625</v>
      </c>
      <c r="G31" s="43">
        <v>121</v>
      </c>
      <c r="H31" s="43">
        <v>37864</v>
      </c>
      <c r="I31" s="43">
        <v>1116</v>
      </c>
      <c r="J31" s="44">
        <v>349194.28125</v>
      </c>
    </row>
    <row r="32" spans="1:10" ht="12.75">
      <c r="A32" s="41" t="s">
        <v>31</v>
      </c>
      <c r="B32" s="42">
        <f t="shared" si="1"/>
        <v>643460.95703125</v>
      </c>
      <c r="C32" s="43">
        <v>148858</v>
      </c>
      <c r="D32" s="43">
        <v>10952</v>
      </c>
      <c r="E32" s="21">
        <f>F32+G32+H32+I32+J32</f>
        <v>483650.95703125</v>
      </c>
      <c r="F32" s="43">
        <v>38692.23828125</v>
      </c>
      <c r="G32" s="43">
        <v>460</v>
      </c>
      <c r="H32" s="43">
        <v>43067</v>
      </c>
      <c r="I32" s="43">
        <v>4251</v>
      </c>
      <c r="J32" s="44">
        <v>397180.71875</v>
      </c>
    </row>
    <row r="33" spans="1:10" ht="12.75">
      <c r="A33" s="41" t="s">
        <v>32</v>
      </c>
      <c r="B33" s="42">
        <f t="shared" si="1"/>
        <v>609345.7734375</v>
      </c>
      <c r="C33" s="43">
        <v>108211</v>
      </c>
      <c r="D33" s="43">
        <v>13532</v>
      </c>
      <c r="E33" s="21">
        <f>F33+G33+H33+I33+J33</f>
        <v>487602.7734375</v>
      </c>
      <c r="F33" s="43">
        <v>39008.3984375</v>
      </c>
      <c r="G33" s="43">
        <v>64</v>
      </c>
      <c r="H33" s="43">
        <v>43819</v>
      </c>
      <c r="I33" s="43">
        <v>596</v>
      </c>
      <c r="J33" s="44">
        <v>404115.375</v>
      </c>
    </row>
    <row r="34" spans="1:11" s="28" customFormat="1" ht="13.5" thickBot="1">
      <c r="A34" s="45" t="s">
        <v>33</v>
      </c>
      <c r="B34" s="46">
        <f t="shared" si="1"/>
        <v>1833231.890625</v>
      </c>
      <c r="C34" s="24">
        <f>SUM(C31:C33)</f>
        <v>403772</v>
      </c>
      <c r="D34" s="24">
        <f aca="true" t="shared" si="3" ref="D34:J34">SUM(D31:D33)</f>
        <v>36146</v>
      </c>
      <c r="E34" s="24">
        <f t="shared" si="3"/>
        <v>1393313.890625</v>
      </c>
      <c r="F34" s="24">
        <f t="shared" si="3"/>
        <v>111465.515625</v>
      </c>
      <c r="G34" s="24">
        <f t="shared" si="3"/>
        <v>645</v>
      </c>
      <c r="H34" s="24">
        <f t="shared" si="3"/>
        <v>124750</v>
      </c>
      <c r="I34" s="24">
        <f t="shared" si="3"/>
        <v>5963</v>
      </c>
      <c r="J34" s="25">
        <f t="shared" si="3"/>
        <v>1150490.375</v>
      </c>
      <c r="K34" s="1"/>
    </row>
    <row r="35" spans="1:10" ht="12.75">
      <c r="A35" s="17"/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12.75">
      <c r="A36" s="47" t="s">
        <v>34</v>
      </c>
      <c r="B36" s="21">
        <f t="shared" si="1"/>
        <v>152297</v>
      </c>
      <c r="C36" s="21">
        <v>38346</v>
      </c>
      <c r="D36" s="21">
        <v>3337</v>
      </c>
      <c r="E36" s="21">
        <f>F36+G36+H36+I36+J36</f>
        <v>110614</v>
      </c>
      <c r="F36" s="21">
        <v>5423</v>
      </c>
      <c r="G36" s="21">
        <v>0</v>
      </c>
      <c r="H36" s="21">
        <v>10367</v>
      </c>
      <c r="I36" s="21">
        <v>0</v>
      </c>
      <c r="J36" s="22">
        <v>94824</v>
      </c>
    </row>
    <row r="37" spans="1:10" ht="12.75">
      <c r="A37" s="47" t="s">
        <v>35</v>
      </c>
      <c r="B37" s="21">
        <f t="shared" si="1"/>
        <v>113562</v>
      </c>
      <c r="C37" s="21">
        <v>23470</v>
      </c>
      <c r="D37" s="21">
        <v>2663</v>
      </c>
      <c r="E37" s="21">
        <f>F37+G37+H37+I37+J37</f>
        <v>87429</v>
      </c>
      <c r="F37" s="21">
        <v>8018</v>
      </c>
      <c r="G37" s="21">
        <v>308</v>
      </c>
      <c r="H37" s="21">
        <v>3448</v>
      </c>
      <c r="I37" s="21">
        <v>1777</v>
      </c>
      <c r="J37" s="22">
        <v>73878</v>
      </c>
    </row>
    <row r="38" spans="1:10" ht="12.75">
      <c r="A38" s="47" t="s">
        <v>36</v>
      </c>
      <c r="B38" s="21">
        <f t="shared" si="1"/>
        <v>227031</v>
      </c>
      <c r="C38" s="21">
        <v>47475</v>
      </c>
      <c r="D38" s="21">
        <v>3942</v>
      </c>
      <c r="E38" s="21">
        <f>F38+G38+H38+I38+J38</f>
        <v>175614</v>
      </c>
      <c r="F38" s="21">
        <v>13216</v>
      </c>
      <c r="G38" s="21">
        <v>354</v>
      </c>
      <c r="H38" s="21">
        <v>9805</v>
      </c>
      <c r="I38" s="21">
        <v>2884</v>
      </c>
      <c r="J38" s="22">
        <v>149355</v>
      </c>
    </row>
    <row r="39" spans="1:10" ht="12.75">
      <c r="A39" s="47" t="s">
        <v>37</v>
      </c>
      <c r="B39" s="21">
        <f t="shared" si="1"/>
        <v>55929</v>
      </c>
      <c r="C39" s="21">
        <v>17521</v>
      </c>
      <c r="D39" s="21">
        <v>1468</v>
      </c>
      <c r="E39" s="21">
        <f>F39+G39+H39+I39+J39</f>
        <v>36940</v>
      </c>
      <c r="F39" s="21">
        <v>3207</v>
      </c>
      <c r="G39" s="21">
        <v>0</v>
      </c>
      <c r="H39" s="21">
        <v>1243</v>
      </c>
      <c r="I39" s="21">
        <v>0</v>
      </c>
      <c r="J39" s="22">
        <v>32490</v>
      </c>
    </row>
    <row r="40" spans="1:10" s="28" customFormat="1" ht="13.5" thickBot="1">
      <c r="A40" s="33" t="s">
        <v>38</v>
      </c>
      <c r="B40" s="24">
        <f t="shared" si="1"/>
        <v>548819</v>
      </c>
      <c r="C40" s="24">
        <f>SUM(C36:C39)</f>
        <v>126812</v>
      </c>
      <c r="D40" s="24">
        <f aca="true" t="shared" si="4" ref="D40:J40">SUM(D36:D39)</f>
        <v>11410</v>
      </c>
      <c r="E40" s="24">
        <f t="shared" si="4"/>
        <v>410597</v>
      </c>
      <c r="F40" s="24">
        <f t="shared" si="4"/>
        <v>29864</v>
      </c>
      <c r="G40" s="24">
        <f t="shared" si="4"/>
        <v>662</v>
      </c>
      <c r="H40" s="24">
        <f t="shared" si="4"/>
        <v>24863</v>
      </c>
      <c r="I40" s="24">
        <f t="shared" si="4"/>
        <v>4661</v>
      </c>
      <c r="J40" s="25">
        <f t="shared" si="4"/>
        <v>350547</v>
      </c>
    </row>
    <row r="41" spans="1:10" ht="12.75">
      <c r="A41" s="41"/>
      <c r="B41" s="40"/>
      <c r="C41" s="35"/>
      <c r="D41" s="35"/>
      <c r="E41" s="35"/>
      <c r="F41" s="35"/>
      <c r="G41" s="35"/>
      <c r="H41" s="35"/>
      <c r="I41" s="35"/>
      <c r="J41" s="36"/>
    </row>
    <row r="42" spans="1:10" s="28" customFormat="1" ht="13.5" thickBot="1">
      <c r="A42" s="48" t="s">
        <v>39</v>
      </c>
      <c r="B42" s="91">
        <f t="shared" si="1"/>
        <v>322931.19999999995</v>
      </c>
      <c r="C42" s="37">
        <v>87723</v>
      </c>
      <c r="D42" s="37">
        <v>8515</v>
      </c>
      <c r="E42" s="37">
        <f>F42+G42+H42+I42+J42</f>
        <v>226693.19999999998</v>
      </c>
      <c r="F42" s="37">
        <v>4533.9</v>
      </c>
      <c r="G42" s="37">
        <v>83</v>
      </c>
      <c r="H42" s="37">
        <v>15785</v>
      </c>
      <c r="I42" s="37">
        <v>1079</v>
      </c>
      <c r="J42" s="38">
        <v>205212.3</v>
      </c>
    </row>
    <row r="43" spans="1:10" ht="12.75">
      <c r="A43" s="39"/>
      <c r="B43" s="40"/>
      <c r="C43" s="49"/>
      <c r="D43" s="35"/>
      <c r="E43" s="49"/>
      <c r="F43" s="35"/>
      <c r="G43" s="35"/>
      <c r="H43" s="50"/>
      <c r="I43" s="35"/>
      <c r="J43" s="51"/>
    </row>
    <row r="44" spans="1:10" ht="12.75">
      <c r="A44" s="41" t="s">
        <v>40</v>
      </c>
      <c r="B44" s="42">
        <f t="shared" si="1"/>
        <v>178257</v>
      </c>
      <c r="C44" s="96">
        <v>29736</v>
      </c>
      <c r="D44" s="97">
        <v>3833</v>
      </c>
      <c r="E44" s="52">
        <f>F44+G44+H44+I44+J44</f>
        <v>144688</v>
      </c>
      <c r="F44" s="97">
        <v>11575</v>
      </c>
      <c r="G44" s="97">
        <v>4363</v>
      </c>
      <c r="H44" s="98">
        <v>10105</v>
      </c>
      <c r="I44" s="97">
        <v>35775</v>
      </c>
      <c r="J44" s="99">
        <v>82870</v>
      </c>
    </row>
    <row r="45" spans="1:10" ht="12.75">
      <c r="A45" s="41" t="s">
        <v>41</v>
      </c>
      <c r="B45" s="42">
        <f t="shared" si="1"/>
        <v>228187</v>
      </c>
      <c r="C45" s="96">
        <v>24227</v>
      </c>
      <c r="D45" s="97">
        <v>3838</v>
      </c>
      <c r="E45" s="52">
        <f aca="true" t="shared" si="5" ref="E45:E52">F45+G45+H45+I45+J45</f>
        <v>200122</v>
      </c>
      <c r="F45" s="97">
        <v>16010</v>
      </c>
      <c r="G45" s="97">
        <v>6549</v>
      </c>
      <c r="H45" s="98">
        <v>13462</v>
      </c>
      <c r="I45" s="97">
        <v>53711</v>
      </c>
      <c r="J45" s="99">
        <v>110390</v>
      </c>
    </row>
    <row r="46" spans="1:10" ht="12.75">
      <c r="A46" s="41" t="s">
        <v>42</v>
      </c>
      <c r="B46" s="42">
        <f t="shared" si="1"/>
        <v>481398</v>
      </c>
      <c r="C46" s="96">
        <v>68005</v>
      </c>
      <c r="D46" s="97">
        <v>9660</v>
      </c>
      <c r="E46" s="52">
        <f t="shared" si="5"/>
        <v>403733</v>
      </c>
      <c r="F46" s="97">
        <v>32299</v>
      </c>
      <c r="G46" s="97">
        <v>19106</v>
      </c>
      <c r="H46" s="98">
        <v>21267</v>
      </c>
      <c r="I46" s="97">
        <v>156668</v>
      </c>
      <c r="J46" s="99">
        <v>174393</v>
      </c>
    </row>
    <row r="47" spans="1:10" ht="12.75">
      <c r="A47" s="41" t="s">
        <v>43</v>
      </c>
      <c r="B47" s="42">
        <f t="shared" si="1"/>
        <v>242941</v>
      </c>
      <c r="C47" s="96">
        <v>26573</v>
      </c>
      <c r="D47" s="97">
        <v>4222</v>
      </c>
      <c r="E47" s="52">
        <f t="shared" si="5"/>
        <v>212146</v>
      </c>
      <c r="F47" s="97">
        <v>16972</v>
      </c>
      <c r="G47" s="97">
        <v>16878</v>
      </c>
      <c r="H47" s="98">
        <v>4335</v>
      </c>
      <c r="I47" s="97">
        <v>138404</v>
      </c>
      <c r="J47" s="99">
        <v>35557</v>
      </c>
    </row>
    <row r="48" spans="1:10" ht="12.75">
      <c r="A48" s="41" t="s">
        <v>44</v>
      </c>
      <c r="B48" s="42">
        <f t="shared" si="1"/>
        <v>429055</v>
      </c>
      <c r="C48" s="96">
        <v>60130</v>
      </c>
      <c r="D48" s="97">
        <v>10211</v>
      </c>
      <c r="E48" s="52">
        <f t="shared" si="5"/>
        <v>358714</v>
      </c>
      <c r="F48" s="97">
        <v>28697</v>
      </c>
      <c r="G48" s="97">
        <v>10787</v>
      </c>
      <c r="H48" s="98">
        <v>25084</v>
      </c>
      <c r="I48" s="97">
        <v>88457</v>
      </c>
      <c r="J48" s="99">
        <v>205689</v>
      </c>
    </row>
    <row r="49" spans="1:10" ht="12.75">
      <c r="A49" s="41" t="s">
        <v>45</v>
      </c>
      <c r="B49" s="42">
        <f t="shared" si="1"/>
        <v>272513</v>
      </c>
      <c r="C49" s="96">
        <v>36013</v>
      </c>
      <c r="D49" s="97">
        <v>5025</v>
      </c>
      <c r="E49" s="52">
        <f t="shared" si="5"/>
        <v>231475</v>
      </c>
      <c r="F49" s="97">
        <v>18518</v>
      </c>
      <c r="G49" s="97">
        <v>4284</v>
      </c>
      <c r="H49" s="98">
        <v>18863</v>
      </c>
      <c r="I49" s="97">
        <v>35129</v>
      </c>
      <c r="J49" s="99">
        <v>154681</v>
      </c>
    </row>
    <row r="50" spans="1:10" ht="12.75">
      <c r="A50" s="41" t="s">
        <v>46</v>
      </c>
      <c r="B50" s="42">
        <f t="shared" si="1"/>
        <v>249286</v>
      </c>
      <c r="C50" s="96">
        <v>37826</v>
      </c>
      <c r="D50" s="97">
        <v>3661</v>
      </c>
      <c r="E50" s="52">
        <f t="shared" si="5"/>
        <v>207799</v>
      </c>
      <c r="F50" s="97">
        <v>16624</v>
      </c>
      <c r="G50" s="97">
        <v>153</v>
      </c>
      <c r="H50" s="98">
        <v>20626</v>
      </c>
      <c r="I50" s="97">
        <v>1257</v>
      </c>
      <c r="J50" s="99">
        <v>169139</v>
      </c>
    </row>
    <row r="51" spans="1:10" ht="12.75">
      <c r="A51" s="41" t="s">
        <v>47</v>
      </c>
      <c r="B51" s="42">
        <f t="shared" si="1"/>
        <v>354223</v>
      </c>
      <c r="C51" s="96">
        <v>31907</v>
      </c>
      <c r="D51" s="97">
        <v>6582</v>
      </c>
      <c r="E51" s="52">
        <f t="shared" si="5"/>
        <v>315734</v>
      </c>
      <c r="F51" s="97">
        <v>25259</v>
      </c>
      <c r="G51" s="97">
        <v>28798</v>
      </c>
      <c r="H51" s="98">
        <v>2775</v>
      </c>
      <c r="I51" s="97">
        <v>236142</v>
      </c>
      <c r="J51" s="99">
        <v>22760</v>
      </c>
    </row>
    <row r="52" spans="1:10" ht="12.75">
      <c r="A52" s="41" t="s">
        <v>48</v>
      </c>
      <c r="B52" s="42">
        <f t="shared" si="1"/>
        <v>676253</v>
      </c>
      <c r="C52" s="96">
        <v>77018</v>
      </c>
      <c r="D52" s="97">
        <v>14038</v>
      </c>
      <c r="E52" s="52">
        <f t="shared" si="5"/>
        <v>585197</v>
      </c>
      <c r="F52" s="97">
        <v>46816</v>
      </c>
      <c r="G52" s="97">
        <v>40319</v>
      </c>
      <c r="H52" s="98">
        <v>18199</v>
      </c>
      <c r="I52" s="97">
        <v>330621</v>
      </c>
      <c r="J52" s="99">
        <v>149242</v>
      </c>
    </row>
    <row r="53" spans="1:11" s="28" customFormat="1" ht="13.5" thickBot="1">
      <c r="A53" s="45" t="s">
        <v>49</v>
      </c>
      <c r="B53" s="46">
        <f t="shared" si="1"/>
        <v>3112113</v>
      </c>
      <c r="C53" s="53">
        <f>SUM(C44:C52)</f>
        <v>391435</v>
      </c>
      <c r="D53" s="24">
        <f aca="true" t="shared" si="6" ref="D53:J53">SUM(D44:D52)</f>
        <v>61070</v>
      </c>
      <c r="E53" s="53">
        <f t="shared" si="6"/>
        <v>2659608</v>
      </c>
      <c r="F53" s="24">
        <f t="shared" si="6"/>
        <v>212770</v>
      </c>
      <c r="G53" s="24">
        <f t="shared" si="6"/>
        <v>131237</v>
      </c>
      <c r="H53" s="54">
        <f t="shared" si="6"/>
        <v>134716</v>
      </c>
      <c r="I53" s="24">
        <f t="shared" si="6"/>
        <v>1076164</v>
      </c>
      <c r="J53" s="55">
        <f t="shared" si="6"/>
        <v>1104721</v>
      </c>
      <c r="K53" s="1"/>
    </row>
    <row r="54" spans="1:10" ht="12.75">
      <c r="A54" s="20"/>
      <c r="B54" s="37"/>
      <c r="C54" s="37"/>
      <c r="D54" s="37"/>
      <c r="E54" s="37"/>
      <c r="F54" s="37"/>
      <c r="G54" s="37"/>
      <c r="H54" s="37"/>
      <c r="I54" s="37"/>
      <c r="J54" s="38"/>
    </row>
    <row r="55" spans="1:10" s="28" customFormat="1" ht="13.5" thickBot="1">
      <c r="A55" s="23" t="s">
        <v>50</v>
      </c>
      <c r="B55" s="24">
        <f t="shared" si="1"/>
        <v>101197</v>
      </c>
      <c r="C55" s="24">
        <v>21309</v>
      </c>
      <c r="D55" s="24">
        <v>2974</v>
      </c>
      <c r="E55" s="24">
        <f>F55+G55+H55+I55+J55</f>
        <v>76914</v>
      </c>
      <c r="F55" s="24">
        <v>4615</v>
      </c>
      <c r="G55" s="24">
        <v>2571</v>
      </c>
      <c r="H55" s="24">
        <v>5119</v>
      </c>
      <c r="I55" s="24">
        <v>21603</v>
      </c>
      <c r="J55" s="25">
        <v>43006</v>
      </c>
    </row>
    <row r="56" spans="1:10" ht="12.75">
      <c r="A56" s="17"/>
      <c r="B56" s="35"/>
      <c r="C56" s="35"/>
      <c r="D56" s="35"/>
      <c r="E56" s="35"/>
      <c r="F56" s="35"/>
      <c r="G56" s="35"/>
      <c r="H56" s="35"/>
      <c r="I56" s="35"/>
      <c r="J56" s="36"/>
    </row>
    <row r="57" spans="1:10" ht="12.75">
      <c r="A57" s="20" t="s">
        <v>51</v>
      </c>
      <c r="B57" s="21">
        <f t="shared" si="1"/>
        <v>588663</v>
      </c>
      <c r="C57" s="93">
        <v>84304</v>
      </c>
      <c r="D57" s="93">
        <v>14674</v>
      </c>
      <c r="E57" s="21">
        <f>F57+G57+H57+I57+J57</f>
        <v>489685</v>
      </c>
      <c r="F57" s="93">
        <v>40981</v>
      </c>
      <c r="G57" s="93">
        <v>8267</v>
      </c>
      <c r="H57" s="93">
        <v>19494</v>
      </c>
      <c r="I57" s="93">
        <v>132255</v>
      </c>
      <c r="J57" s="94">
        <v>288688</v>
      </c>
    </row>
    <row r="58" spans="1:10" ht="12.75">
      <c r="A58" s="20" t="s">
        <v>52</v>
      </c>
      <c r="B58" s="21">
        <f t="shared" si="1"/>
        <v>942551</v>
      </c>
      <c r="C58" s="93">
        <v>154451</v>
      </c>
      <c r="D58" s="93">
        <v>24675</v>
      </c>
      <c r="E58" s="21">
        <f>F58+G58+H58+I58+J58</f>
        <v>763425</v>
      </c>
      <c r="F58" s="93">
        <v>41808</v>
      </c>
      <c r="G58" s="93">
        <v>34876</v>
      </c>
      <c r="H58" s="93">
        <v>14595</v>
      </c>
      <c r="I58" s="93">
        <v>304158</v>
      </c>
      <c r="J58" s="94">
        <v>367988</v>
      </c>
    </row>
    <row r="59" spans="1:10" ht="12.75">
      <c r="A59" s="20" t="s">
        <v>53</v>
      </c>
      <c r="B59" s="21">
        <f t="shared" si="1"/>
        <v>423061</v>
      </c>
      <c r="C59" s="93">
        <v>50260</v>
      </c>
      <c r="D59" s="93">
        <v>13088</v>
      </c>
      <c r="E59" s="21">
        <f>F59+G59+H59+I59+J59</f>
        <v>359713</v>
      </c>
      <c r="F59" s="93">
        <v>17840</v>
      </c>
      <c r="G59" s="93">
        <v>12201</v>
      </c>
      <c r="H59" s="93">
        <v>9012</v>
      </c>
      <c r="I59" s="95">
        <v>108987</v>
      </c>
      <c r="J59" s="94">
        <v>211673</v>
      </c>
    </row>
    <row r="60" spans="1:10" ht="12.75">
      <c r="A60" s="20" t="s">
        <v>54</v>
      </c>
      <c r="B60" s="21">
        <f t="shared" si="1"/>
        <v>166156</v>
      </c>
      <c r="C60" s="93">
        <v>25624</v>
      </c>
      <c r="D60" s="93">
        <v>4003</v>
      </c>
      <c r="E60" s="21">
        <f>F60+G60+H60+I60+J60</f>
        <v>136529</v>
      </c>
      <c r="F60" s="93">
        <v>8045</v>
      </c>
      <c r="G60" s="93">
        <v>2141</v>
      </c>
      <c r="H60" s="93">
        <v>4490</v>
      </c>
      <c r="I60" s="93">
        <v>23781</v>
      </c>
      <c r="J60" s="94">
        <v>98072</v>
      </c>
    </row>
    <row r="61" spans="1:10" ht="12.75">
      <c r="A61" s="20" t="s">
        <v>55</v>
      </c>
      <c r="B61" s="21">
        <f t="shared" si="1"/>
        <v>435314</v>
      </c>
      <c r="C61" s="93">
        <v>85464</v>
      </c>
      <c r="D61" s="93">
        <v>10377</v>
      </c>
      <c r="E61" s="21">
        <f>F61+G61+H61+I61+J61</f>
        <v>339473</v>
      </c>
      <c r="F61" s="93">
        <v>19661</v>
      </c>
      <c r="G61" s="93">
        <v>16917</v>
      </c>
      <c r="H61" s="93">
        <v>7025</v>
      </c>
      <c r="I61" s="93">
        <v>192629</v>
      </c>
      <c r="J61" s="94">
        <v>103241</v>
      </c>
    </row>
    <row r="62" spans="1:11" s="28" customFormat="1" ht="13.5" thickBot="1">
      <c r="A62" s="23" t="s">
        <v>56</v>
      </c>
      <c r="B62" s="24">
        <f>SUM(B57:B61)</f>
        <v>2555745</v>
      </c>
      <c r="C62" s="24">
        <f aca="true" t="shared" si="7" ref="C62:J62">SUM(C57:C61)</f>
        <v>400103</v>
      </c>
      <c r="D62" s="24">
        <f t="shared" si="7"/>
        <v>66817</v>
      </c>
      <c r="E62" s="24">
        <f t="shared" si="7"/>
        <v>2088825</v>
      </c>
      <c r="F62" s="24">
        <f t="shared" si="7"/>
        <v>128335</v>
      </c>
      <c r="G62" s="24">
        <f t="shared" si="7"/>
        <v>74402</v>
      </c>
      <c r="H62" s="24">
        <f t="shared" si="7"/>
        <v>54616</v>
      </c>
      <c r="I62" s="24">
        <f t="shared" si="7"/>
        <v>761810</v>
      </c>
      <c r="J62" s="25">
        <f t="shared" si="7"/>
        <v>1069662</v>
      </c>
      <c r="K62" s="1"/>
    </row>
    <row r="63" spans="1:10" ht="12.75">
      <c r="A63" s="17"/>
      <c r="B63" s="35"/>
      <c r="C63" s="35"/>
      <c r="D63" s="35"/>
      <c r="E63" s="35"/>
      <c r="F63" s="35"/>
      <c r="G63" s="35"/>
      <c r="H63" s="35"/>
      <c r="I63" s="35"/>
      <c r="J63" s="36"/>
    </row>
    <row r="64" spans="1:10" ht="12.75">
      <c r="A64" s="20" t="s">
        <v>57</v>
      </c>
      <c r="B64" s="21">
        <f t="shared" si="1"/>
        <v>102199</v>
      </c>
      <c r="C64" s="21">
        <v>34463</v>
      </c>
      <c r="D64" s="21">
        <v>2352</v>
      </c>
      <c r="E64" s="21">
        <f>F64+G64+H64+I64+J64</f>
        <v>65384</v>
      </c>
      <c r="F64" s="21">
        <v>2561</v>
      </c>
      <c r="G64" s="21">
        <v>88</v>
      </c>
      <c r="H64" s="21">
        <v>4908</v>
      </c>
      <c r="I64" s="21">
        <v>1382</v>
      </c>
      <c r="J64" s="56">
        <v>56445</v>
      </c>
    </row>
    <row r="65" spans="1:10" ht="12.75">
      <c r="A65" s="20" t="s">
        <v>58</v>
      </c>
      <c r="B65" s="21">
        <f t="shared" si="1"/>
        <v>128168</v>
      </c>
      <c r="C65" s="21">
        <v>21556</v>
      </c>
      <c r="D65" s="21">
        <v>2487</v>
      </c>
      <c r="E65" s="21">
        <f>F65+G65+H65+I65+J65</f>
        <v>104125</v>
      </c>
      <c r="F65" s="21">
        <v>2323</v>
      </c>
      <c r="G65" s="21">
        <v>147</v>
      </c>
      <c r="H65" s="21">
        <v>7948</v>
      </c>
      <c r="I65" s="21">
        <v>2301</v>
      </c>
      <c r="J65" s="56">
        <v>91406</v>
      </c>
    </row>
    <row r="66" spans="1:10" ht="12.75">
      <c r="A66" s="20" t="s">
        <v>59</v>
      </c>
      <c r="B66" s="21">
        <f t="shared" si="1"/>
        <v>105229</v>
      </c>
      <c r="C66" s="57">
        <v>21876</v>
      </c>
      <c r="D66" s="57">
        <v>2145</v>
      </c>
      <c r="E66" s="21">
        <f>F66+G66+H66+I66+J66</f>
        <v>81208</v>
      </c>
      <c r="F66" s="57">
        <v>2585</v>
      </c>
      <c r="G66" s="57">
        <v>176</v>
      </c>
      <c r="H66" s="57">
        <v>6056</v>
      </c>
      <c r="I66" s="57">
        <v>2750</v>
      </c>
      <c r="J66" s="58">
        <v>69641</v>
      </c>
    </row>
    <row r="67" spans="1:10" s="28" customFormat="1" ht="13.5" thickBot="1">
      <c r="A67" s="59" t="s">
        <v>60</v>
      </c>
      <c r="B67" s="37">
        <f t="shared" si="1"/>
        <v>335596</v>
      </c>
      <c r="C67" s="37">
        <f>SUM(C64:C66)</f>
        <v>77895</v>
      </c>
      <c r="D67" s="37">
        <f aca="true" t="shared" si="8" ref="D67:J67">SUM(D64:D66)</f>
        <v>6984</v>
      </c>
      <c r="E67" s="37">
        <f t="shared" si="8"/>
        <v>250717</v>
      </c>
      <c r="F67" s="37">
        <f t="shared" si="8"/>
        <v>7469</v>
      </c>
      <c r="G67" s="37">
        <f t="shared" si="8"/>
        <v>411</v>
      </c>
      <c r="H67" s="37">
        <f t="shared" si="8"/>
        <v>18912</v>
      </c>
      <c r="I67" s="37">
        <f t="shared" si="8"/>
        <v>6433</v>
      </c>
      <c r="J67" s="38">
        <f t="shared" si="8"/>
        <v>217492</v>
      </c>
    </row>
    <row r="68" spans="1:10" ht="12.75">
      <c r="A68" s="17"/>
      <c r="B68" s="37">
        <f t="shared" si="1"/>
        <v>0</v>
      </c>
      <c r="C68" s="18"/>
      <c r="D68" s="18"/>
      <c r="E68" s="18"/>
      <c r="F68" s="18"/>
      <c r="G68" s="18"/>
      <c r="H68" s="18"/>
      <c r="I68" s="18"/>
      <c r="J68" s="19"/>
    </row>
    <row r="69" spans="1:10" s="28" customFormat="1" ht="13.5" thickBot="1">
      <c r="A69" s="33" t="s">
        <v>61</v>
      </c>
      <c r="B69" s="37">
        <f t="shared" si="1"/>
        <v>605420</v>
      </c>
      <c r="C69" s="60">
        <v>171600</v>
      </c>
      <c r="D69" s="60">
        <v>18754</v>
      </c>
      <c r="E69" s="24">
        <f>F69+G69+H69+I69+J69</f>
        <v>415066</v>
      </c>
      <c r="F69" s="60">
        <v>33205</v>
      </c>
      <c r="G69" s="60">
        <v>0</v>
      </c>
      <c r="H69" s="60">
        <v>41507</v>
      </c>
      <c r="I69" s="60">
        <v>0</v>
      </c>
      <c r="J69" s="61">
        <v>340354</v>
      </c>
    </row>
    <row r="70" spans="1:10" ht="12.75">
      <c r="A70" s="20"/>
      <c r="B70" s="37"/>
      <c r="C70" s="37"/>
      <c r="D70" s="37"/>
      <c r="E70" s="37"/>
      <c r="F70" s="37"/>
      <c r="G70" s="37"/>
      <c r="H70" s="37"/>
      <c r="I70" s="37"/>
      <c r="J70" s="38"/>
    </row>
    <row r="71" spans="1:10" ht="12.75">
      <c r="A71" s="20" t="s">
        <v>62</v>
      </c>
      <c r="B71" s="21">
        <f>+C71+D71+E71</f>
        <v>2052759.5</v>
      </c>
      <c r="C71" s="21">
        <v>347916</v>
      </c>
      <c r="D71" s="21">
        <v>54495</v>
      </c>
      <c r="E71" s="21">
        <f>+F71+G71+H71+I71+J71</f>
        <v>1650348.5</v>
      </c>
      <c r="F71" s="21">
        <v>82517.5</v>
      </c>
      <c r="G71" s="21">
        <v>4971</v>
      </c>
      <c r="H71" s="21">
        <v>61042</v>
      </c>
      <c r="I71" s="21">
        <v>113102</v>
      </c>
      <c r="J71" s="22">
        <v>1388716</v>
      </c>
    </row>
    <row r="72" spans="1:10" ht="12.75">
      <c r="A72" s="20" t="s">
        <v>63</v>
      </c>
      <c r="B72" s="21">
        <f>+C72+D72+E72</f>
        <v>1144266</v>
      </c>
      <c r="C72" s="21">
        <v>232712</v>
      </c>
      <c r="D72" s="21">
        <v>30003</v>
      </c>
      <c r="E72" s="21">
        <f>+F72+G72+H72+I72+J72</f>
        <v>881551</v>
      </c>
      <c r="F72" s="21">
        <v>42605</v>
      </c>
      <c r="G72" s="21">
        <v>3168</v>
      </c>
      <c r="H72" s="21">
        <v>30915</v>
      </c>
      <c r="I72" s="21">
        <v>76723</v>
      </c>
      <c r="J72" s="22">
        <v>728140</v>
      </c>
    </row>
    <row r="73" spans="1:10" s="28" customFormat="1" ht="13.5" thickBot="1">
      <c r="A73" s="23" t="s">
        <v>64</v>
      </c>
      <c r="B73" s="24">
        <f>+C73+D73+E73</f>
        <v>3197025.5</v>
      </c>
      <c r="C73" s="24">
        <f aca="true" t="shared" si="9" ref="C73:J73">+C72+C71</f>
        <v>580628</v>
      </c>
      <c r="D73" s="24">
        <f t="shared" si="9"/>
        <v>84498</v>
      </c>
      <c r="E73" s="24">
        <f t="shared" si="9"/>
        <v>2531899.5</v>
      </c>
      <c r="F73" s="24">
        <f t="shared" si="9"/>
        <v>125122.5</v>
      </c>
      <c r="G73" s="24">
        <f t="shared" si="9"/>
        <v>8139</v>
      </c>
      <c r="H73" s="24">
        <f t="shared" si="9"/>
        <v>91957</v>
      </c>
      <c r="I73" s="24">
        <f t="shared" si="9"/>
        <v>189825</v>
      </c>
      <c r="J73" s="25">
        <f t="shared" si="9"/>
        <v>2116856</v>
      </c>
    </row>
    <row r="74" spans="1:10" ht="12.75">
      <c r="A74" s="17"/>
      <c r="B74" s="35"/>
      <c r="C74" s="35"/>
      <c r="D74" s="35"/>
      <c r="E74" s="35"/>
      <c r="F74" s="35"/>
      <c r="G74" s="35"/>
      <c r="H74" s="35"/>
      <c r="I74" s="35"/>
      <c r="J74" s="36"/>
    </row>
    <row r="75" spans="1:10" ht="12.75">
      <c r="A75" s="20" t="s">
        <v>65</v>
      </c>
      <c r="B75" s="21">
        <f t="shared" si="1"/>
        <v>185008</v>
      </c>
      <c r="C75" s="21">
        <v>44239</v>
      </c>
      <c r="D75" s="21">
        <v>6116</v>
      </c>
      <c r="E75" s="21">
        <f>F75+G75+H75+I75+J75</f>
        <v>134653</v>
      </c>
      <c r="F75" s="21">
        <v>13465</v>
      </c>
      <c r="G75" s="21">
        <v>104</v>
      </c>
      <c r="H75" s="21">
        <v>7975</v>
      </c>
      <c r="I75" s="21">
        <v>1459</v>
      </c>
      <c r="J75" s="22">
        <v>111650</v>
      </c>
    </row>
    <row r="76" spans="1:10" ht="12.75">
      <c r="A76" s="20" t="s">
        <v>66</v>
      </c>
      <c r="B76" s="21">
        <f t="shared" si="1"/>
        <v>99619</v>
      </c>
      <c r="C76" s="21">
        <v>21368</v>
      </c>
      <c r="D76" s="21">
        <v>3065</v>
      </c>
      <c r="E76" s="21">
        <f aca="true" t="shared" si="10" ref="E76:E82">F76+G76+H76+I76+J76</f>
        <v>75186</v>
      </c>
      <c r="F76" s="21">
        <v>7519</v>
      </c>
      <c r="G76" s="21">
        <v>283</v>
      </c>
      <c r="H76" s="21">
        <v>4228</v>
      </c>
      <c r="I76" s="21">
        <v>3963</v>
      </c>
      <c r="J76" s="22">
        <v>59193</v>
      </c>
    </row>
    <row r="77" spans="1:10" ht="12.75">
      <c r="A77" s="20" t="s">
        <v>67</v>
      </c>
      <c r="B77" s="21">
        <f t="shared" si="1"/>
        <v>655337</v>
      </c>
      <c r="C77" s="21">
        <v>129229</v>
      </c>
      <c r="D77" s="21">
        <v>17068</v>
      </c>
      <c r="E77" s="21">
        <f t="shared" si="10"/>
        <v>509040</v>
      </c>
      <c r="F77" s="21">
        <v>50904</v>
      </c>
      <c r="G77" s="21">
        <v>803</v>
      </c>
      <c r="H77" s="21">
        <v>29739</v>
      </c>
      <c r="I77" s="21">
        <v>11243</v>
      </c>
      <c r="J77" s="22">
        <v>416351</v>
      </c>
    </row>
    <row r="78" spans="1:10" ht="12.75">
      <c r="A78" s="20" t="s">
        <v>68</v>
      </c>
      <c r="B78" s="21">
        <f t="shared" si="1"/>
        <v>396747</v>
      </c>
      <c r="C78" s="21">
        <v>110226</v>
      </c>
      <c r="D78" s="21">
        <v>9713</v>
      </c>
      <c r="E78" s="21">
        <f t="shared" si="10"/>
        <v>276808</v>
      </c>
      <c r="F78" s="21">
        <v>27681</v>
      </c>
      <c r="G78" s="21">
        <v>42</v>
      </c>
      <c r="H78" s="21">
        <v>16565</v>
      </c>
      <c r="I78" s="21">
        <v>601</v>
      </c>
      <c r="J78" s="22">
        <v>231919</v>
      </c>
    </row>
    <row r="79" spans="1:10" ht="12.75">
      <c r="A79" s="20" t="s">
        <v>69</v>
      </c>
      <c r="B79" s="21">
        <f t="shared" si="1"/>
        <v>177383</v>
      </c>
      <c r="C79" s="21">
        <v>27189</v>
      </c>
      <c r="D79" s="21">
        <v>5646</v>
      </c>
      <c r="E79" s="21">
        <f t="shared" si="10"/>
        <v>144548</v>
      </c>
      <c r="F79" s="21">
        <v>14455</v>
      </c>
      <c r="G79" s="21">
        <v>530</v>
      </c>
      <c r="H79" s="21">
        <v>8142</v>
      </c>
      <c r="I79" s="21">
        <v>7428</v>
      </c>
      <c r="J79" s="22">
        <v>113993</v>
      </c>
    </row>
    <row r="80" spans="1:10" ht="12.75">
      <c r="A80" s="20" t="s">
        <v>70</v>
      </c>
      <c r="B80" s="21">
        <f t="shared" si="1"/>
        <v>221188</v>
      </c>
      <c r="C80" s="21">
        <v>43970</v>
      </c>
      <c r="D80" s="21">
        <v>6220</v>
      </c>
      <c r="E80" s="21">
        <f t="shared" si="10"/>
        <v>170998</v>
      </c>
      <c r="F80" s="21">
        <v>17100</v>
      </c>
      <c r="G80" s="21">
        <v>402</v>
      </c>
      <c r="H80" s="21">
        <v>9857</v>
      </c>
      <c r="I80" s="21">
        <v>5638</v>
      </c>
      <c r="J80" s="22">
        <v>138001</v>
      </c>
    </row>
    <row r="81" spans="1:10" ht="12.75">
      <c r="A81" s="20" t="s">
        <v>71</v>
      </c>
      <c r="B81" s="21">
        <f t="shared" si="1"/>
        <v>166894</v>
      </c>
      <c r="C81" s="21">
        <v>34524</v>
      </c>
      <c r="D81" s="21">
        <v>4447</v>
      </c>
      <c r="E81" s="21">
        <f t="shared" si="10"/>
        <v>127923</v>
      </c>
      <c r="F81" s="21">
        <v>12793</v>
      </c>
      <c r="G81" s="21">
        <v>201</v>
      </c>
      <c r="H81" s="21">
        <v>7473</v>
      </c>
      <c r="I81" s="21">
        <v>2824</v>
      </c>
      <c r="J81" s="22">
        <v>104632</v>
      </c>
    </row>
    <row r="82" spans="1:10" ht="12.75">
      <c r="A82" s="20" t="s">
        <v>72</v>
      </c>
      <c r="B82" s="21">
        <f aca="true" t="shared" si="11" ref="B82:B87">+C82+D82+E82</f>
        <v>321377</v>
      </c>
      <c r="C82" s="21">
        <v>64727</v>
      </c>
      <c r="D82" s="21">
        <v>10292</v>
      </c>
      <c r="E82" s="21">
        <f t="shared" si="10"/>
        <v>246358</v>
      </c>
      <c r="F82" s="21">
        <v>24636</v>
      </c>
      <c r="G82" s="21">
        <v>41</v>
      </c>
      <c r="H82" s="21">
        <v>14739</v>
      </c>
      <c r="I82" s="21">
        <v>586</v>
      </c>
      <c r="J82" s="22">
        <v>206356</v>
      </c>
    </row>
    <row r="83" spans="1:10" s="28" customFormat="1" ht="13.5" thickBot="1">
      <c r="A83" s="23" t="s">
        <v>73</v>
      </c>
      <c r="B83" s="24">
        <f t="shared" si="11"/>
        <v>2223553</v>
      </c>
      <c r="C83" s="24">
        <f>SUM(C75:C82)</f>
        <v>475472</v>
      </c>
      <c r="D83" s="24">
        <f aca="true" t="shared" si="12" ref="D83:I83">SUM(D75:D82)</f>
        <v>62567</v>
      </c>
      <c r="E83" s="24">
        <f t="shared" si="12"/>
        <v>1685514</v>
      </c>
      <c r="F83" s="24">
        <f t="shared" si="12"/>
        <v>168553</v>
      </c>
      <c r="G83" s="24">
        <f t="shared" si="12"/>
        <v>2406</v>
      </c>
      <c r="H83" s="24">
        <f t="shared" si="12"/>
        <v>98718</v>
      </c>
      <c r="I83" s="24">
        <f t="shared" si="12"/>
        <v>33742</v>
      </c>
      <c r="J83" s="25">
        <f>SUM(J75:J82)</f>
        <v>1382095</v>
      </c>
    </row>
    <row r="84" spans="1:10" ht="12.75">
      <c r="A84" s="17"/>
      <c r="B84" s="35"/>
      <c r="C84" s="35"/>
      <c r="D84" s="35"/>
      <c r="E84" s="35"/>
      <c r="F84" s="35"/>
      <c r="G84" s="35"/>
      <c r="H84" s="35"/>
      <c r="I84" s="35"/>
      <c r="J84" s="36"/>
    </row>
    <row r="85" spans="1:10" ht="12.75">
      <c r="A85" s="20" t="s">
        <v>74</v>
      </c>
      <c r="B85" s="21">
        <f t="shared" si="11"/>
        <v>39856</v>
      </c>
      <c r="C85" s="21">
        <v>5093</v>
      </c>
      <c r="D85" s="21">
        <v>1937</v>
      </c>
      <c r="E85" s="21">
        <f>F85+G85+H85+I85+J85</f>
        <v>32826</v>
      </c>
      <c r="F85" s="21">
        <v>3387</v>
      </c>
      <c r="G85" s="21">
        <v>2614</v>
      </c>
      <c r="H85" s="21">
        <v>1925</v>
      </c>
      <c r="I85" s="21">
        <v>10876</v>
      </c>
      <c r="J85" s="22">
        <v>14024</v>
      </c>
    </row>
    <row r="86" spans="1:10" ht="12.75">
      <c r="A86" s="20" t="s">
        <v>75</v>
      </c>
      <c r="B86" s="21">
        <f t="shared" si="11"/>
        <v>18595</v>
      </c>
      <c r="C86" s="21">
        <v>2223</v>
      </c>
      <c r="D86" s="21">
        <v>1016</v>
      </c>
      <c r="E86" s="21">
        <f>F86+G86+H86+I86+J86</f>
        <v>15356</v>
      </c>
      <c r="F86" s="21">
        <v>892</v>
      </c>
      <c r="G86" s="21">
        <v>929</v>
      </c>
      <c r="H86" s="21">
        <v>764</v>
      </c>
      <c r="I86" s="21">
        <v>4955</v>
      </c>
      <c r="J86" s="22">
        <v>7816</v>
      </c>
    </row>
    <row r="87" spans="1:10" s="28" customFormat="1" ht="13.5" thickBot="1">
      <c r="A87" s="23" t="s">
        <v>76</v>
      </c>
      <c r="B87" s="62">
        <f t="shared" si="11"/>
        <v>58451</v>
      </c>
      <c r="C87" s="24">
        <f>SUM(C85:C86)</f>
        <v>7316</v>
      </c>
      <c r="D87" s="24">
        <f aca="true" t="shared" si="13" ref="D87:J87">SUM(D85:D86)</f>
        <v>2953</v>
      </c>
      <c r="E87" s="24">
        <f t="shared" si="13"/>
        <v>48182</v>
      </c>
      <c r="F87" s="24">
        <f t="shared" si="13"/>
        <v>4279</v>
      </c>
      <c r="G87" s="24">
        <f t="shared" si="13"/>
        <v>3543</v>
      </c>
      <c r="H87" s="24">
        <f t="shared" si="13"/>
        <v>2689</v>
      </c>
      <c r="I87" s="24">
        <f t="shared" si="13"/>
        <v>15831</v>
      </c>
      <c r="J87" s="25">
        <f t="shared" si="13"/>
        <v>21840</v>
      </c>
    </row>
    <row r="88" spans="1:10" ht="13.5" thickBot="1">
      <c r="A88" s="20"/>
      <c r="B88" s="37"/>
      <c r="C88" s="37"/>
      <c r="D88" s="37"/>
      <c r="E88" s="37"/>
      <c r="F88" s="37"/>
      <c r="G88" s="37"/>
      <c r="H88" s="37"/>
      <c r="I88" s="37"/>
      <c r="J88" s="38"/>
    </row>
    <row r="89" spans="1:10" ht="14.25" thickBot="1" thickTop="1">
      <c r="A89" s="63" t="s">
        <v>77</v>
      </c>
      <c r="B89" s="64">
        <f>+B87+B83+B73+B69+B67+B62+B55+B53+B42+B40+B34+B29+B27+B25+B20+B18+B16</f>
        <v>16118586.140625</v>
      </c>
      <c r="C89" s="64">
        <f>+C87+C83+C73+C69+C67+C62+C55+C53+C42+C40+C34+C29+C27+C25+C20+C18+C16</f>
        <v>2866167</v>
      </c>
      <c r="D89" s="64">
        <f>+D87+D83+D73+D69+D67+D62+D55+D53+D42+D40+D34+D29+D27+D25+D20+D18+D16</f>
        <v>402722</v>
      </c>
      <c r="E89" s="64">
        <f aca="true" t="shared" si="14" ref="E89:J89">+E87+E83+E73+E69+E67+E62+E55+E53+E42+E40+E34+E29+E27+E25+E20+E18+E16</f>
        <v>12849697.140625</v>
      </c>
      <c r="F89" s="64">
        <f t="shared" si="14"/>
        <v>902042.2655273437</v>
      </c>
      <c r="G89" s="64">
        <f t="shared" si="14"/>
        <v>267406</v>
      </c>
      <c r="H89" s="64">
        <f t="shared" si="14"/>
        <v>676136</v>
      </c>
      <c r="I89" s="64">
        <f t="shared" si="14"/>
        <v>2315850</v>
      </c>
      <c r="J89" s="64">
        <f t="shared" si="14"/>
        <v>8688262.875097657</v>
      </c>
    </row>
    <row r="93" spans="2:9" ht="12.75">
      <c r="B93" s="65"/>
      <c r="C93" s="65"/>
      <c r="D93" s="65"/>
      <c r="E93" s="65"/>
      <c r="F93" s="65"/>
      <c r="G93" s="65"/>
      <c r="H93" s="65"/>
      <c r="I93" s="65"/>
    </row>
    <row r="94" spans="2:9" ht="12.75">
      <c r="B94" s="65"/>
      <c r="C94" s="65"/>
      <c r="D94" s="65"/>
      <c r="E94" s="65"/>
      <c r="F94" s="65"/>
      <c r="G94" s="65"/>
      <c r="H94" s="65"/>
      <c r="I94" s="65"/>
    </row>
    <row r="95" spans="2:10" ht="12.75">
      <c r="B95" s="65"/>
      <c r="C95" s="65"/>
      <c r="D95" s="65"/>
      <c r="E95" s="65"/>
      <c r="F95" s="65"/>
      <c r="G95" s="65"/>
      <c r="H95" s="65"/>
      <c r="J95" s="65"/>
    </row>
    <row r="96" spans="2:9" ht="12.75">
      <c r="B96" s="65"/>
      <c r="C96" s="65"/>
      <c r="D96" s="65"/>
      <c r="E96" s="65"/>
      <c r="F96" s="65"/>
      <c r="G96" s="65"/>
      <c r="H96" s="65"/>
      <c r="I96" s="65"/>
    </row>
    <row r="97" spans="2:9" ht="12.75">
      <c r="B97" s="65"/>
      <c r="C97" s="65"/>
      <c r="D97" s="65"/>
      <c r="E97" s="65"/>
      <c r="F97" s="65"/>
      <c r="G97" s="65"/>
      <c r="H97" s="65"/>
      <c r="I97" s="65"/>
    </row>
    <row r="98" spans="2:10" ht="12.75">
      <c r="B98" s="65"/>
      <c r="C98" s="65"/>
      <c r="D98" s="65"/>
      <c r="E98" s="65"/>
      <c r="F98" s="65"/>
      <c r="G98" s="65"/>
      <c r="H98" s="65"/>
      <c r="I98" s="65"/>
      <c r="J98" s="65"/>
    </row>
  </sheetData>
  <sheetProtection/>
  <mergeCells count="6">
    <mergeCell ref="G10:H10"/>
    <mergeCell ref="A5:J5"/>
    <mergeCell ref="A7:J7"/>
    <mergeCell ref="E8:J8"/>
    <mergeCell ref="F9:H9"/>
    <mergeCell ref="I9:J9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2"/>
  <sheetViews>
    <sheetView zoomScale="85" zoomScaleNormal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72" sqref="L72"/>
    </sheetView>
  </sheetViews>
  <sheetFormatPr defaultColWidth="11.421875" defaultRowHeight="15"/>
  <cols>
    <col min="1" max="1" width="24.421875" style="1" customWidth="1"/>
    <col min="2" max="2" width="11.57421875" style="1" customWidth="1"/>
    <col min="3" max="3" width="9.00390625" style="1" customWidth="1"/>
    <col min="4" max="16384" width="11.57421875" style="1" customWidth="1"/>
  </cols>
  <sheetData>
    <row r="2" ht="15">
      <c r="D2" s="2" t="s">
        <v>0</v>
      </c>
    </row>
    <row r="3" ht="12.75">
      <c r="D3" s="3" t="s">
        <v>1</v>
      </c>
    </row>
    <row r="4" ht="21" customHeight="1" thickBot="1"/>
    <row r="5" spans="1:9" ht="18">
      <c r="A5" s="115" t="s">
        <v>2</v>
      </c>
      <c r="B5" s="116"/>
      <c r="C5" s="116"/>
      <c r="D5" s="116"/>
      <c r="E5" s="116"/>
      <c r="F5" s="116"/>
      <c r="G5" s="116"/>
      <c r="H5" s="116"/>
      <c r="I5" s="117"/>
    </row>
    <row r="6" spans="1:9" ht="12.75">
      <c r="A6" s="66"/>
      <c r="B6" s="67"/>
      <c r="C6" s="67"/>
      <c r="D6" s="67"/>
      <c r="E6" s="67"/>
      <c r="F6" s="67"/>
      <c r="G6" s="67"/>
      <c r="H6" s="67"/>
      <c r="I6" s="68"/>
    </row>
    <row r="7" spans="1:9" ht="15.75" thickBot="1">
      <c r="A7" s="118" t="s">
        <v>78</v>
      </c>
      <c r="B7" s="119"/>
      <c r="C7" s="119"/>
      <c r="D7" s="119"/>
      <c r="E7" s="119"/>
      <c r="F7" s="119"/>
      <c r="G7" s="119"/>
      <c r="H7" s="119"/>
      <c r="I7" s="120"/>
    </row>
    <row r="8" spans="1:9" s="28" customFormat="1" ht="12.75">
      <c r="A8" s="69"/>
      <c r="B8" s="70"/>
      <c r="C8" s="70"/>
      <c r="D8" s="70"/>
      <c r="E8" s="121" t="s">
        <v>4</v>
      </c>
      <c r="F8" s="122"/>
      <c r="G8" s="122"/>
      <c r="H8" s="122"/>
      <c r="I8" s="123"/>
    </row>
    <row r="9" spans="1:9" s="28" customFormat="1" ht="12.75">
      <c r="A9" s="9" t="s">
        <v>5</v>
      </c>
      <c r="B9" s="71" t="s">
        <v>6</v>
      </c>
      <c r="C9" s="71" t="s">
        <v>79</v>
      </c>
      <c r="D9" s="71" t="s">
        <v>8</v>
      </c>
      <c r="E9" s="72"/>
      <c r="F9" s="124" t="s">
        <v>9</v>
      </c>
      <c r="G9" s="125"/>
      <c r="H9" s="124" t="s">
        <v>10</v>
      </c>
      <c r="I9" s="126"/>
    </row>
    <row r="10" spans="1:9" s="28" customFormat="1" ht="12.75">
      <c r="A10" s="4" t="s">
        <v>11</v>
      </c>
      <c r="B10" s="72"/>
      <c r="C10" s="72"/>
      <c r="D10" s="72"/>
      <c r="E10" s="71" t="s">
        <v>6</v>
      </c>
      <c r="F10" s="71" t="s">
        <v>12</v>
      </c>
      <c r="G10" s="73" t="s">
        <v>80</v>
      </c>
      <c r="H10" s="74"/>
      <c r="I10" s="75" t="s">
        <v>12</v>
      </c>
    </row>
    <row r="11" spans="1:9" ht="13.5" thickBot="1">
      <c r="A11" s="76"/>
      <c r="B11" s="77"/>
      <c r="C11" s="77"/>
      <c r="D11" s="77"/>
      <c r="E11" s="77"/>
      <c r="F11" s="78" t="s">
        <v>14</v>
      </c>
      <c r="G11" s="78" t="s">
        <v>81</v>
      </c>
      <c r="H11" s="78" t="s">
        <v>15</v>
      </c>
      <c r="I11" s="79" t="s">
        <v>82</v>
      </c>
    </row>
    <row r="12" spans="1:9" ht="12.75">
      <c r="A12" s="17" t="s">
        <v>17</v>
      </c>
      <c r="B12" s="18">
        <f>+C12+D12+E12</f>
        <v>6070</v>
      </c>
      <c r="C12" s="18">
        <v>365</v>
      </c>
      <c r="D12" s="18">
        <v>598</v>
      </c>
      <c r="E12" s="18">
        <f>F12+G12+H12+I12</f>
        <v>5107</v>
      </c>
      <c r="F12" s="18"/>
      <c r="G12" s="18"/>
      <c r="H12" s="18">
        <v>160</v>
      </c>
      <c r="I12" s="19">
        <v>4947</v>
      </c>
    </row>
    <row r="13" spans="1:9" ht="12.75">
      <c r="A13" s="20" t="s">
        <v>18</v>
      </c>
      <c r="B13" s="21">
        <f aca="true" t="shared" si="0" ref="B13:B76">+C13+D13+E13</f>
        <v>18323</v>
      </c>
      <c r="C13" s="21">
        <v>1223</v>
      </c>
      <c r="D13" s="21">
        <v>1178</v>
      </c>
      <c r="E13" s="21">
        <f>F13+G13+H13+I13</f>
        <v>15922</v>
      </c>
      <c r="F13" s="21"/>
      <c r="G13" s="21"/>
      <c r="H13" s="21">
        <v>746</v>
      </c>
      <c r="I13" s="22">
        <v>15176</v>
      </c>
    </row>
    <row r="14" spans="1:9" ht="12.75">
      <c r="A14" s="20" t="s">
        <v>19</v>
      </c>
      <c r="B14" s="21">
        <f t="shared" si="0"/>
        <v>12410</v>
      </c>
      <c r="C14" s="21">
        <v>1356</v>
      </c>
      <c r="D14" s="21">
        <v>540</v>
      </c>
      <c r="E14" s="21">
        <f>F14+G14+H14+I14</f>
        <v>10514</v>
      </c>
      <c r="F14" s="21"/>
      <c r="G14" s="21"/>
      <c r="H14" s="21">
        <v>200</v>
      </c>
      <c r="I14" s="22">
        <v>10314</v>
      </c>
    </row>
    <row r="15" spans="1:9" ht="12.75">
      <c r="A15" s="20" t="s">
        <v>20</v>
      </c>
      <c r="B15" s="21">
        <f t="shared" si="0"/>
        <v>6079</v>
      </c>
      <c r="C15" s="21">
        <v>249</v>
      </c>
      <c r="D15" s="21">
        <v>416</v>
      </c>
      <c r="E15" s="21">
        <f>F15+G15+H15+I15</f>
        <v>5414</v>
      </c>
      <c r="F15" s="21"/>
      <c r="G15" s="21"/>
      <c r="H15" s="21">
        <v>26</v>
      </c>
      <c r="I15" s="22">
        <v>5388</v>
      </c>
    </row>
    <row r="16" spans="1:9" ht="13.5" thickBot="1">
      <c r="A16" s="23" t="s">
        <v>21</v>
      </c>
      <c r="B16" s="24">
        <f t="shared" si="0"/>
        <v>42882</v>
      </c>
      <c r="C16" s="24">
        <f>SUM(C12:C15)</f>
        <v>3193</v>
      </c>
      <c r="D16" s="24">
        <f aca="true" t="shared" si="1" ref="D16:I16">SUM(D12:D15)</f>
        <v>2732</v>
      </c>
      <c r="E16" s="24">
        <f t="shared" si="1"/>
        <v>36957</v>
      </c>
      <c r="F16" s="24">
        <f>SUM(F12:F15)</f>
        <v>0</v>
      </c>
      <c r="G16" s="24">
        <f>SUM(G12:G15)</f>
        <v>0</v>
      </c>
      <c r="H16" s="24">
        <f t="shared" si="1"/>
        <v>1132</v>
      </c>
      <c r="I16" s="25">
        <f t="shared" si="1"/>
        <v>35825</v>
      </c>
    </row>
    <row r="17" spans="1:9" ht="12.75">
      <c r="A17" s="20"/>
      <c r="B17" s="26"/>
      <c r="C17" s="26"/>
      <c r="D17" s="26"/>
      <c r="E17" s="26"/>
      <c r="F17" s="26"/>
      <c r="G17" s="26"/>
      <c r="H17" s="26"/>
      <c r="I17" s="27"/>
    </row>
    <row r="18" spans="1:9" s="28" customFormat="1" ht="13.5" customHeight="1" thickBot="1">
      <c r="A18" s="23" t="s">
        <v>22</v>
      </c>
      <c r="B18" s="24">
        <f t="shared" si="0"/>
        <v>31205</v>
      </c>
      <c r="C18" s="24">
        <v>5354</v>
      </c>
      <c r="D18" s="24">
        <v>1271</v>
      </c>
      <c r="E18" s="37">
        <f>F18+G18+H18+I18</f>
        <v>24580</v>
      </c>
      <c r="F18" s="24">
        <v>531</v>
      </c>
      <c r="G18" s="24">
        <v>2124</v>
      </c>
      <c r="H18" s="24">
        <v>4106</v>
      </c>
      <c r="I18" s="25">
        <v>17819</v>
      </c>
    </row>
    <row r="19" spans="1:9" ht="12.75">
      <c r="A19" s="17"/>
      <c r="B19" s="29"/>
      <c r="C19" s="80"/>
      <c r="D19" s="29"/>
      <c r="E19" s="29"/>
      <c r="F19" s="80"/>
      <c r="G19" s="29"/>
      <c r="H19" s="29"/>
      <c r="I19" s="81"/>
    </row>
    <row r="20" spans="1:9" s="28" customFormat="1" ht="13.5" thickBot="1">
      <c r="A20" s="33" t="s">
        <v>23</v>
      </c>
      <c r="B20" s="24">
        <f t="shared" si="0"/>
        <v>22727.050048828125</v>
      </c>
      <c r="C20" s="34">
        <v>5316</v>
      </c>
      <c r="D20" s="34">
        <v>1245</v>
      </c>
      <c r="E20" s="24">
        <f>SUM(F20:I20)</f>
        <v>16166.050048828125</v>
      </c>
      <c r="F20" s="34">
        <v>2425.050048828125</v>
      </c>
      <c r="G20" s="34">
        <v>10508</v>
      </c>
      <c r="H20" s="34">
        <v>2742</v>
      </c>
      <c r="I20" s="34">
        <v>491</v>
      </c>
    </row>
    <row r="21" spans="1:9" ht="12.75">
      <c r="A21" s="17"/>
      <c r="B21" s="29"/>
      <c r="C21" s="29"/>
      <c r="D21" s="29"/>
      <c r="E21" s="29"/>
      <c r="F21" s="29"/>
      <c r="G21" s="29"/>
      <c r="H21" s="92"/>
      <c r="I21" s="82"/>
    </row>
    <row r="22" spans="1:9" ht="12.75">
      <c r="A22" s="20" t="s">
        <v>24</v>
      </c>
      <c r="B22" s="21">
        <f>+C22+D22+E22</f>
        <v>5183</v>
      </c>
      <c r="C22" s="21">
        <v>301</v>
      </c>
      <c r="D22" s="21">
        <v>227</v>
      </c>
      <c r="E22" s="21">
        <f>F22+G22+H22+I22</f>
        <v>4655</v>
      </c>
      <c r="F22" s="21">
        <v>711</v>
      </c>
      <c r="G22" s="21">
        <v>992</v>
      </c>
      <c r="H22" s="21">
        <v>726</v>
      </c>
      <c r="I22" s="22">
        <v>2226</v>
      </c>
    </row>
    <row r="23" spans="1:9" ht="12.75">
      <c r="A23" s="20" t="s">
        <v>25</v>
      </c>
      <c r="B23" s="21">
        <f>+C23+D23+E23</f>
        <v>7814</v>
      </c>
      <c r="C23" s="21">
        <v>357</v>
      </c>
      <c r="D23" s="21">
        <v>360</v>
      </c>
      <c r="E23" s="21">
        <f>F23+G23+H23+I23</f>
        <v>7097</v>
      </c>
      <c r="F23" s="21">
        <v>1789</v>
      </c>
      <c r="G23" s="21">
        <v>1235</v>
      </c>
      <c r="H23" s="21">
        <v>189</v>
      </c>
      <c r="I23" s="22">
        <v>3884</v>
      </c>
    </row>
    <row r="24" spans="1:9" ht="12.75">
      <c r="A24" s="20" t="s">
        <v>26</v>
      </c>
      <c r="B24" s="21">
        <f>+C24+D24+E24</f>
        <v>15099</v>
      </c>
      <c r="C24" s="21">
        <v>1001</v>
      </c>
      <c r="D24" s="21">
        <v>928</v>
      </c>
      <c r="E24" s="21">
        <f>F24+G24+H24+I24</f>
        <v>13170</v>
      </c>
      <c r="F24" s="21">
        <v>1658</v>
      </c>
      <c r="G24" s="21">
        <v>1507</v>
      </c>
      <c r="H24" s="21">
        <v>450</v>
      </c>
      <c r="I24" s="22">
        <v>9555</v>
      </c>
    </row>
    <row r="25" spans="1:9" ht="13.5" thickBot="1">
      <c r="A25" s="23" t="s">
        <v>27</v>
      </c>
      <c r="B25" s="24">
        <f>+C25+D25+E25</f>
        <v>28096</v>
      </c>
      <c r="C25" s="24">
        <f aca="true" t="shared" si="2" ref="C25:I25">SUM(C22:C24)</f>
        <v>1659</v>
      </c>
      <c r="D25" s="24">
        <f t="shared" si="2"/>
        <v>1515</v>
      </c>
      <c r="E25" s="24">
        <f t="shared" si="2"/>
        <v>24922</v>
      </c>
      <c r="F25" s="24">
        <f t="shared" si="2"/>
        <v>4158</v>
      </c>
      <c r="G25" s="24">
        <f t="shared" si="2"/>
        <v>3734</v>
      </c>
      <c r="H25" s="24">
        <f t="shared" si="2"/>
        <v>1365</v>
      </c>
      <c r="I25" s="25">
        <f t="shared" si="2"/>
        <v>15665</v>
      </c>
    </row>
    <row r="26" spans="1:9" ht="12.75">
      <c r="A26" s="20"/>
      <c r="B26" s="37"/>
      <c r="C26" s="37"/>
      <c r="D26" s="37"/>
      <c r="E26" s="37"/>
      <c r="F26" s="37"/>
      <c r="G26" s="37"/>
      <c r="H26" s="37"/>
      <c r="I26" s="38"/>
    </row>
    <row r="27" spans="1:9" s="28" customFormat="1" ht="13.5" thickBot="1">
      <c r="A27" s="23" t="s">
        <v>28</v>
      </c>
      <c r="B27" s="24">
        <f t="shared" si="0"/>
        <v>12435.2</v>
      </c>
      <c r="C27" s="24">
        <v>1925</v>
      </c>
      <c r="D27" s="24">
        <v>865</v>
      </c>
      <c r="E27" s="37">
        <f>F27+G27+H27+I27</f>
        <v>9645.2</v>
      </c>
      <c r="F27" s="24">
        <v>1061.2</v>
      </c>
      <c r="G27" s="24">
        <v>192</v>
      </c>
      <c r="H27" s="24">
        <v>1286</v>
      </c>
      <c r="I27" s="25">
        <v>7106</v>
      </c>
    </row>
    <row r="28" spans="1:9" ht="13.5" customHeight="1">
      <c r="A28" s="17"/>
      <c r="B28" s="35"/>
      <c r="C28" s="35"/>
      <c r="D28" s="35"/>
      <c r="E28" s="35"/>
      <c r="F28" s="35"/>
      <c r="G28" s="35"/>
      <c r="H28" s="35"/>
      <c r="I28" s="36"/>
    </row>
    <row r="29" spans="1:9" s="28" customFormat="1" ht="13.5" customHeight="1" thickBot="1">
      <c r="A29" s="23" t="s">
        <v>29</v>
      </c>
      <c r="B29" s="37">
        <f t="shared" si="0"/>
        <v>12437</v>
      </c>
      <c r="C29" s="37">
        <v>644</v>
      </c>
      <c r="D29" s="37">
        <v>399</v>
      </c>
      <c r="E29" s="37">
        <f>F29+G29+H29+I29</f>
        <v>11394</v>
      </c>
      <c r="F29" s="37">
        <v>329</v>
      </c>
      <c r="G29" s="37">
        <v>673</v>
      </c>
      <c r="H29" s="37">
        <v>4782</v>
      </c>
      <c r="I29" s="38">
        <v>5610</v>
      </c>
    </row>
    <row r="30" spans="1:9" ht="12.75">
      <c r="A30" s="39"/>
      <c r="B30" s="40"/>
      <c r="C30" s="83"/>
      <c r="D30" s="35"/>
      <c r="E30" s="35"/>
      <c r="F30" s="35"/>
      <c r="G30" s="35"/>
      <c r="H30" s="49"/>
      <c r="I30" s="36"/>
    </row>
    <row r="31" spans="1:9" ht="12.75">
      <c r="A31" s="41" t="s">
        <v>30</v>
      </c>
      <c r="B31" s="42">
        <f t="shared" si="0"/>
        <v>26309.400024414062</v>
      </c>
      <c r="C31" s="84">
        <v>5260</v>
      </c>
      <c r="D31" s="43">
        <v>1856</v>
      </c>
      <c r="E31" s="21">
        <f>F31+G31+H31+I31</f>
        <v>19193.400024414062</v>
      </c>
      <c r="F31" s="43">
        <v>1919.4000244140625</v>
      </c>
      <c r="G31" s="43">
        <v>1919</v>
      </c>
      <c r="H31" s="84">
        <v>2103</v>
      </c>
      <c r="I31" s="44">
        <v>13252</v>
      </c>
    </row>
    <row r="32" spans="1:9" ht="12.75">
      <c r="A32" s="41" t="s">
        <v>31</v>
      </c>
      <c r="B32" s="42">
        <f t="shared" si="0"/>
        <v>14806.800048828125</v>
      </c>
      <c r="C32" s="84">
        <v>2291</v>
      </c>
      <c r="D32" s="43">
        <v>829</v>
      </c>
      <c r="E32" s="21">
        <f>F32+G32+H32+I32</f>
        <v>11686.800048828125</v>
      </c>
      <c r="F32" s="43">
        <v>1168.800048828125</v>
      </c>
      <c r="G32" s="43">
        <v>1168</v>
      </c>
      <c r="H32" s="84">
        <v>770</v>
      </c>
      <c r="I32" s="44">
        <v>8580</v>
      </c>
    </row>
    <row r="33" spans="1:9" ht="12.75">
      <c r="A33" s="41" t="s">
        <v>32</v>
      </c>
      <c r="B33" s="42">
        <f t="shared" si="0"/>
        <v>16344.699951171875</v>
      </c>
      <c r="C33" s="84">
        <v>2047</v>
      </c>
      <c r="D33" s="43">
        <v>1752</v>
      </c>
      <c r="E33" s="21">
        <f>F33+G33+H33+I33</f>
        <v>12545.699951171875</v>
      </c>
      <c r="F33" s="43">
        <v>1254.699951171875</v>
      </c>
      <c r="G33" s="43">
        <v>1254</v>
      </c>
      <c r="H33" s="84">
        <v>1793</v>
      </c>
      <c r="I33" s="44">
        <v>8244</v>
      </c>
    </row>
    <row r="34" spans="1:9" ht="13.5" thickBot="1">
      <c r="A34" s="45" t="s">
        <v>33</v>
      </c>
      <c r="B34" s="46">
        <f>SUM(B31:B33)</f>
        <v>57460.90002441406</v>
      </c>
      <c r="C34" s="85">
        <f>SUM(C31:C33)</f>
        <v>9598</v>
      </c>
      <c r="D34" s="24">
        <f aca="true" t="shared" si="3" ref="D34:I34">SUM(D31:D33)</f>
        <v>4437</v>
      </c>
      <c r="E34" s="24">
        <f t="shared" si="3"/>
        <v>43425.90002441406</v>
      </c>
      <c r="F34" s="24">
        <f t="shared" si="3"/>
        <v>4342.9000244140625</v>
      </c>
      <c r="G34" s="24">
        <f t="shared" si="3"/>
        <v>4341</v>
      </c>
      <c r="H34" s="53">
        <f t="shared" si="3"/>
        <v>4666</v>
      </c>
      <c r="I34" s="25">
        <f t="shared" si="3"/>
        <v>30076</v>
      </c>
    </row>
    <row r="35" spans="1:9" ht="12.75">
      <c r="A35" s="17"/>
      <c r="B35" s="37"/>
      <c r="C35" s="37"/>
      <c r="D35" s="37"/>
      <c r="E35" s="37"/>
      <c r="F35" s="37"/>
      <c r="G35" s="37"/>
      <c r="H35" s="37"/>
      <c r="I35" s="38"/>
    </row>
    <row r="36" spans="1:9" ht="12.75">
      <c r="A36" s="47" t="s">
        <v>34</v>
      </c>
      <c r="B36" s="21">
        <f t="shared" si="0"/>
        <v>21410</v>
      </c>
      <c r="C36" s="21">
        <v>2429</v>
      </c>
      <c r="D36" s="21">
        <v>1047</v>
      </c>
      <c r="E36" s="21">
        <f>F36+G36+H36+I36</f>
        <v>17934</v>
      </c>
      <c r="F36" s="21">
        <v>1250</v>
      </c>
      <c r="G36" s="21">
        <v>1713</v>
      </c>
      <c r="H36" s="21">
        <v>4994</v>
      </c>
      <c r="I36" s="22">
        <v>9977</v>
      </c>
    </row>
    <row r="37" spans="1:9" ht="12.75">
      <c r="A37" s="47" t="s">
        <v>35</v>
      </c>
      <c r="B37" s="21">
        <f t="shared" si="0"/>
        <v>11331</v>
      </c>
      <c r="C37" s="21">
        <v>1178</v>
      </c>
      <c r="D37" s="21">
        <v>522</v>
      </c>
      <c r="E37" s="21">
        <f>F37+G37+H37+I37</f>
        <v>9631</v>
      </c>
      <c r="F37" s="21">
        <v>1704</v>
      </c>
      <c r="G37" s="21">
        <v>432</v>
      </c>
      <c r="H37" s="21">
        <v>2582</v>
      </c>
      <c r="I37" s="22">
        <v>4913</v>
      </c>
    </row>
    <row r="38" spans="1:9" ht="12.75">
      <c r="A38" s="47" t="s">
        <v>36</v>
      </c>
      <c r="B38" s="21">
        <f t="shared" si="0"/>
        <v>21554</v>
      </c>
      <c r="C38" s="21">
        <v>3039</v>
      </c>
      <c r="D38" s="21">
        <v>818</v>
      </c>
      <c r="E38" s="21">
        <f>F38+G38+H38+I38</f>
        <v>17697</v>
      </c>
      <c r="F38" s="21">
        <v>1466</v>
      </c>
      <c r="G38" s="21">
        <v>1037</v>
      </c>
      <c r="H38" s="21">
        <v>4877</v>
      </c>
      <c r="I38" s="22">
        <v>10317</v>
      </c>
    </row>
    <row r="39" spans="1:9" ht="12.75">
      <c r="A39" s="47" t="s">
        <v>37</v>
      </c>
      <c r="B39" s="21">
        <f t="shared" si="0"/>
        <v>21816</v>
      </c>
      <c r="C39" s="21">
        <v>1869</v>
      </c>
      <c r="D39" s="21">
        <v>694</v>
      </c>
      <c r="E39" s="21">
        <f>F39+G39+H39+I39</f>
        <v>19253</v>
      </c>
      <c r="F39" s="21">
        <v>1978</v>
      </c>
      <c r="G39" s="21">
        <v>213</v>
      </c>
      <c r="H39" s="21">
        <v>7122</v>
      </c>
      <c r="I39" s="22">
        <v>9940</v>
      </c>
    </row>
    <row r="40" spans="1:9" ht="13.5" thickBot="1">
      <c r="A40" s="33" t="s">
        <v>38</v>
      </c>
      <c r="B40" s="24">
        <f>SUM(B36:B39)</f>
        <v>76111</v>
      </c>
      <c r="C40" s="24">
        <f aca="true" t="shared" si="4" ref="C40:I40">SUM(C36:C39)</f>
        <v>8515</v>
      </c>
      <c r="D40" s="24">
        <f t="shared" si="4"/>
        <v>3081</v>
      </c>
      <c r="E40" s="24">
        <f t="shared" si="4"/>
        <v>64515</v>
      </c>
      <c r="F40" s="24">
        <f t="shared" si="4"/>
        <v>6398</v>
      </c>
      <c r="G40" s="24">
        <f t="shared" si="4"/>
        <v>3395</v>
      </c>
      <c r="H40" s="24">
        <f t="shared" si="4"/>
        <v>19575</v>
      </c>
      <c r="I40" s="25">
        <f t="shared" si="4"/>
        <v>35147</v>
      </c>
    </row>
    <row r="41" spans="1:9" ht="12.75">
      <c r="A41" s="17"/>
      <c r="B41" s="35"/>
      <c r="C41" s="35"/>
      <c r="D41" s="35"/>
      <c r="E41" s="35"/>
      <c r="F41" s="35"/>
      <c r="G41" s="35"/>
      <c r="H41" s="35"/>
      <c r="I41" s="36"/>
    </row>
    <row r="42" spans="1:9" s="28" customFormat="1" ht="13.5" thickBot="1">
      <c r="A42" s="23" t="s">
        <v>39</v>
      </c>
      <c r="B42" s="24">
        <f t="shared" si="0"/>
        <v>14524.2</v>
      </c>
      <c r="C42" s="24">
        <v>4161</v>
      </c>
      <c r="D42" s="24">
        <v>1005</v>
      </c>
      <c r="E42" s="24">
        <f>F42+G42+H42+I42</f>
        <v>9358.2</v>
      </c>
      <c r="F42" s="24">
        <v>187.2</v>
      </c>
      <c r="G42" s="24">
        <v>748</v>
      </c>
      <c r="H42" s="24">
        <v>863</v>
      </c>
      <c r="I42" s="25">
        <v>7560</v>
      </c>
    </row>
    <row r="43" spans="1:9" ht="12.75">
      <c r="A43" s="39"/>
      <c r="B43" s="50"/>
      <c r="C43" s="35"/>
      <c r="D43" s="35"/>
      <c r="E43" s="35"/>
      <c r="F43" s="35"/>
      <c r="G43" s="35"/>
      <c r="H43" s="35"/>
      <c r="I43" s="51"/>
    </row>
    <row r="44" spans="1:9" ht="12.75">
      <c r="A44" s="41" t="s">
        <v>40</v>
      </c>
      <c r="B44" s="86">
        <f t="shared" si="0"/>
        <v>56252</v>
      </c>
      <c r="C44" s="97">
        <v>8615</v>
      </c>
      <c r="D44" s="97">
        <v>1436</v>
      </c>
      <c r="E44" s="21">
        <f aca="true" t="shared" si="5" ref="E44:E52">F44+G44+H44+I44</f>
        <v>46201</v>
      </c>
      <c r="F44" s="97">
        <v>3696</v>
      </c>
      <c r="G44" s="97">
        <v>4621</v>
      </c>
      <c r="H44" s="97">
        <v>35607</v>
      </c>
      <c r="I44" s="99">
        <v>2277</v>
      </c>
    </row>
    <row r="45" spans="1:9" ht="12.75">
      <c r="A45" s="41" t="s">
        <v>41</v>
      </c>
      <c r="B45" s="86">
        <f t="shared" si="0"/>
        <v>8513</v>
      </c>
      <c r="C45" s="97">
        <v>1187</v>
      </c>
      <c r="D45" s="100">
        <v>320</v>
      </c>
      <c r="E45" s="21">
        <f t="shared" si="5"/>
        <v>7006</v>
      </c>
      <c r="F45" s="100">
        <v>560</v>
      </c>
      <c r="G45" s="100">
        <v>702</v>
      </c>
      <c r="H45" s="97">
        <v>1578</v>
      </c>
      <c r="I45" s="99">
        <v>4166</v>
      </c>
    </row>
    <row r="46" spans="1:9" ht="12.75">
      <c r="A46" s="41" t="s">
        <v>42</v>
      </c>
      <c r="B46" s="86">
        <f t="shared" si="0"/>
        <v>32696</v>
      </c>
      <c r="C46" s="97">
        <v>5078</v>
      </c>
      <c r="D46" s="97">
        <v>993</v>
      </c>
      <c r="E46" s="21">
        <f t="shared" si="5"/>
        <v>26625</v>
      </c>
      <c r="F46" s="97">
        <v>2130</v>
      </c>
      <c r="G46" s="97">
        <v>2663</v>
      </c>
      <c r="H46" s="97">
        <v>11836</v>
      </c>
      <c r="I46" s="99">
        <v>9996</v>
      </c>
    </row>
    <row r="47" spans="1:9" ht="12.75">
      <c r="A47" s="41" t="s">
        <v>43</v>
      </c>
      <c r="B47" s="86">
        <f t="shared" si="0"/>
        <v>3056</v>
      </c>
      <c r="C47" s="100">
        <v>467</v>
      </c>
      <c r="D47" s="100">
        <v>93</v>
      </c>
      <c r="E47" s="21">
        <f t="shared" si="5"/>
        <v>2496</v>
      </c>
      <c r="F47" s="100">
        <v>200</v>
      </c>
      <c r="G47" s="100">
        <v>250</v>
      </c>
      <c r="H47" s="97">
        <v>1429</v>
      </c>
      <c r="I47" s="99">
        <v>617</v>
      </c>
    </row>
    <row r="48" spans="1:9" ht="12.75">
      <c r="A48" s="41" t="s">
        <v>44</v>
      </c>
      <c r="B48" s="86">
        <f t="shared" si="0"/>
        <v>10663</v>
      </c>
      <c r="C48" s="100">
        <v>1129</v>
      </c>
      <c r="D48" s="100">
        <v>435</v>
      </c>
      <c r="E48" s="21">
        <f t="shared" si="5"/>
        <v>9099</v>
      </c>
      <c r="F48" s="100">
        <v>728</v>
      </c>
      <c r="G48" s="100">
        <v>911</v>
      </c>
      <c r="H48" s="97">
        <v>3660</v>
      </c>
      <c r="I48" s="99">
        <v>3800</v>
      </c>
    </row>
    <row r="49" spans="1:9" ht="12.75">
      <c r="A49" s="41" t="s">
        <v>45</v>
      </c>
      <c r="B49" s="86">
        <f t="shared" si="0"/>
        <v>3355</v>
      </c>
      <c r="C49" s="100">
        <v>517</v>
      </c>
      <c r="D49" s="100">
        <v>158</v>
      </c>
      <c r="E49" s="21">
        <f t="shared" si="5"/>
        <v>2680</v>
      </c>
      <c r="F49" s="100">
        <v>214</v>
      </c>
      <c r="G49" s="100">
        <v>270</v>
      </c>
      <c r="H49" s="97">
        <v>1438</v>
      </c>
      <c r="I49" s="99">
        <v>758</v>
      </c>
    </row>
    <row r="50" spans="1:9" ht="12.75">
      <c r="A50" s="41" t="s">
        <v>46</v>
      </c>
      <c r="B50" s="86">
        <f t="shared" si="0"/>
        <v>4426</v>
      </c>
      <c r="C50" s="100">
        <v>766</v>
      </c>
      <c r="D50" s="100">
        <v>204</v>
      </c>
      <c r="E50" s="21">
        <f t="shared" si="5"/>
        <v>3456</v>
      </c>
      <c r="F50" s="100">
        <v>276</v>
      </c>
      <c r="G50" s="100">
        <v>347</v>
      </c>
      <c r="H50" s="97">
        <v>366</v>
      </c>
      <c r="I50" s="99">
        <v>2467</v>
      </c>
    </row>
    <row r="51" spans="1:9" ht="12.75">
      <c r="A51" s="41" t="s">
        <v>47</v>
      </c>
      <c r="B51" s="86">
        <f t="shared" si="0"/>
        <v>5435</v>
      </c>
      <c r="C51" s="100">
        <v>308</v>
      </c>
      <c r="D51" s="100">
        <v>139</v>
      </c>
      <c r="E51" s="21">
        <f t="shared" si="5"/>
        <v>4988</v>
      </c>
      <c r="F51" s="100">
        <v>399</v>
      </c>
      <c r="G51" s="100">
        <v>500</v>
      </c>
      <c r="H51" s="97">
        <v>3504</v>
      </c>
      <c r="I51" s="99">
        <v>585</v>
      </c>
    </row>
    <row r="52" spans="1:9" ht="12.75">
      <c r="A52" s="41" t="s">
        <v>48</v>
      </c>
      <c r="B52" s="86">
        <f t="shared" si="0"/>
        <v>14345</v>
      </c>
      <c r="C52" s="97">
        <v>2189</v>
      </c>
      <c r="D52" s="100">
        <v>468</v>
      </c>
      <c r="E52" s="21">
        <f t="shared" si="5"/>
        <v>11688</v>
      </c>
      <c r="F52" s="100">
        <v>935</v>
      </c>
      <c r="G52" s="97">
        <v>1170</v>
      </c>
      <c r="H52" s="97">
        <v>6568</v>
      </c>
      <c r="I52" s="99">
        <v>3015</v>
      </c>
    </row>
    <row r="53" spans="1:9" ht="13.5" thickBot="1">
      <c r="A53" s="45" t="s">
        <v>49</v>
      </c>
      <c r="B53" s="54">
        <f aca="true" t="shared" si="6" ref="B53:I53">SUM(B44:B52)</f>
        <v>138741</v>
      </c>
      <c r="C53" s="24">
        <f t="shared" si="6"/>
        <v>20256</v>
      </c>
      <c r="D53" s="24">
        <f t="shared" si="6"/>
        <v>4246</v>
      </c>
      <c r="E53" s="24">
        <f t="shared" si="6"/>
        <v>114239</v>
      </c>
      <c r="F53" s="24">
        <f t="shared" si="6"/>
        <v>9138</v>
      </c>
      <c r="G53" s="24">
        <f t="shared" si="6"/>
        <v>11434</v>
      </c>
      <c r="H53" s="24">
        <f t="shared" si="6"/>
        <v>65986</v>
      </c>
      <c r="I53" s="55">
        <f t="shared" si="6"/>
        <v>27681</v>
      </c>
    </row>
    <row r="54" spans="1:9" ht="12.75">
      <c r="A54" s="20"/>
      <c r="B54" s="37"/>
      <c r="C54" s="37"/>
      <c r="D54" s="37"/>
      <c r="E54" s="37"/>
      <c r="F54" s="37"/>
      <c r="G54" s="37"/>
      <c r="H54" s="37"/>
      <c r="I54" s="38"/>
    </row>
    <row r="55" spans="1:9" s="87" customFormat="1" ht="13.5" thickBot="1">
      <c r="A55" s="23" t="s">
        <v>50</v>
      </c>
      <c r="B55" s="24">
        <f t="shared" si="0"/>
        <v>25721.1</v>
      </c>
      <c r="C55" s="24">
        <v>2812</v>
      </c>
      <c r="D55" s="24">
        <v>809</v>
      </c>
      <c r="E55" s="24">
        <f>F55+G55+H55+I55</f>
        <v>22100.1</v>
      </c>
      <c r="F55" s="24">
        <v>1989.1</v>
      </c>
      <c r="G55" s="24">
        <v>2210</v>
      </c>
      <c r="H55" s="24">
        <v>1748</v>
      </c>
      <c r="I55" s="25">
        <v>16153</v>
      </c>
    </row>
    <row r="56" spans="1:9" ht="12.75">
      <c r="A56" s="17"/>
      <c r="B56" s="35"/>
      <c r="C56" s="35"/>
      <c r="D56" s="35"/>
      <c r="E56" s="35"/>
      <c r="F56" s="35"/>
      <c r="G56" s="35"/>
      <c r="H56" s="35"/>
      <c r="I56" s="36"/>
    </row>
    <row r="57" spans="1:9" ht="12.75">
      <c r="A57" s="20" t="s">
        <v>51</v>
      </c>
      <c r="B57" s="21">
        <f t="shared" si="0"/>
        <v>93256.6</v>
      </c>
      <c r="C57" s="21">
        <v>11552</v>
      </c>
      <c r="D57" s="21">
        <v>2946</v>
      </c>
      <c r="E57" s="21">
        <f>F57+G57+H57+I57</f>
        <v>78758.6</v>
      </c>
      <c r="F57" s="21">
        <v>8663.6</v>
      </c>
      <c r="G57" s="21">
        <v>4725</v>
      </c>
      <c r="H57" s="21">
        <v>33437</v>
      </c>
      <c r="I57" s="22">
        <v>31933</v>
      </c>
    </row>
    <row r="58" spans="1:9" ht="12.75">
      <c r="A58" s="20" t="s">
        <v>52</v>
      </c>
      <c r="B58" s="21">
        <f t="shared" si="0"/>
        <v>136888</v>
      </c>
      <c r="C58" s="21">
        <v>22600</v>
      </c>
      <c r="D58" s="21">
        <v>3426</v>
      </c>
      <c r="E58" s="21">
        <f>F58+G58+H58+I58</f>
        <v>110862</v>
      </c>
      <c r="F58" s="21">
        <v>12195</v>
      </c>
      <c r="G58" s="21">
        <v>6651</v>
      </c>
      <c r="H58" s="21">
        <v>39864</v>
      </c>
      <c r="I58" s="22">
        <v>52152</v>
      </c>
    </row>
    <row r="59" spans="1:9" ht="12.75">
      <c r="A59" s="20" t="s">
        <v>53</v>
      </c>
      <c r="B59" s="21">
        <f t="shared" si="0"/>
        <v>22045.4</v>
      </c>
      <c r="C59" s="21">
        <v>2975</v>
      </c>
      <c r="D59" s="21">
        <v>950</v>
      </c>
      <c r="E59" s="21">
        <f>F59+G59+H59+I59</f>
        <v>18120.4</v>
      </c>
      <c r="F59" s="21">
        <v>1993.4</v>
      </c>
      <c r="G59" s="21">
        <v>1087</v>
      </c>
      <c r="H59" s="21">
        <v>6161</v>
      </c>
      <c r="I59" s="22">
        <v>8879</v>
      </c>
    </row>
    <row r="60" spans="1:9" ht="12.75">
      <c r="A60" s="20" t="s">
        <v>54</v>
      </c>
      <c r="B60" s="21">
        <f t="shared" si="0"/>
        <v>15683.9</v>
      </c>
      <c r="C60" s="21">
        <v>1790</v>
      </c>
      <c r="D60" s="21">
        <v>587</v>
      </c>
      <c r="E60" s="21">
        <f>F60+G60+H60+I60</f>
        <v>13306.9</v>
      </c>
      <c r="F60" s="21">
        <v>1463.9</v>
      </c>
      <c r="G60" s="21">
        <v>798</v>
      </c>
      <c r="H60" s="21">
        <v>2041</v>
      </c>
      <c r="I60" s="22">
        <v>9004</v>
      </c>
    </row>
    <row r="61" spans="1:9" ht="12.75">
      <c r="A61" s="20" t="s">
        <v>55</v>
      </c>
      <c r="B61" s="21">
        <f t="shared" si="0"/>
        <v>145429.9</v>
      </c>
      <c r="C61" s="21">
        <v>21167</v>
      </c>
      <c r="D61" s="21">
        <v>2856</v>
      </c>
      <c r="E61" s="21">
        <f>F61+G61+H61+I61</f>
        <v>121406.9</v>
      </c>
      <c r="F61" s="21">
        <v>13354.9</v>
      </c>
      <c r="G61" s="21">
        <v>7284</v>
      </c>
      <c r="H61" s="21">
        <v>79433</v>
      </c>
      <c r="I61" s="22">
        <v>21335</v>
      </c>
    </row>
    <row r="62" spans="1:9" ht="13.5" thickBot="1">
      <c r="A62" s="23" t="s">
        <v>56</v>
      </c>
      <c r="B62" s="24">
        <f t="shared" si="0"/>
        <v>413303.8</v>
      </c>
      <c r="C62" s="24">
        <f aca="true" t="shared" si="7" ref="C62:I62">SUM(C57:C61)</f>
        <v>60084</v>
      </c>
      <c r="D62" s="24">
        <f t="shared" si="7"/>
        <v>10765</v>
      </c>
      <c r="E62" s="24">
        <f t="shared" si="7"/>
        <v>342454.8</v>
      </c>
      <c r="F62" s="24">
        <f t="shared" si="7"/>
        <v>37670.8</v>
      </c>
      <c r="G62" s="24">
        <f t="shared" si="7"/>
        <v>20545</v>
      </c>
      <c r="H62" s="24">
        <f t="shared" si="7"/>
        <v>160936</v>
      </c>
      <c r="I62" s="25">
        <f t="shared" si="7"/>
        <v>123303</v>
      </c>
    </row>
    <row r="63" spans="1:9" ht="12.75">
      <c r="A63" s="17"/>
      <c r="B63" s="35"/>
      <c r="C63" s="35"/>
      <c r="D63" s="50"/>
      <c r="E63" s="35"/>
      <c r="F63" s="35"/>
      <c r="G63" s="35"/>
      <c r="H63" s="88"/>
      <c r="I63" s="51"/>
    </row>
    <row r="64" spans="1:9" ht="12.75">
      <c r="A64" s="20" t="s">
        <v>57</v>
      </c>
      <c r="B64" s="21">
        <f t="shared" si="0"/>
        <v>33587</v>
      </c>
      <c r="C64" s="93">
        <v>5273</v>
      </c>
      <c r="D64" s="101">
        <v>982</v>
      </c>
      <c r="E64" s="21">
        <f>F64+G64+H64+I64</f>
        <v>27332</v>
      </c>
      <c r="F64" s="93">
        <v>3067</v>
      </c>
      <c r="G64" s="93">
        <v>1876</v>
      </c>
      <c r="H64" s="102">
        <v>15125</v>
      </c>
      <c r="I64" s="103">
        <v>7264</v>
      </c>
    </row>
    <row r="65" spans="1:9" ht="12.75">
      <c r="A65" s="20" t="s">
        <v>58</v>
      </c>
      <c r="B65" s="21">
        <f t="shared" si="0"/>
        <v>23643</v>
      </c>
      <c r="C65" s="93">
        <v>3251</v>
      </c>
      <c r="D65" s="101">
        <v>753</v>
      </c>
      <c r="E65" s="21">
        <f>F65+G65+H65+I65</f>
        <v>19639</v>
      </c>
      <c r="F65" s="93">
        <v>2002</v>
      </c>
      <c r="G65" s="93">
        <v>1325</v>
      </c>
      <c r="H65" s="102">
        <v>9097</v>
      </c>
      <c r="I65" s="103">
        <v>7215</v>
      </c>
    </row>
    <row r="66" spans="1:9" ht="12.75">
      <c r="A66" s="20" t="s">
        <v>59</v>
      </c>
      <c r="B66" s="21">
        <f t="shared" si="0"/>
        <v>15385</v>
      </c>
      <c r="C66" s="93">
        <v>1532</v>
      </c>
      <c r="D66" s="101">
        <v>625</v>
      </c>
      <c r="E66" s="21">
        <f>F66+G66+H66+I66</f>
        <v>13228</v>
      </c>
      <c r="F66" s="93">
        <v>1264</v>
      </c>
      <c r="G66" s="95">
        <v>855</v>
      </c>
      <c r="H66" s="102">
        <v>4021</v>
      </c>
      <c r="I66" s="103">
        <v>7088</v>
      </c>
    </row>
    <row r="67" spans="1:9" ht="13.5" thickBot="1">
      <c r="A67" s="23" t="s">
        <v>60</v>
      </c>
      <c r="B67" s="24">
        <f t="shared" si="0"/>
        <v>72615</v>
      </c>
      <c r="C67" s="24">
        <f>SUM(C64:C66)</f>
        <v>10056</v>
      </c>
      <c r="D67" s="54">
        <f aca="true" t="shared" si="8" ref="D67:I67">SUM(D64:D66)</f>
        <v>2360</v>
      </c>
      <c r="E67" s="24">
        <f t="shared" si="8"/>
        <v>60199</v>
      </c>
      <c r="F67" s="24">
        <f t="shared" si="8"/>
        <v>6333</v>
      </c>
      <c r="G67" s="24">
        <f t="shared" si="8"/>
        <v>4056</v>
      </c>
      <c r="H67" s="89">
        <f t="shared" si="8"/>
        <v>28243</v>
      </c>
      <c r="I67" s="55">
        <f t="shared" si="8"/>
        <v>21567</v>
      </c>
    </row>
    <row r="68" spans="1:9" ht="12.75">
      <c r="A68" s="17"/>
      <c r="B68" s="18"/>
      <c r="C68" s="18"/>
      <c r="D68" s="18"/>
      <c r="E68" s="18"/>
      <c r="F68" s="18"/>
      <c r="G68" s="18"/>
      <c r="H68" s="18"/>
      <c r="I68" s="19"/>
    </row>
    <row r="69" spans="1:9" s="87" customFormat="1" ht="13.5" thickBot="1">
      <c r="A69" s="33" t="s">
        <v>61</v>
      </c>
      <c r="B69" s="24">
        <f t="shared" si="0"/>
        <v>213092</v>
      </c>
      <c r="C69" s="60">
        <v>34594</v>
      </c>
      <c r="D69" s="60">
        <v>7524</v>
      </c>
      <c r="E69" s="24">
        <f>F69+G69+H69+I69</f>
        <v>170974</v>
      </c>
      <c r="F69" s="60">
        <v>20517</v>
      </c>
      <c r="G69" s="60">
        <v>17097</v>
      </c>
      <c r="H69" s="60">
        <v>99878</v>
      </c>
      <c r="I69" s="61">
        <v>33482</v>
      </c>
    </row>
    <row r="70" spans="1:9" ht="12.75">
      <c r="A70" s="20"/>
      <c r="B70" s="37"/>
      <c r="C70" s="37"/>
      <c r="D70" s="37"/>
      <c r="E70" s="37"/>
      <c r="F70" s="37"/>
      <c r="G70" s="37"/>
      <c r="H70" s="37"/>
      <c r="I70" s="38"/>
    </row>
    <row r="71" spans="1:9" ht="12.75">
      <c r="A71" s="20" t="s">
        <v>62</v>
      </c>
      <c r="B71" s="21">
        <f>+C71+D71+E71</f>
        <v>113408</v>
      </c>
      <c r="C71" s="21">
        <v>17456</v>
      </c>
      <c r="D71" s="21">
        <v>4061</v>
      </c>
      <c r="E71" s="21">
        <v>91891</v>
      </c>
      <c r="F71" s="21">
        <v>4574</v>
      </c>
      <c r="G71" s="21">
        <v>5489</v>
      </c>
      <c r="H71" s="21">
        <v>28123</v>
      </c>
      <c r="I71" s="22">
        <v>53705</v>
      </c>
    </row>
    <row r="72" spans="1:9" ht="12.75">
      <c r="A72" s="20" t="s">
        <v>63</v>
      </c>
      <c r="B72" s="21">
        <f>+C72+D72+E72</f>
        <v>138204</v>
      </c>
      <c r="C72" s="21">
        <v>21821</v>
      </c>
      <c r="D72" s="21">
        <v>4251</v>
      </c>
      <c r="E72" s="21">
        <v>112132</v>
      </c>
      <c r="F72" s="21">
        <v>5547</v>
      </c>
      <c r="G72" s="21">
        <v>5723</v>
      </c>
      <c r="H72" s="21">
        <v>65248</v>
      </c>
      <c r="I72" s="22">
        <v>35614</v>
      </c>
    </row>
    <row r="73" spans="1:9" ht="13.5" thickBot="1">
      <c r="A73" s="23" t="s">
        <v>64</v>
      </c>
      <c r="B73" s="24">
        <f>+C73+D73+E73</f>
        <v>251612</v>
      </c>
      <c r="C73" s="24">
        <f aca="true" t="shared" si="9" ref="C73:I73">+C72+C71</f>
        <v>39277</v>
      </c>
      <c r="D73" s="24">
        <f t="shared" si="9"/>
        <v>8312</v>
      </c>
      <c r="E73" s="24">
        <f t="shared" si="9"/>
        <v>204023</v>
      </c>
      <c r="F73" s="24">
        <f t="shared" si="9"/>
        <v>10121</v>
      </c>
      <c r="G73" s="24">
        <f t="shared" si="9"/>
        <v>11212</v>
      </c>
      <c r="H73" s="24">
        <f t="shared" si="9"/>
        <v>93371</v>
      </c>
      <c r="I73" s="25">
        <f t="shared" si="9"/>
        <v>89319</v>
      </c>
    </row>
    <row r="74" spans="1:9" ht="12.75">
      <c r="A74" s="17"/>
      <c r="B74" s="35"/>
      <c r="C74" s="35"/>
      <c r="D74" s="35"/>
      <c r="E74" s="35"/>
      <c r="F74" s="35"/>
      <c r="G74" s="35"/>
      <c r="H74" s="35"/>
      <c r="I74" s="36"/>
    </row>
    <row r="75" spans="1:9" ht="12.75">
      <c r="A75" s="20" t="s">
        <v>65</v>
      </c>
      <c r="B75" s="21">
        <f t="shared" si="0"/>
        <v>150183.9</v>
      </c>
      <c r="C75" s="21">
        <v>31337</v>
      </c>
      <c r="D75" s="21">
        <v>5442</v>
      </c>
      <c r="E75" s="21">
        <f>F75+G75+H75+I75</f>
        <v>113404.9</v>
      </c>
      <c r="F75" s="21">
        <v>5670</v>
      </c>
      <c r="G75" s="21">
        <v>23815</v>
      </c>
      <c r="H75" s="21">
        <v>71908.9</v>
      </c>
      <c r="I75" s="22">
        <v>12011</v>
      </c>
    </row>
    <row r="76" spans="1:9" ht="12.75">
      <c r="A76" s="20" t="s">
        <v>66</v>
      </c>
      <c r="B76" s="21">
        <f t="shared" si="0"/>
        <v>110941.9</v>
      </c>
      <c r="C76" s="21">
        <v>26084</v>
      </c>
      <c r="D76" s="21">
        <v>3728</v>
      </c>
      <c r="E76" s="21">
        <f aca="true" t="shared" si="10" ref="E76:E82">F76+G76+H76+I76</f>
        <v>81129.9</v>
      </c>
      <c r="F76" s="21">
        <v>4057</v>
      </c>
      <c r="G76" s="21">
        <v>17037</v>
      </c>
      <c r="H76" s="21">
        <v>54137.9</v>
      </c>
      <c r="I76" s="22">
        <v>5898</v>
      </c>
    </row>
    <row r="77" spans="1:9" ht="12.75">
      <c r="A77" s="20" t="s">
        <v>67</v>
      </c>
      <c r="B77" s="21">
        <f aca="true" t="shared" si="11" ref="B77:B87">+C77+D77+E77</f>
        <v>59424.9</v>
      </c>
      <c r="C77" s="21">
        <v>10831</v>
      </c>
      <c r="D77" s="21">
        <v>1958</v>
      </c>
      <c r="E77" s="21">
        <f t="shared" si="10"/>
        <v>46635.9</v>
      </c>
      <c r="F77" s="21">
        <v>2332</v>
      </c>
      <c r="G77" s="21">
        <v>9793</v>
      </c>
      <c r="H77" s="21">
        <v>28213</v>
      </c>
      <c r="I77" s="22">
        <v>6297.9</v>
      </c>
    </row>
    <row r="78" spans="1:9" ht="12.75">
      <c r="A78" s="20" t="s">
        <v>68</v>
      </c>
      <c r="B78" s="21">
        <f t="shared" si="11"/>
        <v>144308</v>
      </c>
      <c r="C78" s="21">
        <v>30830</v>
      </c>
      <c r="D78" s="21">
        <v>4654</v>
      </c>
      <c r="E78" s="21">
        <f t="shared" si="10"/>
        <v>108824</v>
      </c>
      <c r="F78" s="21">
        <v>5441</v>
      </c>
      <c r="G78" s="21">
        <v>22853</v>
      </c>
      <c r="H78" s="21">
        <v>63416.4</v>
      </c>
      <c r="I78" s="22">
        <v>17113.6</v>
      </c>
    </row>
    <row r="79" spans="1:9" ht="12.75">
      <c r="A79" s="20" t="s">
        <v>69</v>
      </c>
      <c r="B79" s="21">
        <f t="shared" si="11"/>
        <v>52027.3</v>
      </c>
      <c r="C79" s="21">
        <v>9321</v>
      </c>
      <c r="D79" s="21">
        <v>1911</v>
      </c>
      <c r="E79" s="21">
        <f t="shared" si="10"/>
        <v>40795.3</v>
      </c>
      <c r="F79" s="21">
        <v>2040</v>
      </c>
      <c r="G79" s="21">
        <v>8567</v>
      </c>
      <c r="H79" s="21">
        <v>11639</v>
      </c>
      <c r="I79" s="22">
        <v>18549.3</v>
      </c>
    </row>
    <row r="80" spans="1:9" ht="12.75">
      <c r="A80" s="20" t="s">
        <v>70</v>
      </c>
      <c r="B80" s="21">
        <f t="shared" si="11"/>
        <v>55167</v>
      </c>
      <c r="C80" s="21">
        <v>10864</v>
      </c>
      <c r="D80" s="21">
        <v>2273</v>
      </c>
      <c r="E80" s="21">
        <f t="shared" si="10"/>
        <v>42030</v>
      </c>
      <c r="F80" s="21">
        <v>2102</v>
      </c>
      <c r="G80" s="21">
        <v>8826</v>
      </c>
      <c r="H80" s="21">
        <v>15342.7</v>
      </c>
      <c r="I80" s="22">
        <v>15759.3</v>
      </c>
    </row>
    <row r="81" spans="1:9" ht="12.75">
      <c r="A81" s="20" t="s">
        <v>71</v>
      </c>
      <c r="B81" s="21">
        <f t="shared" si="11"/>
        <v>225213</v>
      </c>
      <c r="C81" s="21">
        <v>51124</v>
      </c>
      <c r="D81" s="21">
        <v>6008</v>
      </c>
      <c r="E81" s="21">
        <f t="shared" si="10"/>
        <v>168081</v>
      </c>
      <c r="F81" s="21">
        <v>8404</v>
      </c>
      <c r="G81" s="21">
        <v>35297</v>
      </c>
      <c r="H81" s="21">
        <v>116597.7</v>
      </c>
      <c r="I81" s="22">
        <v>7782.3</v>
      </c>
    </row>
    <row r="82" spans="1:9" ht="12.75">
      <c r="A82" s="20" t="s">
        <v>72</v>
      </c>
      <c r="B82" s="21">
        <f t="shared" si="11"/>
        <v>148839.8</v>
      </c>
      <c r="C82" s="21">
        <v>32638</v>
      </c>
      <c r="D82" s="21">
        <v>4047</v>
      </c>
      <c r="E82" s="21">
        <f t="shared" si="10"/>
        <v>112154.8</v>
      </c>
      <c r="F82" s="21">
        <v>5608</v>
      </c>
      <c r="G82" s="21">
        <v>23552</v>
      </c>
      <c r="H82" s="21">
        <v>69544</v>
      </c>
      <c r="I82" s="22">
        <v>13450.8</v>
      </c>
    </row>
    <row r="83" spans="1:9" ht="13.5" thickBot="1">
      <c r="A83" s="23" t="s">
        <v>73</v>
      </c>
      <c r="B83" s="24">
        <f t="shared" si="11"/>
        <v>946105.8</v>
      </c>
      <c r="C83" s="24">
        <f>SUM(C75:C82)</f>
        <v>203029</v>
      </c>
      <c r="D83" s="24">
        <f aca="true" t="shared" si="12" ref="D83:I83">SUM(D75:D82)</f>
        <v>30021</v>
      </c>
      <c r="E83" s="24">
        <f t="shared" si="12"/>
        <v>713055.8</v>
      </c>
      <c r="F83" s="24">
        <f t="shared" si="12"/>
        <v>35654</v>
      </c>
      <c r="G83" s="24">
        <f t="shared" si="12"/>
        <v>149740</v>
      </c>
      <c r="H83" s="24">
        <f t="shared" si="12"/>
        <v>430799.6</v>
      </c>
      <c r="I83" s="25">
        <f t="shared" si="12"/>
        <v>96862.20000000001</v>
      </c>
    </row>
    <row r="84" spans="1:9" ht="12.75">
      <c r="A84" s="20"/>
      <c r="B84" s="37"/>
      <c r="C84" s="37"/>
      <c r="D84" s="37"/>
      <c r="E84" s="37"/>
      <c r="F84" s="37"/>
      <c r="G84" s="37"/>
      <c r="H84" s="37"/>
      <c r="I84" s="38"/>
    </row>
    <row r="85" spans="1:9" ht="12.75">
      <c r="A85" s="20" t="s">
        <v>74</v>
      </c>
      <c r="B85" s="21">
        <f t="shared" si="11"/>
        <v>176660</v>
      </c>
      <c r="C85" s="21">
        <v>9721</v>
      </c>
      <c r="D85" s="21">
        <v>3920</v>
      </c>
      <c r="E85" s="21">
        <f>F85+G85+H85+I85</f>
        <v>163019</v>
      </c>
      <c r="F85" s="21">
        <v>14808</v>
      </c>
      <c r="G85" s="21">
        <v>16316</v>
      </c>
      <c r="H85" s="21">
        <v>109286</v>
      </c>
      <c r="I85" s="22">
        <v>22609</v>
      </c>
    </row>
    <row r="86" spans="1:9" ht="12.75">
      <c r="A86" s="20" t="s">
        <v>75</v>
      </c>
      <c r="B86" s="21">
        <f t="shared" si="11"/>
        <v>74260</v>
      </c>
      <c r="C86" s="21">
        <v>3797</v>
      </c>
      <c r="D86" s="21">
        <v>2082</v>
      </c>
      <c r="E86" s="21">
        <f>F86+G86+H86+I86</f>
        <v>68381</v>
      </c>
      <c r="F86" s="21">
        <v>7963</v>
      </c>
      <c r="G86" s="21">
        <v>7406</v>
      </c>
      <c r="H86" s="21">
        <v>52985</v>
      </c>
      <c r="I86" s="22">
        <v>27</v>
      </c>
    </row>
    <row r="87" spans="1:9" ht="13.5" thickBot="1">
      <c r="A87" s="23" t="s">
        <v>76</v>
      </c>
      <c r="B87" s="24">
        <f t="shared" si="11"/>
        <v>250920</v>
      </c>
      <c r="C87" s="24">
        <f>SUM(C85:C86)</f>
        <v>13518</v>
      </c>
      <c r="D87" s="24">
        <f aca="true" t="shared" si="13" ref="D87:I87">SUM(D85:D86)</f>
        <v>6002</v>
      </c>
      <c r="E87" s="24">
        <f t="shared" si="13"/>
        <v>231400</v>
      </c>
      <c r="F87" s="24">
        <f t="shared" si="13"/>
        <v>22771</v>
      </c>
      <c r="G87" s="24">
        <f t="shared" si="13"/>
        <v>23722</v>
      </c>
      <c r="H87" s="24">
        <f t="shared" si="13"/>
        <v>162271</v>
      </c>
      <c r="I87" s="24">
        <f t="shared" si="13"/>
        <v>22636</v>
      </c>
    </row>
    <row r="88" spans="1:9" ht="13.5" thickBot="1">
      <c r="A88" s="20"/>
      <c r="B88" s="37"/>
      <c r="C88" s="37"/>
      <c r="D88" s="37"/>
      <c r="E88" s="37"/>
      <c r="F88" s="37"/>
      <c r="G88" s="37"/>
      <c r="H88" s="37"/>
      <c r="I88" s="38"/>
    </row>
    <row r="89" spans="1:9" ht="14.25" thickBot="1" thickTop="1">
      <c r="A89" s="63" t="s">
        <v>77</v>
      </c>
      <c r="B89" s="64">
        <f aca="true" t="shared" si="14" ref="B89:I89">+B87+B83+B73+B69+B67+B62+B55+B53+B42+B40+B34+B29+B27+B25+B20+B18+B16</f>
        <v>2609989.0500732427</v>
      </c>
      <c r="C89" s="64">
        <f t="shared" si="14"/>
        <v>423991</v>
      </c>
      <c r="D89" s="64">
        <f t="shared" si="14"/>
        <v>86589</v>
      </c>
      <c r="E89" s="64">
        <f t="shared" si="14"/>
        <v>2099409.0500732423</v>
      </c>
      <c r="F89" s="64">
        <f>+F87+F83+F73+F69+F67+F62+F55+F53+F42+F40+F34+F29+F27+F25+F20+F18+F16</f>
        <v>163626.2500732422</v>
      </c>
      <c r="G89" s="64">
        <f t="shared" si="14"/>
        <v>265731</v>
      </c>
      <c r="H89" s="64">
        <f t="shared" si="14"/>
        <v>1083749.6</v>
      </c>
      <c r="I89" s="90">
        <f t="shared" si="14"/>
        <v>586302.2</v>
      </c>
    </row>
    <row r="90" spans="3:9" ht="12.75">
      <c r="C90" s="65"/>
      <c r="D90" s="65"/>
      <c r="E90" s="65"/>
      <c r="F90" s="65"/>
      <c r="G90" s="65"/>
      <c r="H90" s="65"/>
      <c r="I90" s="65"/>
    </row>
    <row r="92" ht="12.75">
      <c r="E92" s="65"/>
    </row>
  </sheetData>
  <sheetProtection/>
  <mergeCells count="5">
    <mergeCell ref="A5:I5"/>
    <mergeCell ref="A7:I7"/>
    <mergeCell ref="E8:I8"/>
    <mergeCell ref="F9:G9"/>
    <mergeCell ref="H9:I9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2014-06-06T11:50:59Z</dcterms:modified>
  <cp:category/>
  <cp:version/>
  <cp:contentType/>
  <cp:contentStatus/>
</cp:coreProperties>
</file>